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U:\Emily Scully\Soybean Strategy Comparisons\"/>
    </mc:Choice>
  </mc:AlternateContent>
  <bookViews>
    <workbookView xWindow="0" yWindow="0" windowWidth="23040" windowHeight="9192" activeTab="2"/>
  </bookViews>
  <sheets>
    <sheet name="Sheet1" sheetId="1" r:id="rId1"/>
    <sheet name="Sheet2" sheetId="2" r:id="rId2"/>
    <sheet name="Sheet5" sheetId="6" r:id="rId3"/>
    <sheet name="Sheet3" sheetId="3" r:id="rId4"/>
    <sheet name="Sheet4" sheetId="4" r:id="rId5"/>
  </sheets>
  <definedNames>
    <definedName name="_xlnm._FilterDatabase" localSheetId="0" hidden="1">Sheet1!$A$14:$F$23</definedName>
    <definedName name="_xlcn.WorksheetConnection_Soybeanstrategies.xlsxTable31" hidden="1">Table3[]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3" name="Table3" connection="WorksheetConnection_Soybean strategies.xlsx!Table3"/>
        </x15:modelTables>
      </x15:dataModel>
    </ext>
  </extLst>
</workbook>
</file>

<file path=xl/calcChain.xml><?xml version="1.0" encoding="utf-8"?>
<calcChain xmlns="http://schemas.openxmlformats.org/spreadsheetml/2006/main">
  <c r="A359" i="3" l="1"/>
  <c r="B359" i="3"/>
  <c r="C359" i="3"/>
  <c r="D359" i="3"/>
  <c r="E359" i="3"/>
  <c r="F359" i="3"/>
  <c r="G359" i="3"/>
  <c r="H359" i="3"/>
  <c r="A360" i="3"/>
  <c r="B360" i="3"/>
  <c r="C360" i="3"/>
  <c r="D360" i="3"/>
  <c r="E360" i="3"/>
  <c r="F360" i="3"/>
  <c r="G360" i="3"/>
  <c r="H360" i="3"/>
  <c r="A361" i="3"/>
  <c r="B361" i="3"/>
  <c r="C361" i="3"/>
  <c r="D361" i="3"/>
  <c r="E361" i="3"/>
  <c r="F361" i="3"/>
  <c r="G361" i="3"/>
  <c r="H361" i="3"/>
  <c r="A362" i="3"/>
  <c r="B362" i="3"/>
  <c r="C362" i="3"/>
  <c r="D362" i="3"/>
  <c r="E362" i="3"/>
  <c r="F362" i="3"/>
  <c r="G362" i="3"/>
  <c r="H362" i="3"/>
  <c r="A363" i="3"/>
  <c r="B363" i="3"/>
  <c r="C363" i="3"/>
  <c r="D363" i="3"/>
  <c r="E363" i="3"/>
  <c r="F363" i="3"/>
  <c r="G363" i="3"/>
  <c r="H363" i="3"/>
  <c r="A364" i="3"/>
  <c r="B364" i="3"/>
  <c r="C364" i="3"/>
  <c r="D364" i="3"/>
  <c r="E364" i="3"/>
  <c r="F364" i="3"/>
  <c r="G364" i="3"/>
  <c r="H364" i="3"/>
  <c r="A365" i="3"/>
  <c r="B365" i="3"/>
  <c r="C365" i="3"/>
  <c r="D365" i="3"/>
  <c r="E365" i="3"/>
  <c r="F365" i="3"/>
  <c r="G365" i="3"/>
  <c r="H365" i="3"/>
  <c r="A366" i="3"/>
  <c r="B366" i="3"/>
  <c r="C366" i="3"/>
  <c r="D366" i="3"/>
  <c r="E366" i="3"/>
  <c r="F366" i="3"/>
  <c r="G366" i="3"/>
  <c r="H366" i="3"/>
  <c r="A367" i="3"/>
  <c r="B367" i="3"/>
  <c r="C367" i="3"/>
  <c r="D367" i="3"/>
  <c r="E367" i="3"/>
  <c r="F367" i="3"/>
  <c r="G367" i="3"/>
  <c r="H367" i="3"/>
  <c r="A368" i="3"/>
  <c r="B368" i="3"/>
  <c r="C368" i="3"/>
  <c r="D368" i="3"/>
  <c r="E368" i="3"/>
  <c r="F368" i="3"/>
  <c r="G368" i="3"/>
  <c r="H368" i="3"/>
  <c r="A369" i="3"/>
  <c r="B369" i="3"/>
  <c r="C369" i="3"/>
  <c r="D369" i="3"/>
  <c r="E369" i="3"/>
  <c r="F369" i="3"/>
  <c r="G369" i="3"/>
  <c r="H369" i="3"/>
  <c r="A370" i="3"/>
  <c r="B370" i="3"/>
  <c r="C370" i="3"/>
  <c r="D370" i="3"/>
  <c r="E370" i="3"/>
  <c r="F370" i="3"/>
  <c r="G370" i="3"/>
  <c r="H370" i="3"/>
  <c r="A371" i="3"/>
  <c r="B371" i="3"/>
  <c r="C371" i="3"/>
  <c r="D371" i="3"/>
  <c r="E371" i="3"/>
  <c r="F371" i="3"/>
  <c r="G371" i="3"/>
  <c r="H371" i="3"/>
  <c r="A372" i="3"/>
  <c r="B372" i="3"/>
  <c r="C372" i="3"/>
  <c r="D372" i="3"/>
  <c r="E372" i="3"/>
  <c r="F372" i="3"/>
  <c r="G372" i="3"/>
  <c r="H372" i="3"/>
  <c r="A373" i="3"/>
  <c r="B373" i="3"/>
  <c r="C373" i="3"/>
  <c r="D373" i="3"/>
  <c r="E373" i="3"/>
  <c r="F373" i="3"/>
  <c r="G373" i="3"/>
  <c r="H373" i="3"/>
  <c r="A374" i="3"/>
  <c r="B374" i="3"/>
  <c r="C374" i="3"/>
  <c r="D374" i="3"/>
  <c r="E374" i="3"/>
  <c r="F374" i="3"/>
  <c r="G374" i="3"/>
  <c r="H374" i="3"/>
  <c r="A375" i="3"/>
  <c r="B375" i="3"/>
  <c r="C375" i="3"/>
  <c r="D375" i="3"/>
  <c r="E375" i="3"/>
  <c r="F375" i="3"/>
  <c r="G375" i="3"/>
  <c r="H375" i="3"/>
  <c r="A376" i="3"/>
  <c r="B376" i="3"/>
  <c r="C376" i="3"/>
  <c r="D376" i="3"/>
  <c r="E376" i="3"/>
  <c r="F376" i="3"/>
  <c r="G376" i="3"/>
  <c r="H376" i="3"/>
  <c r="A377" i="3"/>
  <c r="B377" i="3"/>
  <c r="C377" i="3"/>
  <c r="D377" i="3"/>
  <c r="E377" i="3"/>
  <c r="F377" i="3"/>
  <c r="G377" i="3"/>
  <c r="H377" i="3"/>
  <c r="A378" i="3"/>
  <c r="B378" i="3"/>
  <c r="C378" i="3"/>
  <c r="D378" i="3"/>
  <c r="E378" i="3"/>
  <c r="F378" i="3"/>
  <c r="G378" i="3"/>
  <c r="H378" i="3"/>
  <c r="A379" i="3"/>
  <c r="B379" i="3"/>
  <c r="C379" i="3"/>
  <c r="D379" i="3"/>
  <c r="E379" i="3"/>
  <c r="F379" i="3"/>
  <c r="G379" i="3"/>
  <c r="H379" i="3"/>
  <c r="A380" i="3"/>
  <c r="B380" i="3"/>
  <c r="C380" i="3"/>
  <c r="D380" i="3"/>
  <c r="E380" i="3"/>
  <c r="F380" i="3"/>
  <c r="G380" i="3"/>
  <c r="H380" i="3"/>
  <c r="A381" i="3"/>
  <c r="B381" i="3"/>
  <c r="C381" i="3"/>
  <c r="D381" i="3"/>
  <c r="E381" i="3"/>
  <c r="F381" i="3"/>
  <c r="G381" i="3"/>
  <c r="H381" i="3"/>
  <c r="A382" i="3"/>
  <c r="B382" i="3"/>
  <c r="C382" i="3"/>
  <c r="D382" i="3"/>
  <c r="E382" i="3"/>
  <c r="F382" i="3"/>
  <c r="G382" i="3"/>
  <c r="H382" i="3"/>
  <c r="A383" i="3"/>
  <c r="B383" i="3"/>
  <c r="C383" i="3"/>
  <c r="D383" i="3"/>
  <c r="E383" i="3"/>
  <c r="F383" i="3"/>
  <c r="G383" i="3"/>
  <c r="H383" i="3"/>
  <c r="A384" i="3"/>
  <c r="B384" i="3"/>
  <c r="C384" i="3"/>
  <c r="D384" i="3"/>
  <c r="E384" i="3"/>
  <c r="F384" i="3"/>
  <c r="G384" i="3"/>
  <c r="H384" i="3"/>
  <c r="A385" i="3"/>
  <c r="B385" i="3"/>
  <c r="C385" i="3"/>
  <c r="D385" i="3"/>
  <c r="E385" i="3"/>
  <c r="F385" i="3"/>
  <c r="G385" i="3"/>
  <c r="H385" i="3"/>
  <c r="A386" i="3"/>
  <c r="B386" i="3"/>
  <c r="C386" i="3"/>
  <c r="D386" i="3"/>
  <c r="E386" i="3"/>
  <c r="F386" i="3"/>
  <c r="G386" i="3"/>
  <c r="H386" i="3"/>
  <c r="A387" i="3"/>
  <c r="B387" i="3"/>
  <c r="C387" i="3"/>
  <c r="D387" i="3"/>
  <c r="E387" i="3"/>
  <c r="F387" i="3"/>
  <c r="G387" i="3"/>
  <c r="H387" i="3"/>
  <c r="A388" i="3"/>
  <c r="B388" i="3"/>
  <c r="C388" i="3"/>
  <c r="D388" i="3"/>
  <c r="E388" i="3"/>
  <c r="F388" i="3"/>
  <c r="G388" i="3"/>
  <c r="H388" i="3"/>
  <c r="A352" i="3"/>
  <c r="B352" i="3"/>
  <c r="C352" i="3"/>
  <c r="D352" i="3"/>
  <c r="E352" i="3"/>
  <c r="F352" i="3"/>
  <c r="G352" i="3"/>
  <c r="H352" i="3"/>
  <c r="A353" i="3"/>
  <c r="B353" i="3"/>
  <c r="C353" i="3"/>
  <c r="D353" i="3"/>
  <c r="E353" i="3"/>
  <c r="F353" i="3"/>
  <c r="G353" i="3"/>
  <c r="H353" i="3"/>
  <c r="A354" i="3"/>
  <c r="B354" i="3"/>
  <c r="C354" i="3"/>
  <c r="D354" i="3"/>
  <c r="E354" i="3"/>
  <c r="F354" i="3"/>
  <c r="G354" i="3"/>
  <c r="H354" i="3"/>
  <c r="A355" i="3"/>
  <c r="B355" i="3"/>
  <c r="C355" i="3"/>
  <c r="D355" i="3"/>
  <c r="E355" i="3"/>
  <c r="F355" i="3"/>
  <c r="G355" i="3"/>
  <c r="H355" i="3"/>
  <c r="A356" i="3"/>
  <c r="B356" i="3"/>
  <c r="C356" i="3"/>
  <c r="D356" i="3"/>
  <c r="E356" i="3"/>
  <c r="F356" i="3"/>
  <c r="G356" i="3"/>
  <c r="H356" i="3"/>
  <c r="A357" i="3"/>
  <c r="B357" i="3"/>
  <c r="C357" i="3"/>
  <c r="D357" i="3"/>
  <c r="E357" i="3"/>
  <c r="F357" i="3"/>
  <c r="G357" i="3"/>
  <c r="H357" i="3"/>
  <c r="A358" i="3"/>
  <c r="B358" i="3"/>
  <c r="C358" i="3"/>
  <c r="D358" i="3"/>
  <c r="E358" i="3"/>
  <c r="F358" i="3"/>
  <c r="G358" i="3"/>
  <c r="H358" i="3"/>
  <c r="A316" i="3"/>
  <c r="B316" i="3"/>
  <c r="C316" i="3"/>
  <c r="D316" i="3"/>
  <c r="E316" i="3"/>
  <c r="F316" i="3"/>
  <c r="G316" i="3"/>
  <c r="H316" i="3"/>
  <c r="A317" i="3"/>
  <c r="B317" i="3"/>
  <c r="C317" i="3"/>
  <c r="D317" i="3"/>
  <c r="E317" i="3"/>
  <c r="F317" i="3"/>
  <c r="G317" i="3"/>
  <c r="H317" i="3"/>
  <c r="A318" i="3"/>
  <c r="B318" i="3"/>
  <c r="C318" i="3"/>
  <c r="D318" i="3"/>
  <c r="E318" i="3"/>
  <c r="F318" i="3"/>
  <c r="G318" i="3"/>
  <c r="H318" i="3"/>
  <c r="A319" i="3"/>
  <c r="B319" i="3"/>
  <c r="C319" i="3"/>
  <c r="D319" i="3"/>
  <c r="E319" i="3"/>
  <c r="F319" i="3"/>
  <c r="G319" i="3"/>
  <c r="H319" i="3"/>
  <c r="A320" i="3"/>
  <c r="B320" i="3"/>
  <c r="C320" i="3"/>
  <c r="D320" i="3"/>
  <c r="E320" i="3"/>
  <c r="F320" i="3"/>
  <c r="G320" i="3"/>
  <c r="H320" i="3"/>
  <c r="A321" i="3"/>
  <c r="B321" i="3"/>
  <c r="C321" i="3"/>
  <c r="D321" i="3"/>
  <c r="E321" i="3"/>
  <c r="F321" i="3"/>
  <c r="G321" i="3"/>
  <c r="H321" i="3"/>
  <c r="A322" i="3"/>
  <c r="B322" i="3"/>
  <c r="C322" i="3"/>
  <c r="D322" i="3"/>
  <c r="E322" i="3"/>
  <c r="F322" i="3"/>
  <c r="G322" i="3"/>
  <c r="H322" i="3"/>
  <c r="A323" i="3"/>
  <c r="B323" i="3"/>
  <c r="C323" i="3"/>
  <c r="D323" i="3"/>
  <c r="E323" i="3"/>
  <c r="F323" i="3"/>
  <c r="G323" i="3"/>
  <c r="H323" i="3"/>
  <c r="A324" i="3"/>
  <c r="B324" i="3"/>
  <c r="C324" i="3"/>
  <c r="D324" i="3"/>
  <c r="E324" i="3"/>
  <c r="F324" i="3"/>
  <c r="G324" i="3"/>
  <c r="H324" i="3"/>
  <c r="A325" i="3"/>
  <c r="B325" i="3"/>
  <c r="C325" i="3"/>
  <c r="D325" i="3"/>
  <c r="E325" i="3"/>
  <c r="F325" i="3"/>
  <c r="G325" i="3"/>
  <c r="H325" i="3"/>
  <c r="A326" i="3"/>
  <c r="B326" i="3"/>
  <c r="C326" i="3"/>
  <c r="D326" i="3"/>
  <c r="E326" i="3"/>
  <c r="F326" i="3"/>
  <c r="G326" i="3"/>
  <c r="H326" i="3"/>
  <c r="A327" i="3"/>
  <c r="B327" i="3"/>
  <c r="C327" i="3"/>
  <c r="D327" i="3"/>
  <c r="E327" i="3"/>
  <c r="F327" i="3"/>
  <c r="G327" i="3"/>
  <c r="H327" i="3"/>
  <c r="A328" i="3"/>
  <c r="B328" i="3"/>
  <c r="C328" i="3"/>
  <c r="D328" i="3"/>
  <c r="E328" i="3"/>
  <c r="F328" i="3"/>
  <c r="G328" i="3"/>
  <c r="H328" i="3"/>
  <c r="A329" i="3"/>
  <c r="B329" i="3"/>
  <c r="C329" i="3"/>
  <c r="D329" i="3"/>
  <c r="E329" i="3"/>
  <c r="F329" i="3"/>
  <c r="G329" i="3"/>
  <c r="H329" i="3"/>
  <c r="A330" i="3"/>
  <c r="B330" i="3"/>
  <c r="C330" i="3"/>
  <c r="D330" i="3"/>
  <c r="E330" i="3"/>
  <c r="F330" i="3"/>
  <c r="G330" i="3"/>
  <c r="H330" i="3"/>
  <c r="A331" i="3"/>
  <c r="B331" i="3"/>
  <c r="C331" i="3"/>
  <c r="D331" i="3"/>
  <c r="E331" i="3"/>
  <c r="F331" i="3"/>
  <c r="G331" i="3"/>
  <c r="H331" i="3"/>
  <c r="A332" i="3"/>
  <c r="B332" i="3"/>
  <c r="C332" i="3"/>
  <c r="D332" i="3"/>
  <c r="E332" i="3"/>
  <c r="F332" i="3"/>
  <c r="G332" i="3"/>
  <c r="H332" i="3"/>
  <c r="A333" i="3"/>
  <c r="B333" i="3"/>
  <c r="C333" i="3"/>
  <c r="D333" i="3"/>
  <c r="E333" i="3"/>
  <c r="F333" i="3"/>
  <c r="G333" i="3"/>
  <c r="H333" i="3"/>
  <c r="A334" i="3"/>
  <c r="B334" i="3"/>
  <c r="C334" i="3"/>
  <c r="D334" i="3"/>
  <c r="E334" i="3"/>
  <c r="F334" i="3"/>
  <c r="G334" i="3"/>
  <c r="H334" i="3"/>
  <c r="A335" i="3"/>
  <c r="B335" i="3"/>
  <c r="C335" i="3"/>
  <c r="D335" i="3"/>
  <c r="E335" i="3"/>
  <c r="F335" i="3"/>
  <c r="G335" i="3"/>
  <c r="H335" i="3"/>
  <c r="A336" i="3"/>
  <c r="B336" i="3"/>
  <c r="C336" i="3"/>
  <c r="D336" i="3"/>
  <c r="E336" i="3"/>
  <c r="F336" i="3"/>
  <c r="G336" i="3"/>
  <c r="H336" i="3"/>
  <c r="A337" i="3"/>
  <c r="B337" i="3"/>
  <c r="C337" i="3"/>
  <c r="D337" i="3"/>
  <c r="E337" i="3"/>
  <c r="F337" i="3"/>
  <c r="G337" i="3"/>
  <c r="H337" i="3"/>
  <c r="A338" i="3"/>
  <c r="B338" i="3"/>
  <c r="C338" i="3"/>
  <c r="D338" i="3"/>
  <c r="E338" i="3"/>
  <c r="F338" i="3"/>
  <c r="G338" i="3"/>
  <c r="H338" i="3"/>
  <c r="A339" i="3"/>
  <c r="B339" i="3"/>
  <c r="C339" i="3"/>
  <c r="D339" i="3"/>
  <c r="E339" i="3"/>
  <c r="F339" i="3"/>
  <c r="G339" i="3"/>
  <c r="H339" i="3"/>
  <c r="A340" i="3"/>
  <c r="B340" i="3"/>
  <c r="C340" i="3"/>
  <c r="D340" i="3"/>
  <c r="E340" i="3"/>
  <c r="F340" i="3"/>
  <c r="G340" i="3"/>
  <c r="H340" i="3"/>
  <c r="A341" i="3"/>
  <c r="B341" i="3"/>
  <c r="C341" i="3"/>
  <c r="D341" i="3"/>
  <c r="E341" i="3"/>
  <c r="F341" i="3"/>
  <c r="G341" i="3"/>
  <c r="H341" i="3"/>
  <c r="A342" i="3"/>
  <c r="B342" i="3"/>
  <c r="C342" i="3"/>
  <c r="D342" i="3"/>
  <c r="E342" i="3"/>
  <c r="F342" i="3"/>
  <c r="G342" i="3"/>
  <c r="H342" i="3"/>
  <c r="A343" i="3"/>
  <c r="B343" i="3"/>
  <c r="C343" i="3"/>
  <c r="D343" i="3"/>
  <c r="E343" i="3"/>
  <c r="F343" i="3"/>
  <c r="G343" i="3"/>
  <c r="H343" i="3"/>
  <c r="A344" i="3"/>
  <c r="B344" i="3"/>
  <c r="C344" i="3"/>
  <c r="D344" i="3"/>
  <c r="E344" i="3"/>
  <c r="F344" i="3"/>
  <c r="G344" i="3"/>
  <c r="H344" i="3"/>
  <c r="A345" i="3"/>
  <c r="B345" i="3"/>
  <c r="C345" i="3"/>
  <c r="D345" i="3"/>
  <c r="E345" i="3"/>
  <c r="F345" i="3"/>
  <c r="G345" i="3"/>
  <c r="H345" i="3"/>
  <c r="A346" i="3"/>
  <c r="B346" i="3"/>
  <c r="C346" i="3"/>
  <c r="D346" i="3"/>
  <c r="E346" i="3"/>
  <c r="F346" i="3"/>
  <c r="G346" i="3"/>
  <c r="H346" i="3"/>
  <c r="A347" i="3"/>
  <c r="B347" i="3"/>
  <c r="C347" i="3"/>
  <c r="D347" i="3"/>
  <c r="E347" i="3"/>
  <c r="F347" i="3"/>
  <c r="G347" i="3"/>
  <c r="H347" i="3"/>
  <c r="A348" i="3"/>
  <c r="B348" i="3"/>
  <c r="C348" i="3"/>
  <c r="D348" i="3"/>
  <c r="E348" i="3"/>
  <c r="F348" i="3"/>
  <c r="G348" i="3"/>
  <c r="H348" i="3"/>
  <c r="A349" i="3"/>
  <c r="B349" i="3"/>
  <c r="C349" i="3"/>
  <c r="D349" i="3"/>
  <c r="E349" i="3"/>
  <c r="F349" i="3"/>
  <c r="G349" i="3"/>
  <c r="H349" i="3"/>
  <c r="A350" i="3"/>
  <c r="B350" i="3"/>
  <c r="C350" i="3"/>
  <c r="D350" i="3"/>
  <c r="E350" i="3"/>
  <c r="F350" i="3"/>
  <c r="G350" i="3"/>
  <c r="H350" i="3"/>
  <c r="A351" i="3"/>
  <c r="B351" i="3"/>
  <c r="C351" i="3"/>
  <c r="D351" i="3"/>
  <c r="E351" i="3"/>
  <c r="F351" i="3"/>
  <c r="G351" i="3"/>
  <c r="H351" i="3"/>
  <c r="A308" i="3"/>
  <c r="B308" i="3"/>
  <c r="C308" i="3"/>
  <c r="D308" i="3"/>
  <c r="E308" i="3"/>
  <c r="F308" i="3"/>
  <c r="G308" i="3"/>
  <c r="H308" i="3"/>
  <c r="A309" i="3"/>
  <c r="B309" i="3"/>
  <c r="C309" i="3"/>
  <c r="D309" i="3"/>
  <c r="E309" i="3"/>
  <c r="F309" i="3"/>
  <c r="G309" i="3"/>
  <c r="H309" i="3"/>
  <c r="A310" i="3"/>
  <c r="B310" i="3"/>
  <c r="C310" i="3"/>
  <c r="D310" i="3"/>
  <c r="E310" i="3"/>
  <c r="F310" i="3"/>
  <c r="G310" i="3"/>
  <c r="H310" i="3"/>
  <c r="A311" i="3"/>
  <c r="B311" i="3"/>
  <c r="C311" i="3"/>
  <c r="D311" i="3"/>
  <c r="E311" i="3"/>
  <c r="F311" i="3"/>
  <c r="G311" i="3"/>
  <c r="H311" i="3"/>
  <c r="A312" i="3"/>
  <c r="B312" i="3"/>
  <c r="C312" i="3"/>
  <c r="D312" i="3"/>
  <c r="E312" i="3"/>
  <c r="F312" i="3"/>
  <c r="G312" i="3"/>
  <c r="H312" i="3"/>
  <c r="A313" i="3"/>
  <c r="B313" i="3"/>
  <c r="C313" i="3"/>
  <c r="D313" i="3"/>
  <c r="E313" i="3"/>
  <c r="F313" i="3"/>
  <c r="G313" i="3"/>
  <c r="H313" i="3"/>
  <c r="A314" i="3"/>
  <c r="B314" i="3"/>
  <c r="C314" i="3"/>
  <c r="D314" i="3"/>
  <c r="E314" i="3"/>
  <c r="F314" i="3"/>
  <c r="G314" i="3"/>
  <c r="H314" i="3"/>
  <c r="A315" i="3"/>
  <c r="B315" i="3"/>
  <c r="C315" i="3"/>
  <c r="D315" i="3"/>
  <c r="E315" i="3"/>
  <c r="F315" i="3"/>
  <c r="G315" i="3"/>
  <c r="H315" i="3"/>
  <c r="A269" i="3"/>
  <c r="B269" i="3"/>
  <c r="C269" i="3"/>
  <c r="D269" i="3"/>
  <c r="E269" i="3"/>
  <c r="F269" i="3"/>
  <c r="G269" i="3"/>
  <c r="H269" i="3"/>
  <c r="A270" i="3"/>
  <c r="B270" i="3"/>
  <c r="C270" i="3"/>
  <c r="D270" i="3"/>
  <c r="E270" i="3"/>
  <c r="F270" i="3"/>
  <c r="G270" i="3"/>
  <c r="H270" i="3"/>
  <c r="A271" i="3"/>
  <c r="B271" i="3"/>
  <c r="C271" i="3"/>
  <c r="D271" i="3"/>
  <c r="E271" i="3"/>
  <c r="F271" i="3"/>
  <c r="G271" i="3"/>
  <c r="H271" i="3"/>
  <c r="A272" i="3"/>
  <c r="B272" i="3"/>
  <c r="C272" i="3"/>
  <c r="D272" i="3"/>
  <c r="E272" i="3"/>
  <c r="F272" i="3"/>
  <c r="G272" i="3"/>
  <c r="H272" i="3"/>
  <c r="A273" i="3"/>
  <c r="B273" i="3"/>
  <c r="C273" i="3"/>
  <c r="D273" i="3"/>
  <c r="E273" i="3"/>
  <c r="F273" i="3"/>
  <c r="G273" i="3"/>
  <c r="H273" i="3"/>
  <c r="A274" i="3"/>
  <c r="B274" i="3"/>
  <c r="C274" i="3"/>
  <c r="D274" i="3"/>
  <c r="E274" i="3"/>
  <c r="F274" i="3"/>
  <c r="G274" i="3"/>
  <c r="H274" i="3"/>
  <c r="A275" i="3"/>
  <c r="B275" i="3"/>
  <c r="C275" i="3"/>
  <c r="D275" i="3"/>
  <c r="E275" i="3"/>
  <c r="F275" i="3"/>
  <c r="G275" i="3"/>
  <c r="H275" i="3"/>
  <c r="A276" i="3"/>
  <c r="B276" i="3"/>
  <c r="C276" i="3"/>
  <c r="D276" i="3"/>
  <c r="E276" i="3"/>
  <c r="F276" i="3"/>
  <c r="G276" i="3"/>
  <c r="H276" i="3"/>
  <c r="A277" i="3"/>
  <c r="B277" i="3"/>
  <c r="C277" i="3"/>
  <c r="D277" i="3"/>
  <c r="E277" i="3"/>
  <c r="F277" i="3"/>
  <c r="G277" i="3"/>
  <c r="H277" i="3"/>
  <c r="A278" i="3"/>
  <c r="B278" i="3"/>
  <c r="C278" i="3"/>
  <c r="D278" i="3"/>
  <c r="E278" i="3"/>
  <c r="F278" i="3"/>
  <c r="G278" i="3"/>
  <c r="H278" i="3"/>
  <c r="A279" i="3"/>
  <c r="B279" i="3"/>
  <c r="C279" i="3"/>
  <c r="D279" i="3"/>
  <c r="E279" i="3"/>
  <c r="F279" i="3"/>
  <c r="G279" i="3"/>
  <c r="H279" i="3"/>
  <c r="A280" i="3"/>
  <c r="B280" i="3"/>
  <c r="C280" i="3"/>
  <c r="D280" i="3"/>
  <c r="E280" i="3"/>
  <c r="F280" i="3"/>
  <c r="G280" i="3"/>
  <c r="H280" i="3"/>
  <c r="A281" i="3"/>
  <c r="B281" i="3"/>
  <c r="C281" i="3"/>
  <c r="D281" i="3"/>
  <c r="E281" i="3"/>
  <c r="F281" i="3"/>
  <c r="G281" i="3"/>
  <c r="H281" i="3"/>
  <c r="A282" i="3"/>
  <c r="B282" i="3"/>
  <c r="C282" i="3"/>
  <c r="D282" i="3"/>
  <c r="E282" i="3"/>
  <c r="F282" i="3"/>
  <c r="G282" i="3"/>
  <c r="H282" i="3"/>
  <c r="A283" i="3"/>
  <c r="B283" i="3"/>
  <c r="C283" i="3"/>
  <c r="D283" i="3"/>
  <c r="E283" i="3"/>
  <c r="F283" i="3"/>
  <c r="G283" i="3"/>
  <c r="H283" i="3"/>
  <c r="A284" i="3"/>
  <c r="B284" i="3"/>
  <c r="C284" i="3"/>
  <c r="D284" i="3"/>
  <c r="E284" i="3"/>
  <c r="F284" i="3"/>
  <c r="G284" i="3"/>
  <c r="H284" i="3"/>
  <c r="A285" i="3"/>
  <c r="B285" i="3"/>
  <c r="C285" i="3"/>
  <c r="D285" i="3"/>
  <c r="E285" i="3"/>
  <c r="F285" i="3"/>
  <c r="G285" i="3"/>
  <c r="H285" i="3"/>
  <c r="A286" i="3"/>
  <c r="B286" i="3"/>
  <c r="C286" i="3"/>
  <c r="D286" i="3"/>
  <c r="E286" i="3"/>
  <c r="F286" i="3"/>
  <c r="G286" i="3"/>
  <c r="H286" i="3"/>
  <c r="A287" i="3"/>
  <c r="B287" i="3"/>
  <c r="C287" i="3"/>
  <c r="D287" i="3"/>
  <c r="E287" i="3"/>
  <c r="F287" i="3"/>
  <c r="G287" i="3"/>
  <c r="H287" i="3"/>
  <c r="A288" i="3"/>
  <c r="B288" i="3"/>
  <c r="C288" i="3"/>
  <c r="D288" i="3"/>
  <c r="E288" i="3"/>
  <c r="F288" i="3"/>
  <c r="G288" i="3"/>
  <c r="H288" i="3"/>
  <c r="A289" i="3"/>
  <c r="B289" i="3"/>
  <c r="C289" i="3"/>
  <c r="D289" i="3"/>
  <c r="E289" i="3"/>
  <c r="F289" i="3"/>
  <c r="G289" i="3"/>
  <c r="H289" i="3"/>
  <c r="A290" i="3"/>
  <c r="B290" i="3"/>
  <c r="C290" i="3"/>
  <c r="D290" i="3"/>
  <c r="E290" i="3"/>
  <c r="F290" i="3"/>
  <c r="G290" i="3"/>
  <c r="H290" i="3"/>
  <c r="A291" i="3"/>
  <c r="B291" i="3"/>
  <c r="C291" i="3"/>
  <c r="D291" i="3"/>
  <c r="E291" i="3"/>
  <c r="F291" i="3"/>
  <c r="G291" i="3"/>
  <c r="H291" i="3"/>
  <c r="A292" i="3"/>
  <c r="B292" i="3"/>
  <c r="C292" i="3"/>
  <c r="D292" i="3"/>
  <c r="E292" i="3"/>
  <c r="F292" i="3"/>
  <c r="G292" i="3"/>
  <c r="H292" i="3"/>
  <c r="A293" i="3"/>
  <c r="B293" i="3"/>
  <c r="C293" i="3"/>
  <c r="D293" i="3"/>
  <c r="E293" i="3"/>
  <c r="F293" i="3"/>
  <c r="G293" i="3"/>
  <c r="H293" i="3"/>
  <c r="A294" i="3"/>
  <c r="B294" i="3"/>
  <c r="C294" i="3"/>
  <c r="D294" i="3"/>
  <c r="E294" i="3"/>
  <c r="F294" i="3"/>
  <c r="G294" i="3"/>
  <c r="H294" i="3"/>
  <c r="A295" i="3"/>
  <c r="B295" i="3"/>
  <c r="C295" i="3"/>
  <c r="D295" i="3"/>
  <c r="E295" i="3"/>
  <c r="F295" i="3"/>
  <c r="G295" i="3"/>
  <c r="H295" i="3"/>
  <c r="A296" i="3"/>
  <c r="B296" i="3"/>
  <c r="C296" i="3"/>
  <c r="D296" i="3"/>
  <c r="E296" i="3"/>
  <c r="F296" i="3"/>
  <c r="G296" i="3"/>
  <c r="H296" i="3"/>
  <c r="A297" i="3"/>
  <c r="B297" i="3"/>
  <c r="C297" i="3"/>
  <c r="D297" i="3"/>
  <c r="E297" i="3"/>
  <c r="F297" i="3"/>
  <c r="G297" i="3"/>
  <c r="H297" i="3"/>
  <c r="A298" i="3"/>
  <c r="B298" i="3"/>
  <c r="C298" i="3"/>
  <c r="D298" i="3"/>
  <c r="E298" i="3"/>
  <c r="F298" i="3"/>
  <c r="G298" i="3"/>
  <c r="H298" i="3"/>
  <c r="A299" i="3"/>
  <c r="B299" i="3"/>
  <c r="C299" i="3"/>
  <c r="D299" i="3"/>
  <c r="E299" i="3"/>
  <c r="F299" i="3"/>
  <c r="G299" i="3"/>
  <c r="H299" i="3"/>
  <c r="A300" i="3"/>
  <c r="B300" i="3"/>
  <c r="C300" i="3"/>
  <c r="D300" i="3"/>
  <c r="E300" i="3"/>
  <c r="F300" i="3"/>
  <c r="G300" i="3"/>
  <c r="H300" i="3"/>
  <c r="A301" i="3"/>
  <c r="B301" i="3"/>
  <c r="C301" i="3"/>
  <c r="D301" i="3"/>
  <c r="E301" i="3"/>
  <c r="F301" i="3"/>
  <c r="G301" i="3"/>
  <c r="H301" i="3"/>
  <c r="A302" i="3"/>
  <c r="B302" i="3"/>
  <c r="C302" i="3"/>
  <c r="D302" i="3"/>
  <c r="E302" i="3"/>
  <c r="F302" i="3"/>
  <c r="G302" i="3"/>
  <c r="H302" i="3"/>
  <c r="A303" i="3"/>
  <c r="B303" i="3"/>
  <c r="C303" i="3"/>
  <c r="D303" i="3"/>
  <c r="E303" i="3"/>
  <c r="F303" i="3"/>
  <c r="G303" i="3"/>
  <c r="H303" i="3"/>
  <c r="A304" i="3"/>
  <c r="B304" i="3"/>
  <c r="C304" i="3"/>
  <c r="D304" i="3"/>
  <c r="E304" i="3"/>
  <c r="F304" i="3"/>
  <c r="G304" i="3"/>
  <c r="H304" i="3"/>
  <c r="A305" i="3"/>
  <c r="B305" i="3"/>
  <c r="C305" i="3"/>
  <c r="D305" i="3"/>
  <c r="E305" i="3"/>
  <c r="F305" i="3"/>
  <c r="G305" i="3"/>
  <c r="H305" i="3"/>
  <c r="A306" i="3"/>
  <c r="B306" i="3"/>
  <c r="C306" i="3"/>
  <c r="D306" i="3"/>
  <c r="E306" i="3"/>
  <c r="F306" i="3"/>
  <c r="G306" i="3"/>
  <c r="H306" i="3"/>
  <c r="A307" i="3"/>
  <c r="B307" i="3"/>
  <c r="C307" i="3"/>
  <c r="D307" i="3"/>
  <c r="E307" i="3"/>
  <c r="F307" i="3"/>
  <c r="G307" i="3"/>
  <c r="H307" i="3"/>
  <c r="A264" i="3"/>
  <c r="B264" i="3"/>
  <c r="C264" i="3"/>
  <c r="D264" i="3"/>
  <c r="E264" i="3"/>
  <c r="F264" i="3"/>
  <c r="G264" i="3"/>
  <c r="H264" i="3"/>
  <c r="A265" i="3"/>
  <c r="B265" i="3"/>
  <c r="C265" i="3"/>
  <c r="D265" i="3"/>
  <c r="E265" i="3"/>
  <c r="F265" i="3"/>
  <c r="G265" i="3"/>
  <c r="H265" i="3"/>
  <c r="A266" i="3"/>
  <c r="B266" i="3"/>
  <c r="C266" i="3"/>
  <c r="D266" i="3"/>
  <c r="E266" i="3"/>
  <c r="F266" i="3"/>
  <c r="G266" i="3"/>
  <c r="H266" i="3"/>
  <c r="A267" i="3"/>
  <c r="B267" i="3"/>
  <c r="C267" i="3"/>
  <c r="D267" i="3"/>
  <c r="E267" i="3"/>
  <c r="F267" i="3"/>
  <c r="G267" i="3"/>
  <c r="H267" i="3"/>
  <c r="A268" i="3"/>
  <c r="B268" i="3"/>
  <c r="C268" i="3"/>
  <c r="D268" i="3"/>
  <c r="E268" i="3"/>
  <c r="F268" i="3"/>
  <c r="G268" i="3"/>
  <c r="H268" i="3"/>
  <c r="A224" i="3"/>
  <c r="B224" i="3"/>
  <c r="C224" i="3"/>
  <c r="D224" i="3"/>
  <c r="E224" i="3"/>
  <c r="F224" i="3"/>
  <c r="G224" i="3"/>
  <c r="H224" i="3"/>
  <c r="A225" i="3"/>
  <c r="B225" i="3"/>
  <c r="C225" i="3"/>
  <c r="D225" i="3"/>
  <c r="E225" i="3"/>
  <c r="F225" i="3"/>
  <c r="G225" i="3"/>
  <c r="H225" i="3"/>
  <c r="A226" i="3"/>
  <c r="B226" i="3"/>
  <c r="C226" i="3"/>
  <c r="D226" i="3"/>
  <c r="E226" i="3"/>
  <c r="F226" i="3"/>
  <c r="G226" i="3"/>
  <c r="H226" i="3"/>
  <c r="A227" i="3"/>
  <c r="B227" i="3"/>
  <c r="C227" i="3"/>
  <c r="D227" i="3"/>
  <c r="E227" i="3"/>
  <c r="F227" i="3"/>
  <c r="G227" i="3"/>
  <c r="H227" i="3"/>
  <c r="A228" i="3"/>
  <c r="B228" i="3"/>
  <c r="C228" i="3"/>
  <c r="D228" i="3"/>
  <c r="E228" i="3"/>
  <c r="F228" i="3"/>
  <c r="G228" i="3"/>
  <c r="H228" i="3"/>
  <c r="A229" i="3"/>
  <c r="B229" i="3"/>
  <c r="C229" i="3"/>
  <c r="D229" i="3"/>
  <c r="E229" i="3"/>
  <c r="F229" i="3"/>
  <c r="G229" i="3"/>
  <c r="H229" i="3"/>
  <c r="A230" i="3"/>
  <c r="B230" i="3"/>
  <c r="C230" i="3"/>
  <c r="D230" i="3"/>
  <c r="E230" i="3"/>
  <c r="F230" i="3"/>
  <c r="G230" i="3"/>
  <c r="H230" i="3"/>
  <c r="A231" i="3"/>
  <c r="B231" i="3"/>
  <c r="C231" i="3"/>
  <c r="D231" i="3"/>
  <c r="E231" i="3"/>
  <c r="F231" i="3"/>
  <c r="G231" i="3"/>
  <c r="H231" i="3"/>
  <c r="A232" i="3"/>
  <c r="B232" i="3"/>
  <c r="C232" i="3"/>
  <c r="D232" i="3"/>
  <c r="E232" i="3"/>
  <c r="F232" i="3"/>
  <c r="G232" i="3"/>
  <c r="H232" i="3"/>
  <c r="A233" i="3"/>
  <c r="B233" i="3"/>
  <c r="C233" i="3"/>
  <c r="D233" i="3"/>
  <c r="E233" i="3"/>
  <c r="F233" i="3"/>
  <c r="G233" i="3"/>
  <c r="H233" i="3"/>
  <c r="A234" i="3"/>
  <c r="B234" i="3"/>
  <c r="C234" i="3"/>
  <c r="D234" i="3"/>
  <c r="E234" i="3"/>
  <c r="F234" i="3"/>
  <c r="G234" i="3"/>
  <c r="H234" i="3"/>
  <c r="A235" i="3"/>
  <c r="B235" i="3"/>
  <c r="C235" i="3"/>
  <c r="D235" i="3"/>
  <c r="E235" i="3"/>
  <c r="F235" i="3"/>
  <c r="G235" i="3"/>
  <c r="H235" i="3"/>
  <c r="A236" i="3"/>
  <c r="B236" i="3"/>
  <c r="C236" i="3"/>
  <c r="D236" i="3"/>
  <c r="E236" i="3"/>
  <c r="F236" i="3"/>
  <c r="G236" i="3"/>
  <c r="H236" i="3"/>
  <c r="A237" i="3"/>
  <c r="B237" i="3"/>
  <c r="C237" i="3"/>
  <c r="D237" i="3"/>
  <c r="E237" i="3"/>
  <c r="F237" i="3"/>
  <c r="G237" i="3"/>
  <c r="H237" i="3"/>
  <c r="A238" i="3"/>
  <c r="B238" i="3"/>
  <c r="C238" i="3"/>
  <c r="D238" i="3"/>
  <c r="E238" i="3"/>
  <c r="F238" i="3"/>
  <c r="G238" i="3"/>
  <c r="H238" i="3"/>
  <c r="A239" i="3"/>
  <c r="B239" i="3"/>
  <c r="C239" i="3"/>
  <c r="D239" i="3"/>
  <c r="E239" i="3"/>
  <c r="F239" i="3"/>
  <c r="G239" i="3"/>
  <c r="H239" i="3"/>
  <c r="A240" i="3"/>
  <c r="B240" i="3"/>
  <c r="C240" i="3"/>
  <c r="D240" i="3"/>
  <c r="E240" i="3"/>
  <c r="F240" i="3"/>
  <c r="G240" i="3"/>
  <c r="H240" i="3"/>
  <c r="A241" i="3"/>
  <c r="B241" i="3"/>
  <c r="C241" i="3"/>
  <c r="D241" i="3"/>
  <c r="E241" i="3"/>
  <c r="F241" i="3"/>
  <c r="G241" i="3"/>
  <c r="H241" i="3"/>
  <c r="A242" i="3"/>
  <c r="B242" i="3"/>
  <c r="C242" i="3"/>
  <c r="D242" i="3"/>
  <c r="E242" i="3"/>
  <c r="F242" i="3"/>
  <c r="G242" i="3"/>
  <c r="H242" i="3"/>
  <c r="A243" i="3"/>
  <c r="B243" i="3"/>
  <c r="C243" i="3"/>
  <c r="D243" i="3"/>
  <c r="E243" i="3"/>
  <c r="F243" i="3"/>
  <c r="G243" i="3"/>
  <c r="H243" i="3"/>
  <c r="A244" i="3"/>
  <c r="B244" i="3"/>
  <c r="C244" i="3"/>
  <c r="D244" i="3"/>
  <c r="E244" i="3"/>
  <c r="F244" i="3"/>
  <c r="G244" i="3"/>
  <c r="H244" i="3"/>
  <c r="A245" i="3"/>
  <c r="B245" i="3"/>
  <c r="C245" i="3"/>
  <c r="D245" i="3"/>
  <c r="E245" i="3"/>
  <c r="F245" i="3"/>
  <c r="G245" i="3"/>
  <c r="H245" i="3"/>
  <c r="A246" i="3"/>
  <c r="B246" i="3"/>
  <c r="C246" i="3"/>
  <c r="D246" i="3"/>
  <c r="E246" i="3"/>
  <c r="F246" i="3"/>
  <c r="G246" i="3"/>
  <c r="H246" i="3"/>
  <c r="A247" i="3"/>
  <c r="B247" i="3"/>
  <c r="C247" i="3"/>
  <c r="D247" i="3"/>
  <c r="E247" i="3"/>
  <c r="F247" i="3"/>
  <c r="G247" i="3"/>
  <c r="H247" i="3"/>
  <c r="A248" i="3"/>
  <c r="B248" i="3"/>
  <c r="C248" i="3"/>
  <c r="D248" i="3"/>
  <c r="E248" i="3"/>
  <c r="F248" i="3"/>
  <c r="G248" i="3"/>
  <c r="H248" i="3"/>
  <c r="A249" i="3"/>
  <c r="B249" i="3"/>
  <c r="C249" i="3"/>
  <c r="D249" i="3"/>
  <c r="E249" i="3"/>
  <c r="F249" i="3"/>
  <c r="G249" i="3"/>
  <c r="H249" i="3"/>
  <c r="A250" i="3"/>
  <c r="B250" i="3"/>
  <c r="C250" i="3"/>
  <c r="D250" i="3"/>
  <c r="E250" i="3"/>
  <c r="F250" i="3"/>
  <c r="G250" i="3"/>
  <c r="H250" i="3"/>
  <c r="A251" i="3"/>
  <c r="B251" i="3"/>
  <c r="C251" i="3"/>
  <c r="D251" i="3"/>
  <c r="E251" i="3"/>
  <c r="F251" i="3"/>
  <c r="G251" i="3"/>
  <c r="H251" i="3"/>
  <c r="A252" i="3"/>
  <c r="B252" i="3"/>
  <c r="C252" i="3"/>
  <c r="D252" i="3"/>
  <c r="E252" i="3"/>
  <c r="F252" i="3"/>
  <c r="G252" i="3"/>
  <c r="H252" i="3"/>
  <c r="A253" i="3"/>
  <c r="B253" i="3"/>
  <c r="C253" i="3"/>
  <c r="D253" i="3"/>
  <c r="E253" i="3"/>
  <c r="F253" i="3"/>
  <c r="G253" i="3"/>
  <c r="H253" i="3"/>
  <c r="A254" i="3"/>
  <c r="B254" i="3"/>
  <c r="C254" i="3"/>
  <c r="D254" i="3"/>
  <c r="E254" i="3"/>
  <c r="F254" i="3"/>
  <c r="G254" i="3"/>
  <c r="H254" i="3"/>
  <c r="A255" i="3"/>
  <c r="B255" i="3"/>
  <c r="C255" i="3"/>
  <c r="D255" i="3"/>
  <c r="E255" i="3"/>
  <c r="F255" i="3"/>
  <c r="G255" i="3"/>
  <c r="H255" i="3"/>
  <c r="A256" i="3"/>
  <c r="B256" i="3"/>
  <c r="C256" i="3"/>
  <c r="D256" i="3"/>
  <c r="E256" i="3"/>
  <c r="F256" i="3"/>
  <c r="G256" i="3"/>
  <c r="H256" i="3"/>
  <c r="A257" i="3"/>
  <c r="B257" i="3"/>
  <c r="C257" i="3"/>
  <c r="D257" i="3"/>
  <c r="E257" i="3"/>
  <c r="F257" i="3"/>
  <c r="G257" i="3"/>
  <c r="H257" i="3"/>
  <c r="A258" i="3"/>
  <c r="B258" i="3"/>
  <c r="C258" i="3"/>
  <c r="D258" i="3"/>
  <c r="E258" i="3"/>
  <c r="F258" i="3"/>
  <c r="G258" i="3"/>
  <c r="H258" i="3"/>
  <c r="A259" i="3"/>
  <c r="B259" i="3"/>
  <c r="C259" i="3"/>
  <c r="D259" i="3"/>
  <c r="E259" i="3"/>
  <c r="F259" i="3"/>
  <c r="G259" i="3"/>
  <c r="H259" i="3"/>
  <c r="A260" i="3"/>
  <c r="B260" i="3"/>
  <c r="C260" i="3"/>
  <c r="D260" i="3"/>
  <c r="E260" i="3"/>
  <c r="F260" i="3"/>
  <c r="G260" i="3"/>
  <c r="H260" i="3"/>
  <c r="A261" i="3"/>
  <c r="B261" i="3"/>
  <c r="C261" i="3"/>
  <c r="D261" i="3"/>
  <c r="E261" i="3"/>
  <c r="F261" i="3"/>
  <c r="G261" i="3"/>
  <c r="H261" i="3"/>
  <c r="A262" i="3"/>
  <c r="B262" i="3"/>
  <c r="C262" i="3"/>
  <c r="D262" i="3"/>
  <c r="E262" i="3"/>
  <c r="F262" i="3"/>
  <c r="G262" i="3"/>
  <c r="H262" i="3"/>
  <c r="A263" i="3"/>
  <c r="B263" i="3"/>
  <c r="C263" i="3"/>
  <c r="D263" i="3"/>
  <c r="E263" i="3"/>
  <c r="F263" i="3"/>
  <c r="G263" i="3"/>
  <c r="H263" i="3"/>
  <c r="A220" i="3"/>
  <c r="B220" i="3"/>
  <c r="C220" i="3"/>
  <c r="D220" i="3"/>
  <c r="E220" i="3"/>
  <c r="F220" i="3"/>
  <c r="G220" i="3"/>
  <c r="H220" i="3"/>
  <c r="A221" i="3"/>
  <c r="B221" i="3"/>
  <c r="C221" i="3"/>
  <c r="D221" i="3"/>
  <c r="E221" i="3"/>
  <c r="F221" i="3"/>
  <c r="G221" i="3"/>
  <c r="H221" i="3"/>
  <c r="A222" i="3"/>
  <c r="B222" i="3"/>
  <c r="C222" i="3"/>
  <c r="D222" i="3"/>
  <c r="E222" i="3"/>
  <c r="F222" i="3"/>
  <c r="G222" i="3"/>
  <c r="H222" i="3"/>
  <c r="A223" i="3"/>
  <c r="B223" i="3"/>
  <c r="C223" i="3"/>
  <c r="D223" i="3"/>
  <c r="E223" i="3"/>
  <c r="F223" i="3"/>
  <c r="G223" i="3"/>
  <c r="H223" i="3"/>
  <c r="A184" i="3"/>
  <c r="B184" i="3"/>
  <c r="C184" i="3"/>
  <c r="D184" i="3"/>
  <c r="E184" i="3"/>
  <c r="F184" i="3"/>
  <c r="G184" i="3"/>
  <c r="H184" i="3"/>
  <c r="A185" i="3"/>
  <c r="B185" i="3"/>
  <c r="C185" i="3"/>
  <c r="D185" i="3"/>
  <c r="E185" i="3"/>
  <c r="F185" i="3"/>
  <c r="G185" i="3"/>
  <c r="H185" i="3"/>
  <c r="A186" i="3"/>
  <c r="B186" i="3"/>
  <c r="C186" i="3"/>
  <c r="D186" i="3"/>
  <c r="E186" i="3"/>
  <c r="F186" i="3"/>
  <c r="G186" i="3"/>
  <c r="H186" i="3"/>
  <c r="A187" i="3"/>
  <c r="B187" i="3"/>
  <c r="C187" i="3"/>
  <c r="D187" i="3"/>
  <c r="E187" i="3"/>
  <c r="F187" i="3"/>
  <c r="G187" i="3"/>
  <c r="H187" i="3"/>
  <c r="A188" i="3"/>
  <c r="B188" i="3"/>
  <c r="C188" i="3"/>
  <c r="D188" i="3"/>
  <c r="E188" i="3"/>
  <c r="F188" i="3"/>
  <c r="G188" i="3"/>
  <c r="H188" i="3"/>
  <c r="A189" i="3"/>
  <c r="B189" i="3"/>
  <c r="C189" i="3"/>
  <c r="D189" i="3"/>
  <c r="E189" i="3"/>
  <c r="F189" i="3"/>
  <c r="G189" i="3"/>
  <c r="H189" i="3"/>
  <c r="A190" i="3"/>
  <c r="B190" i="3"/>
  <c r="C190" i="3"/>
  <c r="D190" i="3"/>
  <c r="E190" i="3"/>
  <c r="F190" i="3"/>
  <c r="G190" i="3"/>
  <c r="H190" i="3"/>
  <c r="A191" i="3"/>
  <c r="B191" i="3"/>
  <c r="C191" i="3"/>
  <c r="D191" i="3"/>
  <c r="E191" i="3"/>
  <c r="F191" i="3"/>
  <c r="G191" i="3"/>
  <c r="H191" i="3"/>
  <c r="A192" i="3"/>
  <c r="B192" i="3"/>
  <c r="C192" i="3"/>
  <c r="D192" i="3"/>
  <c r="E192" i="3"/>
  <c r="F192" i="3"/>
  <c r="G192" i="3"/>
  <c r="H192" i="3"/>
  <c r="A193" i="3"/>
  <c r="B193" i="3"/>
  <c r="C193" i="3"/>
  <c r="D193" i="3"/>
  <c r="E193" i="3"/>
  <c r="F193" i="3"/>
  <c r="G193" i="3"/>
  <c r="H193" i="3"/>
  <c r="A194" i="3"/>
  <c r="B194" i="3"/>
  <c r="C194" i="3"/>
  <c r="D194" i="3"/>
  <c r="E194" i="3"/>
  <c r="F194" i="3"/>
  <c r="G194" i="3"/>
  <c r="H194" i="3"/>
  <c r="A195" i="3"/>
  <c r="B195" i="3"/>
  <c r="C195" i="3"/>
  <c r="D195" i="3"/>
  <c r="E195" i="3"/>
  <c r="F195" i="3"/>
  <c r="G195" i="3"/>
  <c r="H195" i="3"/>
  <c r="A196" i="3"/>
  <c r="B196" i="3"/>
  <c r="C196" i="3"/>
  <c r="D196" i="3"/>
  <c r="E196" i="3"/>
  <c r="F196" i="3"/>
  <c r="G196" i="3"/>
  <c r="H196" i="3"/>
  <c r="A197" i="3"/>
  <c r="B197" i="3"/>
  <c r="C197" i="3"/>
  <c r="D197" i="3"/>
  <c r="E197" i="3"/>
  <c r="F197" i="3"/>
  <c r="G197" i="3"/>
  <c r="H197" i="3"/>
  <c r="A198" i="3"/>
  <c r="B198" i="3"/>
  <c r="C198" i="3"/>
  <c r="D198" i="3"/>
  <c r="E198" i="3"/>
  <c r="F198" i="3"/>
  <c r="G198" i="3"/>
  <c r="H198" i="3"/>
  <c r="A199" i="3"/>
  <c r="B199" i="3"/>
  <c r="C199" i="3"/>
  <c r="D199" i="3"/>
  <c r="E199" i="3"/>
  <c r="F199" i="3"/>
  <c r="G199" i="3"/>
  <c r="H199" i="3"/>
  <c r="A200" i="3"/>
  <c r="B200" i="3"/>
  <c r="C200" i="3"/>
  <c r="D200" i="3"/>
  <c r="E200" i="3"/>
  <c r="F200" i="3"/>
  <c r="G200" i="3"/>
  <c r="H200" i="3"/>
  <c r="A201" i="3"/>
  <c r="B201" i="3"/>
  <c r="C201" i="3"/>
  <c r="D201" i="3"/>
  <c r="E201" i="3"/>
  <c r="F201" i="3"/>
  <c r="G201" i="3"/>
  <c r="H201" i="3"/>
  <c r="A202" i="3"/>
  <c r="B202" i="3"/>
  <c r="C202" i="3"/>
  <c r="D202" i="3"/>
  <c r="E202" i="3"/>
  <c r="F202" i="3"/>
  <c r="G202" i="3"/>
  <c r="H202" i="3"/>
  <c r="A203" i="3"/>
  <c r="B203" i="3"/>
  <c r="C203" i="3"/>
  <c r="D203" i="3"/>
  <c r="E203" i="3"/>
  <c r="F203" i="3"/>
  <c r="G203" i="3"/>
  <c r="H203" i="3"/>
  <c r="A204" i="3"/>
  <c r="B204" i="3"/>
  <c r="C204" i="3"/>
  <c r="D204" i="3"/>
  <c r="E204" i="3"/>
  <c r="F204" i="3"/>
  <c r="G204" i="3"/>
  <c r="H204" i="3"/>
  <c r="A205" i="3"/>
  <c r="B205" i="3"/>
  <c r="C205" i="3"/>
  <c r="D205" i="3"/>
  <c r="E205" i="3"/>
  <c r="F205" i="3"/>
  <c r="G205" i="3"/>
  <c r="H205" i="3"/>
  <c r="A206" i="3"/>
  <c r="B206" i="3"/>
  <c r="C206" i="3"/>
  <c r="D206" i="3"/>
  <c r="E206" i="3"/>
  <c r="F206" i="3"/>
  <c r="G206" i="3"/>
  <c r="H206" i="3"/>
  <c r="A207" i="3"/>
  <c r="B207" i="3"/>
  <c r="C207" i="3"/>
  <c r="D207" i="3"/>
  <c r="E207" i="3"/>
  <c r="F207" i="3"/>
  <c r="G207" i="3"/>
  <c r="H207" i="3"/>
  <c r="A208" i="3"/>
  <c r="B208" i="3"/>
  <c r="C208" i="3"/>
  <c r="D208" i="3"/>
  <c r="E208" i="3"/>
  <c r="F208" i="3"/>
  <c r="G208" i="3"/>
  <c r="H208" i="3"/>
  <c r="A209" i="3"/>
  <c r="B209" i="3"/>
  <c r="C209" i="3"/>
  <c r="D209" i="3"/>
  <c r="E209" i="3"/>
  <c r="F209" i="3"/>
  <c r="G209" i="3"/>
  <c r="H209" i="3"/>
  <c r="A210" i="3"/>
  <c r="B210" i="3"/>
  <c r="C210" i="3"/>
  <c r="D210" i="3"/>
  <c r="E210" i="3"/>
  <c r="F210" i="3"/>
  <c r="G210" i="3"/>
  <c r="H210" i="3"/>
  <c r="A211" i="3"/>
  <c r="B211" i="3"/>
  <c r="C211" i="3"/>
  <c r="D211" i="3"/>
  <c r="E211" i="3"/>
  <c r="F211" i="3"/>
  <c r="G211" i="3"/>
  <c r="H211" i="3"/>
  <c r="A212" i="3"/>
  <c r="B212" i="3"/>
  <c r="C212" i="3"/>
  <c r="D212" i="3"/>
  <c r="E212" i="3"/>
  <c r="F212" i="3"/>
  <c r="G212" i="3"/>
  <c r="H212" i="3"/>
  <c r="A213" i="3"/>
  <c r="B213" i="3"/>
  <c r="C213" i="3"/>
  <c r="D213" i="3"/>
  <c r="E213" i="3"/>
  <c r="F213" i="3"/>
  <c r="G213" i="3"/>
  <c r="H213" i="3"/>
  <c r="A214" i="3"/>
  <c r="B214" i="3"/>
  <c r="C214" i="3"/>
  <c r="D214" i="3"/>
  <c r="E214" i="3"/>
  <c r="F214" i="3"/>
  <c r="G214" i="3"/>
  <c r="H214" i="3"/>
  <c r="A215" i="3"/>
  <c r="B215" i="3"/>
  <c r="C215" i="3"/>
  <c r="D215" i="3"/>
  <c r="E215" i="3"/>
  <c r="F215" i="3"/>
  <c r="G215" i="3"/>
  <c r="H215" i="3"/>
  <c r="A216" i="3"/>
  <c r="B216" i="3"/>
  <c r="C216" i="3"/>
  <c r="D216" i="3"/>
  <c r="E216" i="3"/>
  <c r="F216" i="3"/>
  <c r="G216" i="3"/>
  <c r="H216" i="3"/>
  <c r="A217" i="3"/>
  <c r="B217" i="3"/>
  <c r="C217" i="3"/>
  <c r="D217" i="3"/>
  <c r="E217" i="3"/>
  <c r="F217" i="3"/>
  <c r="G217" i="3"/>
  <c r="H217" i="3"/>
  <c r="A218" i="3"/>
  <c r="B218" i="3"/>
  <c r="C218" i="3"/>
  <c r="D218" i="3"/>
  <c r="E218" i="3"/>
  <c r="F218" i="3"/>
  <c r="G218" i="3"/>
  <c r="H218" i="3"/>
  <c r="A219" i="3"/>
  <c r="B219" i="3"/>
  <c r="C219" i="3"/>
  <c r="D219" i="3"/>
  <c r="E219" i="3"/>
  <c r="F219" i="3"/>
  <c r="G219" i="3"/>
  <c r="H219" i="3"/>
  <c r="A176" i="3"/>
  <c r="B176" i="3"/>
  <c r="C176" i="3"/>
  <c r="D176" i="3"/>
  <c r="E176" i="3"/>
  <c r="F176" i="3"/>
  <c r="G176" i="3"/>
  <c r="H176" i="3"/>
  <c r="A177" i="3"/>
  <c r="B177" i="3"/>
  <c r="C177" i="3"/>
  <c r="D177" i="3"/>
  <c r="E177" i="3"/>
  <c r="F177" i="3"/>
  <c r="G177" i="3"/>
  <c r="H177" i="3"/>
  <c r="A178" i="3"/>
  <c r="B178" i="3"/>
  <c r="C178" i="3"/>
  <c r="D178" i="3"/>
  <c r="E178" i="3"/>
  <c r="F178" i="3"/>
  <c r="G178" i="3"/>
  <c r="H178" i="3"/>
  <c r="A179" i="3"/>
  <c r="B179" i="3"/>
  <c r="C179" i="3"/>
  <c r="D179" i="3"/>
  <c r="E179" i="3"/>
  <c r="F179" i="3"/>
  <c r="G179" i="3"/>
  <c r="H179" i="3"/>
  <c r="A180" i="3"/>
  <c r="B180" i="3"/>
  <c r="C180" i="3"/>
  <c r="D180" i="3"/>
  <c r="E180" i="3"/>
  <c r="F180" i="3"/>
  <c r="G180" i="3"/>
  <c r="H180" i="3"/>
  <c r="A181" i="3"/>
  <c r="B181" i="3"/>
  <c r="C181" i="3"/>
  <c r="D181" i="3"/>
  <c r="E181" i="3"/>
  <c r="F181" i="3"/>
  <c r="G181" i="3"/>
  <c r="H181" i="3"/>
  <c r="A182" i="3"/>
  <c r="B182" i="3"/>
  <c r="C182" i="3"/>
  <c r="D182" i="3"/>
  <c r="E182" i="3"/>
  <c r="F182" i="3"/>
  <c r="G182" i="3"/>
  <c r="H182" i="3"/>
  <c r="A183" i="3"/>
  <c r="B183" i="3"/>
  <c r="C183" i="3"/>
  <c r="D183" i="3"/>
  <c r="E183" i="3"/>
  <c r="F183" i="3"/>
  <c r="G183" i="3"/>
  <c r="H183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A143" i="3"/>
  <c r="B143" i="3"/>
  <c r="C143" i="3"/>
  <c r="D143" i="3"/>
  <c r="E143" i="3"/>
  <c r="F143" i="3"/>
  <c r="G143" i="3"/>
  <c r="A144" i="3"/>
  <c r="B144" i="3"/>
  <c r="C144" i="3"/>
  <c r="D144" i="3"/>
  <c r="E144" i="3"/>
  <c r="F144" i="3"/>
  <c r="G144" i="3"/>
  <c r="A145" i="3"/>
  <c r="B145" i="3"/>
  <c r="C145" i="3"/>
  <c r="D145" i="3"/>
  <c r="E145" i="3"/>
  <c r="F145" i="3"/>
  <c r="G145" i="3"/>
  <c r="A146" i="3"/>
  <c r="B146" i="3"/>
  <c r="C146" i="3"/>
  <c r="D146" i="3"/>
  <c r="E146" i="3"/>
  <c r="F146" i="3"/>
  <c r="G146" i="3"/>
  <c r="A147" i="3"/>
  <c r="B147" i="3"/>
  <c r="C147" i="3"/>
  <c r="D147" i="3"/>
  <c r="E147" i="3"/>
  <c r="F147" i="3"/>
  <c r="G147" i="3"/>
  <c r="A148" i="3"/>
  <c r="B148" i="3"/>
  <c r="C148" i="3"/>
  <c r="D148" i="3"/>
  <c r="E148" i="3"/>
  <c r="F148" i="3"/>
  <c r="G148" i="3"/>
  <c r="A149" i="3"/>
  <c r="B149" i="3"/>
  <c r="C149" i="3"/>
  <c r="D149" i="3"/>
  <c r="E149" i="3"/>
  <c r="F149" i="3"/>
  <c r="G149" i="3"/>
  <c r="A150" i="3"/>
  <c r="B150" i="3"/>
  <c r="C150" i="3"/>
  <c r="D150" i="3"/>
  <c r="E150" i="3"/>
  <c r="F150" i="3"/>
  <c r="G150" i="3"/>
  <c r="A151" i="3"/>
  <c r="B151" i="3"/>
  <c r="C151" i="3"/>
  <c r="D151" i="3"/>
  <c r="E151" i="3"/>
  <c r="F151" i="3"/>
  <c r="G151" i="3"/>
  <c r="A152" i="3"/>
  <c r="B152" i="3"/>
  <c r="C152" i="3"/>
  <c r="D152" i="3"/>
  <c r="E152" i="3"/>
  <c r="F152" i="3"/>
  <c r="G152" i="3"/>
  <c r="A153" i="3"/>
  <c r="B153" i="3"/>
  <c r="C153" i="3"/>
  <c r="D153" i="3"/>
  <c r="E153" i="3"/>
  <c r="F153" i="3"/>
  <c r="G153" i="3"/>
  <c r="A154" i="3"/>
  <c r="B154" i="3"/>
  <c r="C154" i="3"/>
  <c r="D154" i="3"/>
  <c r="E154" i="3"/>
  <c r="F154" i="3"/>
  <c r="G154" i="3"/>
  <c r="A155" i="3"/>
  <c r="B155" i="3"/>
  <c r="C155" i="3"/>
  <c r="D155" i="3"/>
  <c r="E155" i="3"/>
  <c r="F155" i="3"/>
  <c r="G155" i="3"/>
  <c r="A156" i="3"/>
  <c r="B156" i="3"/>
  <c r="C156" i="3"/>
  <c r="D156" i="3"/>
  <c r="E156" i="3"/>
  <c r="F156" i="3"/>
  <c r="G156" i="3"/>
  <c r="A157" i="3"/>
  <c r="B157" i="3"/>
  <c r="C157" i="3"/>
  <c r="D157" i="3"/>
  <c r="E157" i="3"/>
  <c r="F157" i="3"/>
  <c r="G157" i="3"/>
  <c r="A158" i="3"/>
  <c r="B158" i="3"/>
  <c r="C158" i="3"/>
  <c r="D158" i="3"/>
  <c r="E158" i="3"/>
  <c r="F158" i="3"/>
  <c r="G158" i="3"/>
  <c r="A159" i="3"/>
  <c r="B159" i="3"/>
  <c r="C159" i="3"/>
  <c r="D159" i="3"/>
  <c r="E159" i="3"/>
  <c r="F159" i="3"/>
  <c r="G159" i="3"/>
  <c r="A160" i="3"/>
  <c r="B160" i="3"/>
  <c r="C160" i="3"/>
  <c r="D160" i="3"/>
  <c r="E160" i="3"/>
  <c r="F160" i="3"/>
  <c r="G160" i="3"/>
  <c r="A161" i="3"/>
  <c r="B161" i="3"/>
  <c r="C161" i="3"/>
  <c r="D161" i="3"/>
  <c r="E161" i="3"/>
  <c r="F161" i="3"/>
  <c r="G161" i="3"/>
  <c r="A162" i="3"/>
  <c r="B162" i="3"/>
  <c r="C162" i="3"/>
  <c r="D162" i="3"/>
  <c r="E162" i="3"/>
  <c r="F162" i="3"/>
  <c r="G162" i="3"/>
  <c r="A163" i="3"/>
  <c r="B163" i="3"/>
  <c r="C163" i="3"/>
  <c r="D163" i="3"/>
  <c r="E163" i="3"/>
  <c r="F163" i="3"/>
  <c r="G163" i="3"/>
  <c r="A164" i="3"/>
  <c r="B164" i="3"/>
  <c r="C164" i="3"/>
  <c r="D164" i="3"/>
  <c r="E164" i="3"/>
  <c r="F164" i="3"/>
  <c r="G164" i="3"/>
  <c r="A165" i="3"/>
  <c r="B165" i="3"/>
  <c r="C165" i="3"/>
  <c r="D165" i="3"/>
  <c r="E165" i="3"/>
  <c r="F165" i="3"/>
  <c r="G165" i="3"/>
  <c r="A166" i="3"/>
  <c r="B166" i="3"/>
  <c r="C166" i="3"/>
  <c r="D166" i="3"/>
  <c r="E166" i="3"/>
  <c r="F166" i="3"/>
  <c r="G166" i="3"/>
  <c r="A167" i="3"/>
  <c r="B167" i="3"/>
  <c r="C167" i="3"/>
  <c r="D167" i="3"/>
  <c r="E167" i="3"/>
  <c r="F167" i="3"/>
  <c r="G167" i="3"/>
  <c r="A168" i="3"/>
  <c r="B168" i="3"/>
  <c r="C168" i="3"/>
  <c r="D168" i="3"/>
  <c r="E168" i="3"/>
  <c r="F168" i="3"/>
  <c r="G168" i="3"/>
  <c r="A169" i="3"/>
  <c r="B169" i="3"/>
  <c r="C169" i="3"/>
  <c r="D169" i="3"/>
  <c r="E169" i="3"/>
  <c r="F169" i="3"/>
  <c r="G169" i="3"/>
  <c r="A170" i="3"/>
  <c r="B170" i="3"/>
  <c r="C170" i="3"/>
  <c r="D170" i="3"/>
  <c r="E170" i="3"/>
  <c r="F170" i="3"/>
  <c r="G170" i="3"/>
  <c r="A171" i="3"/>
  <c r="B171" i="3"/>
  <c r="C171" i="3"/>
  <c r="D171" i="3"/>
  <c r="E171" i="3"/>
  <c r="F171" i="3"/>
  <c r="G171" i="3"/>
  <c r="A172" i="3"/>
  <c r="B172" i="3"/>
  <c r="C172" i="3"/>
  <c r="D172" i="3"/>
  <c r="E172" i="3"/>
  <c r="F172" i="3"/>
  <c r="G172" i="3"/>
  <c r="A173" i="3"/>
  <c r="B173" i="3"/>
  <c r="C173" i="3"/>
  <c r="D173" i="3"/>
  <c r="E173" i="3"/>
  <c r="F173" i="3"/>
  <c r="G173" i="3"/>
  <c r="A174" i="3"/>
  <c r="B174" i="3"/>
  <c r="C174" i="3"/>
  <c r="D174" i="3"/>
  <c r="E174" i="3"/>
  <c r="F174" i="3"/>
  <c r="G174" i="3"/>
  <c r="A175" i="3"/>
  <c r="B175" i="3"/>
  <c r="C175" i="3"/>
  <c r="D175" i="3"/>
  <c r="E175" i="3"/>
  <c r="F175" i="3"/>
  <c r="G175" i="3"/>
  <c r="A132" i="3"/>
  <c r="B132" i="3"/>
  <c r="C132" i="3"/>
  <c r="D132" i="3"/>
  <c r="E132" i="3"/>
  <c r="F132" i="3"/>
  <c r="G132" i="3"/>
  <c r="A133" i="3"/>
  <c r="B133" i="3"/>
  <c r="C133" i="3"/>
  <c r="D133" i="3"/>
  <c r="E133" i="3"/>
  <c r="F133" i="3"/>
  <c r="G133" i="3"/>
  <c r="A134" i="3"/>
  <c r="B134" i="3"/>
  <c r="C134" i="3"/>
  <c r="D134" i="3"/>
  <c r="E134" i="3"/>
  <c r="F134" i="3"/>
  <c r="G134" i="3"/>
  <c r="A135" i="3"/>
  <c r="B135" i="3"/>
  <c r="C135" i="3"/>
  <c r="D135" i="3"/>
  <c r="E135" i="3"/>
  <c r="F135" i="3"/>
  <c r="G135" i="3"/>
  <c r="A136" i="3"/>
  <c r="B136" i="3"/>
  <c r="C136" i="3"/>
  <c r="D136" i="3"/>
  <c r="E136" i="3"/>
  <c r="F136" i="3"/>
  <c r="G136" i="3"/>
  <c r="A137" i="3"/>
  <c r="B137" i="3"/>
  <c r="C137" i="3"/>
  <c r="D137" i="3"/>
  <c r="E137" i="3"/>
  <c r="F137" i="3"/>
  <c r="G137" i="3"/>
  <c r="A138" i="3"/>
  <c r="B138" i="3"/>
  <c r="C138" i="3"/>
  <c r="D138" i="3"/>
  <c r="E138" i="3"/>
  <c r="F138" i="3"/>
  <c r="G138" i="3"/>
  <c r="A139" i="3"/>
  <c r="B139" i="3"/>
  <c r="C139" i="3"/>
  <c r="D139" i="3"/>
  <c r="E139" i="3"/>
  <c r="F139" i="3"/>
  <c r="G139" i="3"/>
  <c r="A140" i="3"/>
  <c r="B140" i="3"/>
  <c r="C140" i="3"/>
  <c r="D140" i="3"/>
  <c r="E140" i="3"/>
  <c r="F140" i="3"/>
  <c r="G140" i="3"/>
  <c r="A141" i="3"/>
  <c r="B141" i="3"/>
  <c r="C141" i="3"/>
  <c r="D141" i="3"/>
  <c r="E141" i="3"/>
  <c r="F141" i="3"/>
  <c r="G141" i="3"/>
  <c r="A142" i="3"/>
  <c r="B142" i="3"/>
  <c r="C142" i="3"/>
  <c r="D142" i="3"/>
  <c r="E142" i="3"/>
  <c r="F142" i="3"/>
  <c r="G142" i="3"/>
  <c r="A90" i="3"/>
  <c r="B90" i="3"/>
  <c r="C90" i="3"/>
  <c r="D90" i="3"/>
  <c r="E90" i="3"/>
  <c r="F90" i="3"/>
  <c r="G90" i="3"/>
  <c r="A91" i="3"/>
  <c r="B91" i="3"/>
  <c r="C91" i="3"/>
  <c r="D91" i="3"/>
  <c r="E91" i="3"/>
  <c r="F91" i="3"/>
  <c r="G91" i="3"/>
  <c r="A92" i="3"/>
  <c r="B92" i="3"/>
  <c r="C92" i="3"/>
  <c r="D92" i="3"/>
  <c r="E92" i="3"/>
  <c r="F92" i="3"/>
  <c r="G92" i="3"/>
  <c r="A93" i="3"/>
  <c r="B93" i="3"/>
  <c r="C93" i="3"/>
  <c r="D93" i="3"/>
  <c r="E93" i="3"/>
  <c r="F93" i="3"/>
  <c r="G93" i="3"/>
  <c r="A94" i="3"/>
  <c r="B94" i="3"/>
  <c r="C94" i="3"/>
  <c r="D94" i="3"/>
  <c r="E94" i="3"/>
  <c r="F94" i="3"/>
  <c r="G94" i="3"/>
  <c r="A95" i="3"/>
  <c r="B95" i="3"/>
  <c r="C95" i="3"/>
  <c r="D95" i="3"/>
  <c r="E95" i="3"/>
  <c r="F95" i="3"/>
  <c r="G95" i="3"/>
  <c r="A96" i="3"/>
  <c r="B96" i="3"/>
  <c r="C96" i="3"/>
  <c r="D96" i="3"/>
  <c r="E96" i="3"/>
  <c r="F96" i="3"/>
  <c r="G96" i="3"/>
  <c r="A97" i="3"/>
  <c r="B97" i="3"/>
  <c r="C97" i="3"/>
  <c r="D97" i="3"/>
  <c r="E97" i="3"/>
  <c r="F97" i="3"/>
  <c r="G97" i="3"/>
  <c r="A98" i="3"/>
  <c r="B98" i="3"/>
  <c r="C98" i="3"/>
  <c r="D98" i="3"/>
  <c r="E98" i="3"/>
  <c r="F98" i="3"/>
  <c r="G98" i="3"/>
  <c r="A99" i="3"/>
  <c r="B99" i="3"/>
  <c r="C99" i="3"/>
  <c r="D99" i="3"/>
  <c r="E99" i="3"/>
  <c r="F99" i="3"/>
  <c r="G99" i="3"/>
  <c r="A100" i="3"/>
  <c r="B100" i="3"/>
  <c r="C100" i="3"/>
  <c r="D100" i="3"/>
  <c r="E100" i="3"/>
  <c r="F100" i="3"/>
  <c r="G100" i="3"/>
  <c r="A101" i="3"/>
  <c r="B101" i="3"/>
  <c r="C101" i="3"/>
  <c r="D101" i="3"/>
  <c r="E101" i="3"/>
  <c r="F101" i="3"/>
  <c r="G101" i="3"/>
  <c r="A102" i="3"/>
  <c r="B102" i="3"/>
  <c r="C102" i="3"/>
  <c r="D102" i="3"/>
  <c r="E102" i="3"/>
  <c r="F102" i="3"/>
  <c r="G102" i="3"/>
  <c r="A103" i="3"/>
  <c r="B103" i="3"/>
  <c r="C103" i="3"/>
  <c r="D103" i="3"/>
  <c r="E103" i="3"/>
  <c r="F103" i="3"/>
  <c r="G103" i="3"/>
  <c r="A104" i="3"/>
  <c r="B104" i="3"/>
  <c r="C104" i="3"/>
  <c r="D104" i="3"/>
  <c r="E104" i="3"/>
  <c r="F104" i="3"/>
  <c r="G104" i="3"/>
  <c r="A105" i="3"/>
  <c r="B105" i="3"/>
  <c r="C105" i="3"/>
  <c r="D105" i="3"/>
  <c r="E105" i="3"/>
  <c r="F105" i="3"/>
  <c r="G105" i="3"/>
  <c r="A106" i="3"/>
  <c r="B106" i="3"/>
  <c r="C106" i="3"/>
  <c r="D106" i="3"/>
  <c r="E106" i="3"/>
  <c r="F106" i="3"/>
  <c r="G106" i="3"/>
  <c r="A107" i="3"/>
  <c r="B107" i="3"/>
  <c r="C107" i="3"/>
  <c r="D107" i="3"/>
  <c r="E107" i="3"/>
  <c r="F107" i="3"/>
  <c r="G107" i="3"/>
  <c r="A108" i="3"/>
  <c r="B108" i="3"/>
  <c r="C108" i="3"/>
  <c r="D108" i="3"/>
  <c r="E108" i="3"/>
  <c r="F108" i="3"/>
  <c r="G108" i="3"/>
  <c r="A109" i="3"/>
  <c r="B109" i="3"/>
  <c r="C109" i="3"/>
  <c r="D109" i="3"/>
  <c r="E109" i="3"/>
  <c r="F109" i="3"/>
  <c r="G109" i="3"/>
  <c r="A110" i="3"/>
  <c r="B110" i="3"/>
  <c r="C110" i="3"/>
  <c r="D110" i="3"/>
  <c r="E110" i="3"/>
  <c r="F110" i="3"/>
  <c r="G110" i="3"/>
  <c r="A111" i="3"/>
  <c r="B111" i="3"/>
  <c r="C111" i="3"/>
  <c r="D111" i="3"/>
  <c r="E111" i="3"/>
  <c r="F111" i="3"/>
  <c r="G111" i="3"/>
  <c r="A112" i="3"/>
  <c r="B112" i="3"/>
  <c r="C112" i="3"/>
  <c r="D112" i="3"/>
  <c r="E112" i="3"/>
  <c r="F112" i="3"/>
  <c r="G112" i="3"/>
  <c r="A113" i="3"/>
  <c r="B113" i="3"/>
  <c r="C113" i="3"/>
  <c r="D113" i="3"/>
  <c r="E113" i="3"/>
  <c r="F113" i="3"/>
  <c r="G113" i="3"/>
  <c r="A114" i="3"/>
  <c r="B114" i="3"/>
  <c r="C114" i="3"/>
  <c r="D114" i="3"/>
  <c r="E114" i="3"/>
  <c r="F114" i="3"/>
  <c r="G114" i="3"/>
  <c r="A115" i="3"/>
  <c r="B115" i="3"/>
  <c r="C115" i="3"/>
  <c r="D115" i="3"/>
  <c r="E115" i="3"/>
  <c r="F115" i="3"/>
  <c r="G115" i="3"/>
  <c r="A116" i="3"/>
  <c r="B116" i="3"/>
  <c r="C116" i="3"/>
  <c r="D116" i="3"/>
  <c r="E116" i="3"/>
  <c r="F116" i="3"/>
  <c r="G116" i="3"/>
  <c r="A117" i="3"/>
  <c r="B117" i="3"/>
  <c r="C117" i="3"/>
  <c r="D117" i="3"/>
  <c r="E117" i="3"/>
  <c r="F117" i="3"/>
  <c r="G117" i="3"/>
  <c r="A118" i="3"/>
  <c r="B118" i="3"/>
  <c r="C118" i="3"/>
  <c r="D118" i="3"/>
  <c r="E118" i="3"/>
  <c r="F118" i="3"/>
  <c r="G118" i="3"/>
  <c r="A119" i="3"/>
  <c r="B119" i="3"/>
  <c r="C119" i="3"/>
  <c r="D119" i="3"/>
  <c r="E119" i="3"/>
  <c r="F119" i="3"/>
  <c r="G119" i="3"/>
  <c r="A120" i="3"/>
  <c r="B120" i="3"/>
  <c r="C120" i="3"/>
  <c r="D120" i="3"/>
  <c r="E120" i="3"/>
  <c r="F120" i="3"/>
  <c r="G120" i="3"/>
  <c r="A121" i="3"/>
  <c r="B121" i="3"/>
  <c r="C121" i="3"/>
  <c r="D121" i="3"/>
  <c r="E121" i="3"/>
  <c r="F121" i="3"/>
  <c r="G121" i="3"/>
  <c r="A122" i="3"/>
  <c r="B122" i="3"/>
  <c r="C122" i="3"/>
  <c r="D122" i="3"/>
  <c r="E122" i="3"/>
  <c r="F122" i="3"/>
  <c r="G122" i="3"/>
  <c r="A123" i="3"/>
  <c r="B123" i="3"/>
  <c r="C123" i="3"/>
  <c r="D123" i="3"/>
  <c r="E123" i="3"/>
  <c r="F123" i="3"/>
  <c r="G123" i="3"/>
  <c r="A124" i="3"/>
  <c r="B124" i="3"/>
  <c r="C124" i="3"/>
  <c r="D124" i="3"/>
  <c r="E124" i="3"/>
  <c r="F124" i="3"/>
  <c r="G124" i="3"/>
  <c r="A125" i="3"/>
  <c r="B125" i="3"/>
  <c r="C125" i="3"/>
  <c r="D125" i="3"/>
  <c r="E125" i="3"/>
  <c r="F125" i="3"/>
  <c r="G125" i="3"/>
  <c r="A126" i="3"/>
  <c r="B126" i="3"/>
  <c r="C126" i="3"/>
  <c r="D126" i="3"/>
  <c r="E126" i="3"/>
  <c r="F126" i="3"/>
  <c r="G126" i="3"/>
  <c r="A127" i="3"/>
  <c r="B127" i="3"/>
  <c r="C127" i="3"/>
  <c r="D127" i="3"/>
  <c r="E127" i="3"/>
  <c r="F127" i="3"/>
  <c r="G127" i="3"/>
  <c r="A128" i="3"/>
  <c r="B128" i="3"/>
  <c r="C128" i="3"/>
  <c r="D128" i="3"/>
  <c r="E128" i="3"/>
  <c r="F128" i="3"/>
  <c r="G128" i="3"/>
  <c r="A129" i="3"/>
  <c r="B129" i="3"/>
  <c r="C129" i="3"/>
  <c r="D129" i="3"/>
  <c r="E129" i="3"/>
  <c r="F129" i="3"/>
  <c r="G129" i="3"/>
  <c r="A130" i="3"/>
  <c r="B130" i="3"/>
  <c r="C130" i="3"/>
  <c r="D130" i="3"/>
  <c r="E130" i="3"/>
  <c r="F130" i="3"/>
  <c r="G130" i="3"/>
  <c r="A131" i="3"/>
  <c r="B131" i="3"/>
  <c r="C131" i="3"/>
  <c r="D131" i="3"/>
  <c r="E131" i="3"/>
  <c r="F131" i="3"/>
  <c r="G131" i="3"/>
  <c r="A88" i="3"/>
  <c r="B88" i="3"/>
  <c r="C88" i="3"/>
  <c r="D88" i="3"/>
  <c r="E88" i="3"/>
  <c r="F88" i="3"/>
  <c r="G88" i="3"/>
  <c r="A89" i="3"/>
  <c r="B89" i="3"/>
  <c r="C89" i="3"/>
  <c r="D89" i="3"/>
  <c r="E89" i="3"/>
  <c r="F89" i="3"/>
  <c r="G89" i="3"/>
  <c r="A51" i="3"/>
  <c r="B51" i="3"/>
  <c r="C51" i="3"/>
  <c r="D51" i="3"/>
  <c r="E51" i="3"/>
  <c r="F51" i="3"/>
  <c r="G51" i="3"/>
  <c r="A52" i="3"/>
  <c r="B52" i="3"/>
  <c r="C52" i="3"/>
  <c r="D52" i="3"/>
  <c r="E52" i="3"/>
  <c r="F52" i="3"/>
  <c r="G52" i="3"/>
  <c r="A53" i="3"/>
  <c r="B53" i="3"/>
  <c r="C53" i="3"/>
  <c r="D53" i="3"/>
  <c r="E53" i="3"/>
  <c r="F53" i="3"/>
  <c r="G53" i="3"/>
  <c r="A54" i="3"/>
  <c r="B54" i="3"/>
  <c r="C54" i="3"/>
  <c r="D54" i="3"/>
  <c r="E54" i="3"/>
  <c r="F54" i="3"/>
  <c r="G54" i="3"/>
  <c r="A55" i="3"/>
  <c r="B55" i="3"/>
  <c r="C55" i="3"/>
  <c r="D55" i="3"/>
  <c r="E55" i="3"/>
  <c r="F55" i="3"/>
  <c r="G55" i="3"/>
  <c r="A56" i="3"/>
  <c r="B56" i="3"/>
  <c r="C56" i="3"/>
  <c r="D56" i="3"/>
  <c r="E56" i="3"/>
  <c r="F56" i="3"/>
  <c r="G56" i="3"/>
  <c r="A57" i="3"/>
  <c r="B57" i="3"/>
  <c r="C57" i="3"/>
  <c r="D57" i="3"/>
  <c r="E57" i="3"/>
  <c r="F57" i="3"/>
  <c r="G57" i="3"/>
  <c r="A58" i="3"/>
  <c r="B58" i="3"/>
  <c r="C58" i="3"/>
  <c r="D58" i="3"/>
  <c r="E58" i="3"/>
  <c r="F58" i="3"/>
  <c r="G58" i="3"/>
  <c r="A59" i="3"/>
  <c r="B59" i="3"/>
  <c r="C59" i="3"/>
  <c r="D59" i="3"/>
  <c r="E59" i="3"/>
  <c r="F59" i="3"/>
  <c r="G59" i="3"/>
  <c r="A60" i="3"/>
  <c r="B60" i="3"/>
  <c r="C60" i="3"/>
  <c r="D60" i="3"/>
  <c r="E60" i="3"/>
  <c r="F60" i="3"/>
  <c r="G60" i="3"/>
  <c r="A61" i="3"/>
  <c r="B61" i="3"/>
  <c r="C61" i="3"/>
  <c r="D61" i="3"/>
  <c r="E61" i="3"/>
  <c r="F61" i="3"/>
  <c r="G61" i="3"/>
  <c r="A62" i="3"/>
  <c r="B62" i="3"/>
  <c r="C62" i="3"/>
  <c r="D62" i="3"/>
  <c r="E62" i="3"/>
  <c r="F62" i="3"/>
  <c r="G62" i="3"/>
  <c r="A63" i="3"/>
  <c r="B63" i="3"/>
  <c r="C63" i="3"/>
  <c r="D63" i="3"/>
  <c r="E63" i="3"/>
  <c r="F63" i="3"/>
  <c r="G63" i="3"/>
  <c r="A64" i="3"/>
  <c r="B64" i="3"/>
  <c r="C64" i="3"/>
  <c r="D64" i="3"/>
  <c r="E64" i="3"/>
  <c r="F64" i="3"/>
  <c r="G64" i="3"/>
  <c r="A65" i="3"/>
  <c r="B65" i="3"/>
  <c r="C65" i="3"/>
  <c r="D65" i="3"/>
  <c r="E65" i="3"/>
  <c r="F65" i="3"/>
  <c r="G65" i="3"/>
  <c r="A66" i="3"/>
  <c r="B66" i="3"/>
  <c r="C66" i="3"/>
  <c r="D66" i="3"/>
  <c r="E66" i="3"/>
  <c r="F66" i="3"/>
  <c r="G66" i="3"/>
  <c r="A67" i="3"/>
  <c r="B67" i="3"/>
  <c r="C67" i="3"/>
  <c r="D67" i="3"/>
  <c r="E67" i="3"/>
  <c r="F67" i="3"/>
  <c r="G67" i="3"/>
  <c r="A68" i="3"/>
  <c r="B68" i="3"/>
  <c r="C68" i="3"/>
  <c r="D68" i="3"/>
  <c r="E68" i="3"/>
  <c r="F68" i="3"/>
  <c r="G68" i="3"/>
  <c r="A69" i="3"/>
  <c r="B69" i="3"/>
  <c r="C69" i="3"/>
  <c r="D69" i="3"/>
  <c r="E69" i="3"/>
  <c r="F69" i="3"/>
  <c r="G69" i="3"/>
  <c r="A70" i="3"/>
  <c r="B70" i="3"/>
  <c r="C70" i="3"/>
  <c r="D70" i="3"/>
  <c r="E70" i="3"/>
  <c r="F70" i="3"/>
  <c r="G70" i="3"/>
  <c r="A71" i="3"/>
  <c r="B71" i="3"/>
  <c r="C71" i="3"/>
  <c r="D71" i="3"/>
  <c r="E71" i="3"/>
  <c r="F71" i="3"/>
  <c r="G71" i="3"/>
  <c r="A72" i="3"/>
  <c r="B72" i="3"/>
  <c r="C72" i="3"/>
  <c r="D72" i="3"/>
  <c r="E72" i="3"/>
  <c r="F72" i="3"/>
  <c r="G72" i="3"/>
  <c r="A73" i="3"/>
  <c r="B73" i="3"/>
  <c r="C73" i="3"/>
  <c r="D73" i="3"/>
  <c r="E73" i="3"/>
  <c r="F73" i="3"/>
  <c r="G73" i="3"/>
  <c r="A74" i="3"/>
  <c r="B74" i="3"/>
  <c r="C74" i="3"/>
  <c r="D74" i="3"/>
  <c r="E74" i="3"/>
  <c r="F74" i="3"/>
  <c r="G74" i="3"/>
  <c r="A75" i="3"/>
  <c r="B75" i="3"/>
  <c r="C75" i="3"/>
  <c r="D75" i="3"/>
  <c r="E75" i="3"/>
  <c r="F75" i="3"/>
  <c r="G75" i="3"/>
  <c r="A76" i="3"/>
  <c r="B76" i="3"/>
  <c r="C76" i="3"/>
  <c r="D76" i="3"/>
  <c r="E76" i="3"/>
  <c r="F76" i="3"/>
  <c r="G76" i="3"/>
  <c r="A77" i="3"/>
  <c r="B77" i="3"/>
  <c r="C77" i="3"/>
  <c r="D77" i="3"/>
  <c r="E77" i="3"/>
  <c r="F77" i="3"/>
  <c r="G77" i="3"/>
  <c r="A78" i="3"/>
  <c r="B78" i="3"/>
  <c r="C78" i="3"/>
  <c r="D78" i="3"/>
  <c r="E78" i="3"/>
  <c r="F78" i="3"/>
  <c r="G78" i="3"/>
  <c r="A79" i="3"/>
  <c r="B79" i="3"/>
  <c r="C79" i="3"/>
  <c r="D79" i="3"/>
  <c r="E79" i="3"/>
  <c r="F79" i="3"/>
  <c r="G79" i="3"/>
  <c r="A80" i="3"/>
  <c r="B80" i="3"/>
  <c r="C80" i="3"/>
  <c r="D80" i="3"/>
  <c r="E80" i="3"/>
  <c r="F80" i="3"/>
  <c r="G80" i="3"/>
  <c r="A81" i="3"/>
  <c r="B81" i="3"/>
  <c r="C81" i="3"/>
  <c r="D81" i="3"/>
  <c r="E81" i="3"/>
  <c r="F81" i="3"/>
  <c r="G81" i="3"/>
  <c r="A82" i="3"/>
  <c r="B82" i="3"/>
  <c r="C82" i="3"/>
  <c r="D82" i="3"/>
  <c r="E82" i="3"/>
  <c r="F82" i="3"/>
  <c r="G82" i="3"/>
  <c r="A83" i="3"/>
  <c r="B83" i="3"/>
  <c r="C83" i="3"/>
  <c r="D83" i="3"/>
  <c r="E83" i="3"/>
  <c r="F83" i="3"/>
  <c r="G83" i="3"/>
  <c r="A84" i="3"/>
  <c r="B84" i="3"/>
  <c r="C84" i="3"/>
  <c r="D84" i="3"/>
  <c r="E84" i="3"/>
  <c r="F84" i="3"/>
  <c r="G84" i="3"/>
  <c r="A85" i="3"/>
  <c r="B85" i="3"/>
  <c r="C85" i="3"/>
  <c r="D85" i="3"/>
  <c r="E85" i="3"/>
  <c r="F85" i="3"/>
  <c r="G85" i="3"/>
  <c r="A86" i="3"/>
  <c r="B86" i="3"/>
  <c r="C86" i="3"/>
  <c r="D86" i="3"/>
  <c r="E86" i="3"/>
  <c r="F86" i="3"/>
  <c r="G86" i="3"/>
  <c r="A87" i="3"/>
  <c r="B87" i="3"/>
  <c r="C87" i="3"/>
  <c r="D87" i="3"/>
  <c r="E87" i="3"/>
  <c r="F87" i="3"/>
  <c r="G87" i="3"/>
  <c r="A45" i="3"/>
  <c r="B45" i="3"/>
  <c r="C45" i="3"/>
  <c r="D45" i="3"/>
  <c r="E45" i="3"/>
  <c r="F45" i="3"/>
  <c r="G45" i="3"/>
  <c r="A46" i="3"/>
  <c r="B46" i="3"/>
  <c r="C46" i="3"/>
  <c r="D46" i="3"/>
  <c r="E46" i="3"/>
  <c r="F46" i="3"/>
  <c r="G46" i="3"/>
  <c r="A47" i="3"/>
  <c r="B47" i="3"/>
  <c r="C47" i="3"/>
  <c r="D47" i="3"/>
  <c r="E47" i="3"/>
  <c r="F47" i="3"/>
  <c r="G47" i="3"/>
  <c r="A48" i="3"/>
  <c r="B48" i="3"/>
  <c r="C48" i="3"/>
  <c r="D48" i="3"/>
  <c r="E48" i="3"/>
  <c r="F48" i="3"/>
  <c r="G48" i="3"/>
  <c r="A49" i="3"/>
  <c r="B49" i="3"/>
  <c r="C49" i="3"/>
  <c r="D49" i="3"/>
  <c r="E49" i="3"/>
  <c r="F49" i="3"/>
  <c r="G49" i="3"/>
  <c r="A50" i="3"/>
  <c r="B50" i="3"/>
  <c r="C50" i="3"/>
  <c r="D50" i="3"/>
  <c r="E50" i="3"/>
  <c r="F50" i="3"/>
  <c r="G50" i="3"/>
  <c r="A44" i="3"/>
  <c r="B44" i="3"/>
  <c r="C44" i="3"/>
  <c r="J44" i="3" s="1"/>
  <c r="D44" i="3"/>
  <c r="E44" i="3"/>
  <c r="F44" i="3"/>
  <c r="G44" i="3"/>
  <c r="A13" i="3"/>
  <c r="B13" i="3"/>
  <c r="C13" i="3"/>
  <c r="D13" i="3"/>
  <c r="E13" i="3"/>
  <c r="F13" i="3"/>
  <c r="G13" i="3"/>
  <c r="A14" i="3"/>
  <c r="B14" i="3"/>
  <c r="C14" i="3"/>
  <c r="D14" i="3"/>
  <c r="E14" i="3"/>
  <c r="F14" i="3"/>
  <c r="G14" i="3"/>
  <c r="A15" i="3"/>
  <c r="B15" i="3"/>
  <c r="C15" i="3"/>
  <c r="D15" i="3"/>
  <c r="E15" i="3"/>
  <c r="F15" i="3"/>
  <c r="G15" i="3"/>
  <c r="A16" i="3"/>
  <c r="B16" i="3"/>
  <c r="C16" i="3"/>
  <c r="D16" i="3"/>
  <c r="E16" i="3"/>
  <c r="F16" i="3"/>
  <c r="G16" i="3"/>
  <c r="A17" i="3"/>
  <c r="B17" i="3"/>
  <c r="C17" i="3"/>
  <c r="D17" i="3"/>
  <c r="E17" i="3"/>
  <c r="F17" i="3"/>
  <c r="G17" i="3"/>
  <c r="A18" i="3"/>
  <c r="B18" i="3"/>
  <c r="C18" i="3"/>
  <c r="D18" i="3"/>
  <c r="E18" i="3"/>
  <c r="F18" i="3"/>
  <c r="G18" i="3"/>
  <c r="A19" i="3"/>
  <c r="B19" i="3"/>
  <c r="C19" i="3"/>
  <c r="D19" i="3"/>
  <c r="E19" i="3"/>
  <c r="F19" i="3"/>
  <c r="G19" i="3"/>
  <c r="A20" i="3"/>
  <c r="B20" i="3"/>
  <c r="C20" i="3"/>
  <c r="D20" i="3"/>
  <c r="E20" i="3"/>
  <c r="F20" i="3"/>
  <c r="G20" i="3"/>
  <c r="A21" i="3"/>
  <c r="B21" i="3"/>
  <c r="C21" i="3"/>
  <c r="D21" i="3"/>
  <c r="E21" i="3"/>
  <c r="F21" i="3"/>
  <c r="G21" i="3"/>
  <c r="A22" i="3"/>
  <c r="B22" i="3"/>
  <c r="C22" i="3"/>
  <c r="D22" i="3"/>
  <c r="E22" i="3"/>
  <c r="F22" i="3"/>
  <c r="G22" i="3"/>
  <c r="A23" i="3"/>
  <c r="B23" i="3"/>
  <c r="C23" i="3"/>
  <c r="D23" i="3"/>
  <c r="E23" i="3"/>
  <c r="F23" i="3"/>
  <c r="G23" i="3"/>
  <c r="A24" i="3"/>
  <c r="B24" i="3"/>
  <c r="C24" i="3"/>
  <c r="D24" i="3"/>
  <c r="E24" i="3"/>
  <c r="F24" i="3"/>
  <c r="G24" i="3"/>
  <c r="A25" i="3"/>
  <c r="B25" i="3"/>
  <c r="C25" i="3"/>
  <c r="D25" i="3"/>
  <c r="E25" i="3"/>
  <c r="F25" i="3"/>
  <c r="G25" i="3"/>
  <c r="A26" i="3"/>
  <c r="B26" i="3"/>
  <c r="C26" i="3"/>
  <c r="D26" i="3"/>
  <c r="E26" i="3"/>
  <c r="F26" i="3"/>
  <c r="G26" i="3"/>
  <c r="A27" i="3"/>
  <c r="B27" i="3"/>
  <c r="C27" i="3"/>
  <c r="D27" i="3"/>
  <c r="E27" i="3"/>
  <c r="F27" i="3"/>
  <c r="G27" i="3"/>
  <c r="A28" i="3"/>
  <c r="B28" i="3"/>
  <c r="C28" i="3"/>
  <c r="D28" i="3"/>
  <c r="E28" i="3"/>
  <c r="F28" i="3"/>
  <c r="G28" i="3"/>
  <c r="A29" i="3"/>
  <c r="B29" i="3"/>
  <c r="C29" i="3"/>
  <c r="D29" i="3"/>
  <c r="E29" i="3"/>
  <c r="F29" i="3"/>
  <c r="G29" i="3"/>
  <c r="A30" i="3"/>
  <c r="B30" i="3"/>
  <c r="C30" i="3"/>
  <c r="D30" i="3"/>
  <c r="E30" i="3"/>
  <c r="F30" i="3"/>
  <c r="G30" i="3"/>
  <c r="A31" i="3"/>
  <c r="B31" i="3"/>
  <c r="C31" i="3"/>
  <c r="D31" i="3"/>
  <c r="E31" i="3"/>
  <c r="F31" i="3"/>
  <c r="G31" i="3"/>
  <c r="A32" i="3"/>
  <c r="B32" i="3"/>
  <c r="C32" i="3"/>
  <c r="D32" i="3"/>
  <c r="E32" i="3"/>
  <c r="F32" i="3"/>
  <c r="G32" i="3"/>
  <c r="A33" i="3"/>
  <c r="B33" i="3"/>
  <c r="C33" i="3"/>
  <c r="D33" i="3"/>
  <c r="E33" i="3"/>
  <c r="F33" i="3"/>
  <c r="G33" i="3"/>
  <c r="A34" i="3"/>
  <c r="B34" i="3"/>
  <c r="C34" i="3"/>
  <c r="D34" i="3"/>
  <c r="E34" i="3"/>
  <c r="F34" i="3"/>
  <c r="G34" i="3"/>
  <c r="A35" i="3"/>
  <c r="B35" i="3"/>
  <c r="C35" i="3"/>
  <c r="D35" i="3"/>
  <c r="E35" i="3"/>
  <c r="F35" i="3"/>
  <c r="G35" i="3"/>
  <c r="A36" i="3"/>
  <c r="B36" i="3"/>
  <c r="C36" i="3"/>
  <c r="D36" i="3"/>
  <c r="E36" i="3"/>
  <c r="F36" i="3"/>
  <c r="G36" i="3"/>
  <c r="A37" i="3"/>
  <c r="B37" i="3"/>
  <c r="C37" i="3"/>
  <c r="D37" i="3"/>
  <c r="E37" i="3"/>
  <c r="F37" i="3"/>
  <c r="G37" i="3"/>
  <c r="A38" i="3"/>
  <c r="B38" i="3"/>
  <c r="C38" i="3"/>
  <c r="D38" i="3"/>
  <c r="E38" i="3"/>
  <c r="F38" i="3"/>
  <c r="G38" i="3"/>
  <c r="A39" i="3"/>
  <c r="B39" i="3"/>
  <c r="C39" i="3"/>
  <c r="D39" i="3"/>
  <c r="E39" i="3"/>
  <c r="F39" i="3"/>
  <c r="G39" i="3"/>
  <c r="A40" i="3"/>
  <c r="B40" i="3"/>
  <c r="C40" i="3"/>
  <c r="D40" i="3"/>
  <c r="E40" i="3"/>
  <c r="F40" i="3"/>
  <c r="G40" i="3"/>
  <c r="A41" i="3"/>
  <c r="B41" i="3"/>
  <c r="C41" i="3"/>
  <c r="D41" i="3"/>
  <c r="E41" i="3"/>
  <c r="F41" i="3"/>
  <c r="G41" i="3"/>
  <c r="A42" i="3"/>
  <c r="B42" i="3"/>
  <c r="C42" i="3"/>
  <c r="D42" i="3"/>
  <c r="E42" i="3"/>
  <c r="F42" i="3"/>
  <c r="G42" i="3"/>
  <c r="A43" i="3"/>
  <c r="B43" i="3"/>
  <c r="C43" i="3"/>
  <c r="D43" i="3"/>
  <c r="E43" i="3"/>
  <c r="F43" i="3"/>
  <c r="G43" i="3"/>
  <c r="B2" i="3"/>
  <c r="C2" i="3"/>
  <c r="D2" i="3"/>
  <c r="E2" i="3"/>
  <c r="F2" i="3"/>
  <c r="G2" i="3"/>
  <c r="B3" i="3"/>
  <c r="C3" i="3"/>
  <c r="D3" i="3"/>
  <c r="E3" i="3"/>
  <c r="F3" i="3"/>
  <c r="G3" i="3"/>
  <c r="B4" i="3"/>
  <c r="C4" i="3"/>
  <c r="D4" i="3"/>
  <c r="E4" i="3"/>
  <c r="F4" i="3"/>
  <c r="G4" i="3"/>
  <c r="B5" i="3"/>
  <c r="C5" i="3"/>
  <c r="D5" i="3"/>
  <c r="E5" i="3"/>
  <c r="F5" i="3"/>
  <c r="G5" i="3"/>
  <c r="B6" i="3"/>
  <c r="C6" i="3"/>
  <c r="D6" i="3"/>
  <c r="E6" i="3"/>
  <c r="F6" i="3"/>
  <c r="G6" i="3"/>
  <c r="B7" i="3"/>
  <c r="C7" i="3"/>
  <c r="D7" i="3"/>
  <c r="E7" i="3"/>
  <c r="F7" i="3"/>
  <c r="G7" i="3"/>
  <c r="B8" i="3"/>
  <c r="C8" i="3"/>
  <c r="D8" i="3"/>
  <c r="E8" i="3"/>
  <c r="F8" i="3"/>
  <c r="G8" i="3"/>
  <c r="B9" i="3"/>
  <c r="C9" i="3"/>
  <c r="D9" i="3"/>
  <c r="E9" i="3"/>
  <c r="F9" i="3"/>
  <c r="G9" i="3"/>
  <c r="B10" i="3"/>
  <c r="C10" i="3"/>
  <c r="D10" i="3"/>
  <c r="E10" i="3"/>
  <c r="F10" i="3"/>
  <c r="G10" i="3"/>
  <c r="B11" i="3"/>
  <c r="C11" i="3"/>
  <c r="D11" i="3"/>
  <c r="E11" i="3"/>
  <c r="F11" i="3"/>
  <c r="G11" i="3"/>
  <c r="B12" i="3"/>
  <c r="C12" i="3"/>
  <c r="D12" i="3"/>
  <c r="E12" i="3"/>
  <c r="F12" i="3"/>
  <c r="G12" i="3"/>
  <c r="A3" i="3"/>
  <c r="A4" i="3"/>
  <c r="A5" i="3"/>
  <c r="A6" i="3"/>
  <c r="A7" i="3"/>
  <c r="A8" i="3"/>
  <c r="A9" i="3"/>
  <c r="A10" i="3"/>
  <c r="A11" i="3"/>
  <c r="A12" i="3"/>
  <c r="A2" i="3"/>
  <c r="I465" i="2"/>
  <c r="K469" i="2" s="1"/>
  <c r="N465" i="2"/>
  <c r="W465" i="2"/>
  <c r="AC465" i="2"/>
  <c r="I466" i="2"/>
  <c r="N466" i="2"/>
  <c r="W466" i="2"/>
  <c r="AC466" i="2"/>
  <c r="I467" i="2"/>
  <c r="N467" i="2"/>
  <c r="W467" i="2"/>
  <c r="AC467" i="2"/>
  <c r="I468" i="2"/>
  <c r="N468" i="2"/>
  <c r="W468" i="2"/>
  <c r="AC468" i="2"/>
  <c r="AE469" i="2" s="1"/>
  <c r="I469" i="2"/>
  <c r="N469" i="2"/>
  <c r="P469" i="2"/>
  <c r="W469" i="2"/>
  <c r="Y469" i="2" s="1"/>
  <c r="AC469" i="2"/>
  <c r="I470" i="2"/>
  <c r="N470" i="2"/>
  <c r="W470" i="2"/>
  <c r="AC470" i="2"/>
  <c r="I471" i="2"/>
  <c r="N471" i="2"/>
  <c r="W471" i="2"/>
  <c r="AC471" i="2"/>
  <c r="I472" i="2"/>
  <c r="N472" i="2"/>
  <c r="W472" i="2"/>
  <c r="AC472" i="2"/>
  <c r="I473" i="2"/>
  <c r="N473" i="2"/>
  <c r="W473" i="2"/>
  <c r="AC473" i="2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3" i="4"/>
  <c r="T469" i="2" l="1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3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28" i="4"/>
  <c r="D29" i="4"/>
  <c r="D30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3" i="4"/>
  <c r="Z3" i="3" l="1"/>
  <c r="Z4" i="3"/>
  <c r="Z5" i="3"/>
  <c r="Z6" i="3"/>
  <c r="Z7" i="3"/>
  <c r="Z8" i="3"/>
  <c r="Z9" i="3"/>
  <c r="Z10" i="3"/>
  <c r="Z2" i="3"/>
  <c r="W3" i="3"/>
  <c r="W4" i="3"/>
  <c r="W5" i="3"/>
  <c r="W6" i="3"/>
  <c r="W7" i="3"/>
  <c r="W8" i="3"/>
  <c r="W9" i="3"/>
  <c r="W10" i="3"/>
  <c r="W2" i="3"/>
  <c r="J178" i="3" l="1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" i="3"/>
  <c r="AC25" i="2"/>
  <c r="AC26" i="2"/>
  <c r="AC27" i="2"/>
  <c r="AC28" i="2"/>
  <c r="AC29" i="2"/>
  <c r="AC30" i="2"/>
  <c r="AC31" i="2"/>
  <c r="AC32" i="2"/>
  <c r="AC33" i="2"/>
  <c r="AC36" i="2"/>
  <c r="AC37" i="2"/>
  <c r="AC38" i="2"/>
  <c r="AC39" i="2"/>
  <c r="AC40" i="2"/>
  <c r="AC41" i="2"/>
  <c r="AC42" i="2"/>
  <c r="AC43" i="2"/>
  <c r="AC44" i="2"/>
  <c r="AC47" i="2"/>
  <c r="AC48" i="2"/>
  <c r="AC49" i="2"/>
  <c r="AC50" i="2"/>
  <c r="AC51" i="2"/>
  <c r="AC52" i="2"/>
  <c r="AC53" i="2"/>
  <c r="AC54" i="2"/>
  <c r="AC55" i="2"/>
  <c r="AC58" i="2"/>
  <c r="AC59" i="2"/>
  <c r="AC60" i="2"/>
  <c r="AC61" i="2"/>
  <c r="AC62" i="2"/>
  <c r="AC63" i="2"/>
  <c r="AC64" i="2"/>
  <c r="AC65" i="2"/>
  <c r="AC66" i="2"/>
  <c r="AC69" i="2"/>
  <c r="AC70" i="2"/>
  <c r="AC71" i="2"/>
  <c r="AC72" i="2"/>
  <c r="AC73" i="2"/>
  <c r="AC74" i="2"/>
  <c r="AC75" i="2"/>
  <c r="AC76" i="2"/>
  <c r="AC77" i="2"/>
  <c r="AC80" i="2"/>
  <c r="AE84" i="2" s="1"/>
  <c r="AC81" i="2"/>
  <c r="AC82" i="2"/>
  <c r="AC83" i="2"/>
  <c r="AC84" i="2"/>
  <c r="AC85" i="2"/>
  <c r="AC86" i="2"/>
  <c r="AC87" i="2"/>
  <c r="AC88" i="2"/>
  <c r="AC91" i="2"/>
  <c r="AC92" i="2"/>
  <c r="AC93" i="2"/>
  <c r="AC94" i="2"/>
  <c r="AC95" i="2"/>
  <c r="AC96" i="2"/>
  <c r="AC97" i="2"/>
  <c r="AC98" i="2"/>
  <c r="AE95" i="2" s="1"/>
  <c r="AC99" i="2"/>
  <c r="AC102" i="2"/>
  <c r="AC103" i="2"/>
  <c r="AC104" i="2"/>
  <c r="AC105" i="2"/>
  <c r="AC106" i="2"/>
  <c r="AC107" i="2"/>
  <c r="AC108" i="2"/>
  <c r="AC109" i="2"/>
  <c r="AC110" i="2"/>
  <c r="AC113" i="2"/>
  <c r="AC114" i="2"/>
  <c r="AC115" i="2"/>
  <c r="AC116" i="2"/>
  <c r="AC117" i="2"/>
  <c r="AC118" i="2"/>
  <c r="AC119" i="2"/>
  <c r="AC120" i="2"/>
  <c r="AC121" i="2"/>
  <c r="AC124" i="2"/>
  <c r="AC125" i="2"/>
  <c r="AC126" i="2"/>
  <c r="AC127" i="2"/>
  <c r="AC128" i="2"/>
  <c r="AC129" i="2"/>
  <c r="AC130" i="2"/>
  <c r="AC131" i="2"/>
  <c r="AC132" i="2"/>
  <c r="AC135" i="2"/>
  <c r="AC136" i="2"/>
  <c r="AC137" i="2"/>
  <c r="AC138" i="2"/>
  <c r="AC139" i="2"/>
  <c r="AC140" i="2"/>
  <c r="AC141" i="2"/>
  <c r="AC142" i="2"/>
  <c r="AC143" i="2"/>
  <c r="AC146" i="2"/>
  <c r="AC147" i="2"/>
  <c r="AC148" i="2"/>
  <c r="AC149" i="2"/>
  <c r="AC150" i="2"/>
  <c r="AC151" i="2"/>
  <c r="AC152" i="2"/>
  <c r="AC153" i="2"/>
  <c r="AC154" i="2"/>
  <c r="AC157" i="2"/>
  <c r="AC158" i="2"/>
  <c r="AC159" i="2"/>
  <c r="AC160" i="2"/>
  <c r="AC161" i="2"/>
  <c r="AC162" i="2"/>
  <c r="AC163" i="2"/>
  <c r="AC164" i="2"/>
  <c r="AC165" i="2"/>
  <c r="AC168" i="2"/>
  <c r="AC169" i="2"/>
  <c r="AC170" i="2"/>
  <c r="AC171" i="2"/>
  <c r="AC172" i="2"/>
  <c r="AC173" i="2"/>
  <c r="AC174" i="2"/>
  <c r="AC175" i="2"/>
  <c r="AC176" i="2"/>
  <c r="AC179" i="2"/>
  <c r="AC180" i="2"/>
  <c r="AC181" i="2"/>
  <c r="AC182" i="2"/>
  <c r="AC183" i="2"/>
  <c r="AC184" i="2"/>
  <c r="AC185" i="2"/>
  <c r="AC186" i="2"/>
  <c r="AE183" i="2" s="1"/>
  <c r="AC187" i="2"/>
  <c r="AC190" i="2"/>
  <c r="AC191" i="2"/>
  <c r="AC192" i="2"/>
  <c r="AC193" i="2"/>
  <c r="AC194" i="2"/>
  <c r="AC195" i="2"/>
  <c r="AC196" i="2"/>
  <c r="AC197" i="2"/>
  <c r="AC198" i="2"/>
  <c r="AC201" i="2"/>
  <c r="AC202" i="2"/>
  <c r="AC203" i="2"/>
  <c r="AC204" i="2"/>
  <c r="AC205" i="2"/>
  <c r="AC206" i="2"/>
  <c r="AC207" i="2"/>
  <c r="AC208" i="2"/>
  <c r="AC209" i="2"/>
  <c r="AC212" i="2"/>
  <c r="AC213" i="2"/>
  <c r="AC214" i="2"/>
  <c r="AC215" i="2"/>
  <c r="AC216" i="2"/>
  <c r="AC217" i="2"/>
  <c r="AC218" i="2"/>
  <c r="AC219" i="2"/>
  <c r="AC220" i="2"/>
  <c r="AC223" i="2"/>
  <c r="AC224" i="2"/>
  <c r="AC225" i="2"/>
  <c r="AC226" i="2"/>
  <c r="AC227" i="2"/>
  <c r="AC228" i="2"/>
  <c r="AC229" i="2"/>
  <c r="AC230" i="2"/>
  <c r="AC231" i="2"/>
  <c r="AC234" i="2"/>
  <c r="AC235" i="2"/>
  <c r="AC236" i="2"/>
  <c r="AC237" i="2"/>
  <c r="AC238" i="2"/>
  <c r="AC239" i="2"/>
  <c r="AC240" i="2"/>
  <c r="AC241" i="2"/>
  <c r="AC242" i="2"/>
  <c r="AC245" i="2"/>
  <c r="AC246" i="2"/>
  <c r="AC247" i="2"/>
  <c r="AC248" i="2"/>
  <c r="AC249" i="2"/>
  <c r="AC250" i="2"/>
  <c r="AC251" i="2"/>
  <c r="AC252" i="2"/>
  <c r="AC253" i="2"/>
  <c r="AC256" i="2"/>
  <c r="AE260" i="2" s="1"/>
  <c r="AC257" i="2"/>
  <c r="AC258" i="2"/>
  <c r="AC259" i="2"/>
  <c r="AC260" i="2"/>
  <c r="AC261" i="2"/>
  <c r="AC262" i="2"/>
  <c r="AC263" i="2"/>
  <c r="AC264" i="2"/>
  <c r="AC267" i="2"/>
  <c r="AC268" i="2"/>
  <c r="AC269" i="2"/>
  <c r="AC270" i="2"/>
  <c r="AC271" i="2"/>
  <c r="AC272" i="2"/>
  <c r="AC273" i="2"/>
  <c r="AC274" i="2"/>
  <c r="AE271" i="2" s="1"/>
  <c r="AC275" i="2"/>
  <c r="AC278" i="2"/>
  <c r="AC279" i="2"/>
  <c r="AC280" i="2"/>
  <c r="AC281" i="2"/>
  <c r="AC282" i="2"/>
  <c r="AC283" i="2"/>
  <c r="AC284" i="2"/>
  <c r="AC285" i="2"/>
  <c r="AC286" i="2"/>
  <c r="AC289" i="2"/>
  <c r="AC290" i="2"/>
  <c r="AC291" i="2"/>
  <c r="AC292" i="2"/>
  <c r="AC293" i="2"/>
  <c r="AC294" i="2"/>
  <c r="AC295" i="2"/>
  <c r="AC296" i="2"/>
  <c r="AC297" i="2"/>
  <c r="AC300" i="2"/>
  <c r="AC301" i="2"/>
  <c r="AC302" i="2"/>
  <c r="AC303" i="2"/>
  <c r="AC304" i="2"/>
  <c r="AC305" i="2"/>
  <c r="AC306" i="2"/>
  <c r="AC307" i="2"/>
  <c r="AC308" i="2"/>
  <c r="AC311" i="2"/>
  <c r="AC312" i="2"/>
  <c r="AC313" i="2"/>
  <c r="AC314" i="2"/>
  <c r="AC315" i="2"/>
  <c r="AC316" i="2"/>
  <c r="AC317" i="2"/>
  <c r="AC318" i="2"/>
  <c r="AC319" i="2"/>
  <c r="AC322" i="2"/>
  <c r="AC323" i="2"/>
  <c r="AC324" i="2"/>
  <c r="AC325" i="2"/>
  <c r="AC326" i="2"/>
  <c r="AC327" i="2"/>
  <c r="AC328" i="2"/>
  <c r="AC329" i="2"/>
  <c r="AC330" i="2"/>
  <c r="AC333" i="2"/>
  <c r="AC334" i="2"/>
  <c r="AC335" i="2"/>
  <c r="AC336" i="2"/>
  <c r="AC337" i="2"/>
  <c r="AC338" i="2"/>
  <c r="AC339" i="2"/>
  <c r="AC340" i="2"/>
  <c r="AC341" i="2"/>
  <c r="AC344" i="2"/>
  <c r="AE348" i="2" s="1"/>
  <c r="AC345" i="2"/>
  <c r="AC346" i="2"/>
  <c r="AC347" i="2"/>
  <c r="AC348" i="2"/>
  <c r="AC349" i="2"/>
  <c r="AC350" i="2"/>
  <c r="AC351" i="2"/>
  <c r="AC352" i="2"/>
  <c r="AC355" i="2"/>
  <c r="AC356" i="2"/>
  <c r="AC357" i="2"/>
  <c r="AC358" i="2"/>
  <c r="AC359" i="2"/>
  <c r="AC360" i="2"/>
  <c r="AC361" i="2"/>
  <c r="AC362" i="2"/>
  <c r="AE359" i="2" s="1"/>
  <c r="AC363" i="2"/>
  <c r="AC366" i="2"/>
  <c r="AC367" i="2"/>
  <c r="AC368" i="2"/>
  <c r="AC369" i="2"/>
  <c r="AC370" i="2"/>
  <c r="AC371" i="2"/>
  <c r="AC372" i="2"/>
  <c r="AC373" i="2"/>
  <c r="AC374" i="2"/>
  <c r="AC377" i="2"/>
  <c r="AC378" i="2"/>
  <c r="AC379" i="2"/>
  <c r="AC380" i="2"/>
  <c r="AC381" i="2"/>
  <c r="AC382" i="2"/>
  <c r="AC383" i="2"/>
  <c r="AC384" i="2"/>
  <c r="AC385" i="2"/>
  <c r="AC388" i="2"/>
  <c r="AC389" i="2"/>
  <c r="AC390" i="2"/>
  <c r="AC391" i="2"/>
  <c r="AC392" i="2"/>
  <c r="AC393" i="2"/>
  <c r="AC394" i="2"/>
  <c r="AC395" i="2"/>
  <c r="AC396" i="2"/>
  <c r="AC399" i="2"/>
  <c r="AC400" i="2"/>
  <c r="AC401" i="2"/>
  <c r="AC402" i="2"/>
  <c r="AC403" i="2"/>
  <c r="AC404" i="2"/>
  <c r="AC405" i="2"/>
  <c r="AC406" i="2"/>
  <c r="AC407" i="2"/>
  <c r="AC410" i="2"/>
  <c r="AC411" i="2"/>
  <c r="AC412" i="2"/>
  <c r="AC413" i="2"/>
  <c r="AC414" i="2"/>
  <c r="AC415" i="2"/>
  <c r="AC416" i="2"/>
  <c r="AC417" i="2"/>
  <c r="AC418" i="2"/>
  <c r="AC421" i="2"/>
  <c r="AC422" i="2"/>
  <c r="AC423" i="2"/>
  <c r="AC424" i="2"/>
  <c r="AC425" i="2"/>
  <c r="AC426" i="2"/>
  <c r="AC427" i="2"/>
  <c r="AC428" i="2"/>
  <c r="AC429" i="2"/>
  <c r="AC432" i="2"/>
  <c r="AE436" i="2" s="1"/>
  <c r="AC433" i="2"/>
  <c r="AC434" i="2"/>
  <c r="AC435" i="2"/>
  <c r="AC436" i="2"/>
  <c r="AC437" i="2"/>
  <c r="AC438" i="2"/>
  <c r="AC439" i="2"/>
  <c r="AC440" i="2"/>
  <c r="AC443" i="2"/>
  <c r="AC444" i="2"/>
  <c r="AC445" i="2"/>
  <c r="AC446" i="2"/>
  <c r="AC447" i="2"/>
  <c r="AC448" i="2"/>
  <c r="AC449" i="2"/>
  <c r="AC450" i="2"/>
  <c r="AE447" i="2" s="1"/>
  <c r="AC451" i="2"/>
  <c r="AC454" i="2"/>
  <c r="AC455" i="2"/>
  <c r="AC456" i="2"/>
  <c r="AC457" i="2"/>
  <c r="AC458" i="2"/>
  <c r="AC459" i="2"/>
  <c r="AC460" i="2"/>
  <c r="AC461" i="2"/>
  <c r="AC462" i="2"/>
  <c r="AC14" i="2"/>
  <c r="AC15" i="2"/>
  <c r="AC16" i="2"/>
  <c r="AC17" i="2"/>
  <c r="AC18" i="2"/>
  <c r="AC19" i="2"/>
  <c r="AC20" i="2"/>
  <c r="AC21" i="2"/>
  <c r="AC22" i="2"/>
  <c r="AC11" i="2"/>
  <c r="AC10" i="2"/>
  <c r="AC9" i="2"/>
  <c r="AC8" i="2"/>
  <c r="AC7" i="2"/>
  <c r="AC6" i="2"/>
  <c r="AC5" i="2"/>
  <c r="AC4" i="2"/>
  <c r="AC3" i="2"/>
  <c r="K109" i="3" l="1"/>
  <c r="K262" i="3"/>
  <c r="K153" i="3"/>
  <c r="K42" i="3"/>
  <c r="K306" i="3"/>
  <c r="K21" i="3"/>
  <c r="L218" i="3"/>
  <c r="L130" i="3"/>
  <c r="L329" i="3"/>
  <c r="L290" i="3"/>
  <c r="L234" i="3"/>
  <c r="L153" i="3"/>
  <c r="K285" i="3"/>
  <c r="K174" i="3"/>
  <c r="L137" i="3"/>
  <c r="K86" i="3"/>
  <c r="K394" i="3"/>
  <c r="L366" i="3"/>
  <c r="L378" i="3"/>
  <c r="L387" i="3"/>
  <c r="L394" i="3"/>
  <c r="L357" i="3"/>
  <c r="N10" i="3"/>
  <c r="L350" i="3"/>
  <c r="L334" i="3"/>
  <c r="L322" i="3"/>
  <c r="K329" i="3"/>
  <c r="L343" i="3"/>
  <c r="L313" i="3"/>
  <c r="L299" i="3"/>
  <c r="L278" i="3"/>
  <c r="L306" i="3"/>
  <c r="K269" i="3"/>
  <c r="L246" i="3"/>
  <c r="L255" i="3"/>
  <c r="K241" i="3"/>
  <c r="L262" i="3"/>
  <c r="L190" i="3"/>
  <c r="L202" i="3"/>
  <c r="L211" i="3"/>
  <c r="K218" i="3"/>
  <c r="L181" i="3"/>
  <c r="L158" i="3"/>
  <c r="L167" i="3"/>
  <c r="L146" i="3"/>
  <c r="L102" i="3"/>
  <c r="L93" i="3"/>
  <c r="L114" i="3"/>
  <c r="L123" i="3"/>
  <c r="L109" i="3"/>
  <c r="L58" i="3"/>
  <c r="L70" i="3"/>
  <c r="L79" i="3"/>
  <c r="K65" i="3"/>
  <c r="L49" i="3"/>
  <c r="K26" i="3"/>
  <c r="L26" i="3"/>
  <c r="L35" i="3"/>
  <c r="L14" i="3"/>
  <c r="L5" i="3"/>
  <c r="AE425" i="2"/>
  <c r="AE161" i="2"/>
  <c r="AE73" i="2"/>
  <c r="AE414" i="2"/>
  <c r="AE326" i="2"/>
  <c r="AE238" i="2"/>
  <c r="AE150" i="2"/>
  <c r="AE62" i="2"/>
  <c r="AE227" i="2"/>
  <c r="AE139" i="2"/>
  <c r="AE51" i="2"/>
  <c r="AE337" i="2"/>
  <c r="AE403" i="2"/>
  <c r="AE315" i="2"/>
  <c r="AE7" i="2"/>
  <c r="AE392" i="2"/>
  <c r="AE304" i="2"/>
  <c r="AE216" i="2"/>
  <c r="AE128" i="2"/>
  <c r="AE40" i="2"/>
  <c r="AE205" i="2"/>
  <c r="AE117" i="2"/>
  <c r="AE29" i="2"/>
  <c r="AE18" i="2"/>
  <c r="AE381" i="2"/>
  <c r="AE458" i="2"/>
  <c r="AE370" i="2"/>
  <c r="AE282" i="2"/>
  <c r="AE194" i="2"/>
  <c r="AE106" i="2"/>
  <c r="AE172" i="2"/>
  <c r="AE249" i="2"/>
  <c r="AE293" i="2"/>
  <c r="N6" i="3"/>
  <c r="K373" i="3"/>
  <c r="K197" i="3"/>
  <c r="L86" i="3"/>
  <c r="N2" i="3"/>
  <c r="N7" i="3"/>
  <c r="L373" i="3"/>
  <c r="L197" i="3"/>
  <c r="K35" i="3"/>
  <c r="L21" i="3"/>
  <c r="K5" i="3"/>
  <c r="L241" i="3"/>
  <c r="L65" i="3"/>
  <c r="N8" i="3"/>
  <c r="L269" i="3"/>
  <c r="N5" i="3"/>
  <c r="L174" i="3"/>
  <c r="K14" i="3"/>
  <c r="K350" i="3"/>
  <c r="N9" i="3"/>
  <c r="K190" i="3"/>
  <c r="K130" i="3"/>
  <c r="K102" i="3"/>
  <c r="K93" i="3"/>
  <c r="L42" i="3"/>
  <c r="L285" i="3"/>
  <c r="L225" i="3"/>
  <c r="K70" i="3"/>
  <c r="N4" i="3"/>
  <c r="K378" i="3"/>
  <c r="K366" i="3"/>
  <c r="K322" i="3"/>
  <c r="K313" i="3"/>
  <c r="K299" i="3"/>
  <c r="K246" i="3"/>
  <c r="K181" i="3"/>
  <c r="K79" i="3"/>
  <c r="K387" i="3"/>
  <c r="K49" i="3"/>
  <c r="K357" i="3"/>
  <c r="K343" i="3"/>
  <c r="K334" i="3"/>
  <c r="K290" i="3"/>
  <c r="K278" i="3"/>
  <c r="K255" i="3"/>
  <c r="K234" i="3"/>
  <c r="K225" i="3"/>
  <c r="K211" i="3"/>
  <c r="K202" i="3"/>
  <c r="K167" i="3"/>
  <c r="K158" i="3"/>
  <c r="K146" i="3"/>
  <c r="K137" i="3"/>
  <c r="K123" i="3"/>
  <c r="K114" i="3"/>
  <c r="K58" i="3"/>
  <c r="N3" i="3"/>
  <c r="W25" i="2" l="1"/>
  <c r="W26" i="2"/>
  <c r="W27" i="2"/>
  <c r="W28" i="2"/>
  <c r="W29" i="2"/>
  <c r="W30" i="2"/>
  <c r="W31" i="2"/>
  <c r="W32" i="2"/>
  <c r="W33" i="2"/>
  <c r="W36" i="2"/>
  <c r="W37" i="2"/>
  <c r="W38" i="2"/>
  <c r="W39" i="2"/>
  <c r="W40" i="2"/>
  <c r="W41" i="2"/>
  <c r="W42" i="2"/>
  <c r="W43" i="2"/>
  <c r="W44" i="2"/>
  <c r="W47" i="2"/>
  <c r="W48" i="2"/>
  <c r="W49" i="2"/>
  <c r="W50" i="2"/>
  <c r="W51" i="2"/>
  <c r="W52" i="2"/>
  <c r="W53" i="2"/>
  <c r="W54" i="2"/>
  <c r="W55" i="2"/>
  <c r="W58" i="2"/>
  <c r="W59" i="2"/>
  <c r="W60" i="2"/>
  <c r="W61" i="2"/>
  <c r="W62" i="2"/>
  <c r="W63" i="2"/>
  <c r="W64" i="2"/>
  <c r="W65" i="2"/>
  <c r="W66" i="2"/>
  <c r="W69" i="2"/>
  <c r="W70" i="2"/>
  <c r="W71" i="2"/>
  <c r="W72" i="2"/>
  <c r="W73" i="2"/>
  <c r="W74" i="2"/>
  <c r="W75" i="2"/>
  <c r="W76" i="2"/>
  <c r="W77" i="2"/>
  <c r="W80" i="2"/>
  <c r="W81" i="2"/>
  <c r="W82" i="2"/>
  <c r="W83" i="2"/>
  <c r="W84" i="2"/>
  <c r="W85" i="2"/>
  <c r="W86" i="2"/>
  <c r="W87" i="2"/>
  <c r="W88" i="2"/>
  <c r="W91" i="2"/>
  <c r="W92" i="2"/>
  <c r="W93" i="2"/>
  <c r="W94" i="2"/>
  <c r="W95" i="2"/>
  <c r="W96" i="2"/>
  <c r="W97" i="2"/>
  <c r="W98" i="2"/>
  <c r="W99" i="2"/>
  <c r="W102" i="2"/>
  <c r="W103" i="2"/>
  <c r="W104" i="2"/>
  <c r="W105" i="2"/>
  <c r="W106" i="2"/>
  <c r="W107" i="2"/>
  <c r="W108" i="2"/>
  <c r="W109" i="2"/>
  <c r="W110" i="2"/>
  <c r="W113" i="2"/>
  <c r="W114" i="2"/>
  <c r="W115" i="2"/>
  <c r="W116" i="2"/>
  <c r="W117" i="2"/>
  <c r="W118" i="2"/>
  <c r="W119" i="2"/>
  <c r="W120" i="2"/>
  <c r="W121" i="2"/>
  <c r="W124" i="2"/>
  <c r="W125" i="2"/>
  <c r="W126" i="2"/>
  <c r="W127" i="2"/>
  <c r="W128" i="2"/>
  <c r="W129" i="2"/>
  <c r="W130" i="2"/>
  <c r="W131" i="2"/>
  <c r="W132" i="2"/>
  <c r="W135" i="2"/>
  <c r="W136" i="2"/>
  <c r="W137" i="2"/>
  <c r="W138" i="2"/>
  <c r="W139" i="2"/>
  <c r="W140" i="2"/>
  <c r="W141" i="2"/>
  <c r="W142" i="2"/>
  <c r="W143" i="2"/>
  <c r="W146" i="2"/>
  <c r="W147" i="2"/>
  <c r="W148" i="2"/>
  <c r="W149" i="2"/>
  <c r="W150" i="2"/>
  <c r="W151" i="2"/>
  <c r="W152" i="2"/>
  <c r="W153" i="2"/>
  <c r="W154" i="2"/>
  <c r="W157" i="2"/>
  <c r="W158" i="2"/>
  <c r="W159" i="2"/>
  <c r="W160" i="2"/>
  <c r="W161" i="2"/>
  <c r="W162" i="2"/>
  <c r="W163" i="2"/>
  <c r="W164" i="2"/>
  <c r="W165" i="2"/>
  <c r="W168" i="2"/>
  <c r="W169" i="2"/>
  <c r="W170" i="2"/>
  <c r="W171" i="2"/>
  <c r="W172" i="2"/>
  <c r="W173" i="2"/>
  <c r="W174" i="2"/>
  <c r="W175" i="2"/>
  <c r="W176" i="2"/>
  <c r="W179" i="2"/>
  <c r="W180" i="2"/>
  <c r="W181" i="2"/>
  <c r="W182" i="2"/>
  <c r="W183" i="2"/>
  <c r="W184" i="2"/>
  <c r="W185" i="2"/>
  <c r="W186" i="2"/>
  <c r="W187" i="2"/>
  <c r="W190" i="2"/>
  <c r="W191" i="2"/>
  <c r="W192" i="2"/>
  <c r="W193" i="2"/>
  <c r="W194" i="2"/>
  <c r="W195" i="2"/>
  <c r="W196" i="2"/>
  <c r="W197" i="2"/>
  <c r="W198" i="2"/>
  <c r="W201" i="2"/>
  <c r="W202" i="2"/>
  <c r="W203" i="2"/>
  <c r="W204" i="2"/>
  <c r="W205" i="2"/>
  <c r="W206" i="2"/>
  <c r="W207" i="2"/>
  <c r="W208" i="2"/>
  <c r="W209" i="2"/>
  <c r="W212" i="2"/>
  <c r="W213" i="2"/>
  <c r="W214" i="2"/>
  <c r="W215" i="2"/>
  <c r="W216" i="2"/>
  <c r="W217" i="2"/>
  <c r="W218" i="2"/>
  <c r="W219" i="2"/>
  <c r="W220" i="2"/>
  <c r="W223" i="2"/>
  <c r="W224" i="2"/>
  <c r="W225" i="2"/>
  <c r="W226" i="2"/>
  <c r="W227" i="2"/>
  <c r="W228" i="2"/>
  <c r="W229" i="2"/>
  <c r="W230" i="2"/>
  <c r="W231" i="2"/>
  <c r="W234" i="2"/>
  <c r="W235" i="2"/>
  <c r="W236" i="2"/>
  <c r="W237" i="2"/>
  <c r="W238" i="2"/>
  <c r="W239" i="2"/>
  <c r="W240" i="2"/>
  <c r="W241" i="2"/>
  <c r="W242" i="2"/>
  <c r="W245" i="2"/>
  <c r="W246" i="2"/>
  <c r="W247" i="2"/>
  <c r="W248" i="2"/>
  <c r="W249" i="2"/>
  <c r="W250" i="2"/>
  <c r="W251" i="2"/>
  <c r="W252" i="2"/>
  <c r="W253" i="2"/>
  <c r="W256" i="2"/>
  <c r="W257" i="2"/>
  <c r="W258" i="2"/>
  <c r="W259" i="2"/>
  <c r="W260" i="2"/>
  <c r="W261" i="2"/>
  <c r="W262" i="2"/>
  <c r="W263" i="2"/>
  <c r="W264" i="2"/>
  <c r="W267" i="2"/>
  <c r="W268" i="2"/>
  <c r="W269" i="2"/>
  <c r="W270" i="2"/>
  <c r="W271" i="2"/>
  <c r="W272" i="2"/>
  <c r="W273" i="2"/>
  <c r="W274" i="2"/>
  <c r="W275" i="2"/>
  <c r="W278" i="2"/>
  <c r="W279" i="2"/>
  <c r="W280" i="2"/>
  <c r="W281" i="2"/>
  <c r="W282" i="2"/>
  <c r="W283" i="2"/>
  <c r="W284" i="2"/>
  <c r="W285" i="2"/>
  <c r="W286" i="2"/>
  <c r="W289" i="2"/>
  <c r="W290" i="2"/>
  <c r="W291" i="2"/>
  <c r="W292" i="2"/>
  <c r="W293" i="2"/>
  <c r="W294" i="2"/>
  <c r="W295" i="2"/>
  <c r="W296" i="2"/>
  <c r="W297" i="2"/>
  <c r="W300" i="2"/>
  <c r="W301" i="2"/>
  <c r="W302" i="2"/>
  <c r="W303" i="2"/>
  <c r="W304" i="2"/>
  <c r="W305" i="2"/>
  <c r="W306" i="2"/>
  <c r="W307" i="2"/>
  <c r="W308" i="2"/>
  <c r="W311" i="2"/>
  <c r="W312" i="2"/>
  <c r="W313" i="2"/>
  <c r="W314" i="2"/>
  <c r="W315" i="2"/>
  <c r="W316" i="2"/>
  <c r="W317" i="2"/>
  <c r="W318" i="2"/>
  <c r="W319" i="2"/>
  <c r="W322" i="2"/>
  <c r="W323" i="2"/>
  <c r="W324" i="2"/>
  <c r="W325" i="2"/>
  <c r="W326" i="2"/>
  <c r="W327" i="2"/>
  <c r="W328" i="2"/>
  <c r="W329" i="2"/>
  <c r="W330" i="2"/>
  <c r="W333" i="2"/>
  <c r="W334" i="2"/>
  <c r="W335" i="2"/>
  <c r="W336" i="2"/>
  <c r="W337" i="2"/>
  <c r="W338" i="2"/>
  <c r="W339" i="2"/>
  <c r="W340" i="2"/>
  <c r="W341" i="2"/>
  <c r="W344" i="2"/>
  <c r="W345" i="2"/>
  <c r="W346" i="2"/>
  <c r="W347" i="2"/>
  <c r="W348" i="2"/>
  <c r="W349" i="2"/>
  <c r="W350" i="2"/>
  <c r="W351" i="2"/>
  <c r="W352" i="2"/>
  <c r="W355" i="2"/>
  <c r="W356" i="2"/>
  <c r="W357" i="2"/>
  <c r="W358" i="2"/>
  <c r="W359" i="2"/>
  <c r="W360" i="2"/>
  <c r="W361" i="2"/>
  <c r="W362" i="2"/>
  <c r="W363" i="2"/>
  <c r="W366" i="2"/>
  <c r="W367" i="2"/>
  <c r="W368" i="2"/>
  <c r="W369" i="2"/>
  <c r="W370" i="2"/>
  <c r="W371" i="2"/>
  <c r="W372" i="2"/>
  <c r="W373" i="2"/>
  <c r="W374" i="2"/>
  <c r="W377" i="2"/>
  <c r="W378" i="2"/>
  <c r="W379" i="2"/>
  <c r="W380" i="2"/>
  <c r="W381" i="2"/>
  <c r="W382" i="2"/>
  <c r="W383" i="2"/>
  <c r="W384" i="2"/>
  <c r="W385" i="2"/>
  <c r="W388" i="2"/>
  <c r="W389" i="2"/>
  <c r="W390" i="2"/>
  <c r="W391" i="2"/>
  <c r="W392" i="2"/>
  <c r="W393" i="2"/>
  <c r="W394" i="2"/>
  <c r="W395" i="2"/>
  <c r="W396" i="2"/>
  <c r="W399" i="2"/>
  <c r="W400" i="2"/>
  <c r="W401" i="2"/>
  <c r="W402" i="2"/>
  <c r="W403" i="2"/>
  <c r="W404" i="2"/>
  <c r="W405" i="2"/>
  <c r="W406" i="2"/>
  <c r="W407" i="2"/>
  <c r="W410" i="2"/>
  <c r="W411" i="2"/>
  <c r="W412" i="2"/>
  <c r="W413" i="2"/>
  <c r="W414" i="2"/>
  <c r="W415" i="2"/>
  <c r="W416" i="2"/>
  <c r="W417" i="2"/>
  <c r="W418" i="2"/>
  <c r="W421" i="2"/>
  <c r="W422" i="2"/>
  <c r="W423" i="2"/>
  <c r="W424" i="2"/>
  <c r="W425" i="2"/>
  <c r="W426" i="2"/>
  <c r="W427" i="2"/>
  <c r="W428" i="2"/>
  <c r="W429" i="2"/>
  <c r="W432" i="2"/>
  <c r="W433" i="2"/>
  <c r="W434" i="2"/>
  <c r="W435" i="2"/>
  <c r="W436" i="2"/>
  <c r="W437" i="2"/>
  <c r="W438" i="2"/>
  <c r="W439" i="2"/>
  <c r="W440" i="2"/>
  <c r="W443" i="2"/>
  <c r="W444" i="2"/>
  <c r="W445" i="2"/>
  <c r="W446" i="2"/>
  <c r="W447" i="2"/>
  <c r="W448" i="2"/>
  <c r="W449" i="2"/>
  <c r="W450" i="2"/>
  <c r="W451" i="2"/>
  <c r="W454" i="2"/>
  <c r="Y458" i="2" s="1"/>
  <c r="W455" i="2"/>
  <c r="W456" i="2"/>
  <c r="W457" i="2"/>
  <c r="W458" i="2"/>
  <c r="W459" i="2"/>
  <c r="W460" i="2"/>
  <c r="W461" i="2"/>
  <c r="W462" i="2"/>
  <c r="W14" i="2"/>
  <c r="W15" i="2"/>
  <c r="W16" i="2"/>
  <c r="W17" i="2"/>
  <c r="W18" i="2"/>
  <c r="W19" i="2"/>
  <c r="W20" i="2"/>
  <c r="W21" i="2"/>
  <c r="W22" i="2"/>
  <c r="W4" i="2"/>
  <c r="W5" i="2"/>
  <c r="W6" i="2"/>
  <c r="W7" i="2"/>
  <c r="W8" i="2"/>
  <c r="W9" i="2"/>
  <c r="W10" i="2"/>
  <c r="W11" i="2"/>
  <c r="W3" i="2"/>
  <c r="N36" i="2"/>
  <c r="N37" i="2"/>
  <c r="N38" i="2"/>
  <c r="N39" i="2"/>
  <c r="N40" i="2"/>
  <c r="N41" i="2"/>
  <c r="N42" i="2"/>
  <c r="N43" i="2"/>
  <c r="N44" i="2"/>
  <c r="N47" i="2"/>
  <c r="N48" i="2"/>
  <c r="N49" i="2"/>
  <c r="N50" i="2"/>
  <c r="N51" i="2"/>
  <c r="N52" i="2"/>
  <c r="N53" i="2"/>
  <c r="N54" i="2"/>
  <c r="N55" i="2"/>
  <c r="N58" i="2"/>
  <c r="N59" i="2"/>
  <c r="N60" i="2"/>
  <c r="N61" i="2"/>
  <c r="N62" i="2"/>
  <c r="N63" i="2"/>
  <c r="N64" i="2"/>
  <c r="N65" i="2"/>
  <c r="N66" i="2"/>
  <c r="N69" i="2"/>
  <c r="N70" i="2"/>
  <c r="N71" i="2"/>
  <c r="N72" i="2"/>
  <c r="N73" i="2"/>
  <c r="N74" i="2"/>
  <c r="N75" i="2"/>
  <c r="N76" i="2"/>
  <c r="N77" i="2"/>
  <c r="N80" i="2"/>
  <c r="N81" i="2"/>
  <c r="N82" i="2"/>
  <c r="N83" i="2"/>
  <c r="N84" i="2"/>
  <c r="N85" i="2"/>
  <c r="N86" i="2"/>
  <c r="N87" i="2"/>
  <c r="N88" i="2"/>
  <c r="N91" i="2"/>
  <c r="N92" i="2"/>
  <c r="N93" i="2"/>
  <c r="N94" i="2"/>
  <c r="N95" i="2"/>
  <c r="N96" i="2"/>
  <c r="N97" i="2"/>
  <c r="N98" i="2"/>
  <c r="N99" i="2"/>
  <c r="N102" i="2"/>
  <c r="N103" i="2"/>
  <c r="N104" i="2"/>
  <c r="N105" i="2"/>
  <c r="N106" i="2"/>
  <c r="N107" i="2"/>
  <c r="N108" i="2"/>
  <c r="N109" i="2"/>
  <c r="N110" i="2"/>
  <c r="N113" i="2"/>
  <c r="N114" i="2"/>
  <c r="N115" i="2"/>
  <c r="N116" i="2"/>
  <c r="N117" i="2"/>
  <c r="N118" i="2"/>
  <c r="N119" i="2"/>
  <c r="N120" i="2"/>
  <c r="N121" i="2"/>
  <c r="N124" i="2"/>
  <c r="N125" i="2"/>
  <c r="N126" i="2"/>
  <c r="N127" i="2"/>
  <c r="N128" i="2"/>
  <c r="N129" i="2"/>
  <c r="N130" i="2"/>
  <c r="N131" i="2"/>
  <c r="N132" i="2"/>
  <c r="N135" i="2"/>
  <c r="N136" i="2"/>
  <c r="N137" i="2"/>
  <c r="N138" i="2"/>
  <c r="N139" i="2"/>
  <c r="N140" i="2"/>
  <c r="N141" i="2"/>
  <c r="N142" i="2"/>
  <c r="N143" i="2"/>
  <c r="N146" i="2"/>
  <c r="N147" i="2"/>
  <c r="N148" i="2"/>
  <c r="N149" i="2"/>
  <c r="N150" i="2"/>
  <c r="N151" i="2"/>
  <c r="N152" i="2"/>
  <c r="N153" i="2"/>
  <c r="N154" i="2"/>
  <c r="N157" i="2"/>
  <c r="N158" i="2"/>
  <c r="N159" i="2"/>
  <c r="N160" i="2"/>
  <c r="N161" i="2"/>
  <c r="N162" i="2"/>
  <c r="N163" i="2"/>
  <c r="N164" i="2"/>
  <c r="N165" i="2"/>
  <c r="N168" i="2"/>
  <c r="N169" i="2"/>
  <c r="N170" i="2"/>
  <c r="N171" i="2"/>
  <c r="N172" i="2"/>
  <c r="N173" i="2"/>
  <c r="N174" i="2"/>
  <c r="N175" i="2"/>
  <c r="N176" i="2"/>
  <c r="N179" i="2"/>
  <c r="N180" i="2"/>
  <c r="N181" i="2"/>
  <c r="N182" i="2"/>
  <c r="N183" i="2"/>
  <c r="N184" i="2"/>
  <c r="N185" i="2"/>
  <c r="N186" i="2"/>
  <c r="N187" i="2"/>
  <c r="N190" i="2"/>
  <c r="N191" i="2"/>
  <c r="N192" i="2"/>
  <c r="N193" i="2"/>
  <c r="N194" i="2"/>
  <c r="N195" i="2"/>
  <c r="N196" i="2"/>
  <c r="N197" i="2"/>
  <c r="N198" i="2"/>
  <c r="N201" i="2"/>
  <c r="N202" i="2"/>
  <c r="N203" i="2"/>
  <c r="N204" i="2"/>
  <c r="N205" i="2"/>
  <c r="N206" i="2"/>
  <c r="N207" i="2"/>
  <c r="N208" i="2"/>
  <c r="N209" i="2"/>
  <c r="N212" i="2"/>
  <c r="N213" i="2"/>
  <c r="N214" i="2"/>
  <c r="N215" i="2"/>
  <c r="N216" i="2"/>
  <c r="N217" i="2"/>
  <c r="N218" i="2"/>
  <c r="N219" i="2"/>
  <c r="N220" i="2"/>
  <c r="N223" i="2"/>
  <c r="N224" i="2"/>
  <c r="N225" i="2"/>
  <c r="N226" i="2"/>
  <c r="N227" i="2"/>
  <c r="N228" i="2"/>
  <c r="N229" i="2"/>
  <c r="N230" i="2"/>
  <c r="N231" i="2"/>
  <c r="N234" i="2"/>
  <c r="N235" i="2"/>
  <c r="N236" i="2"/>
  <c r="N237" i="2"/>
  <c r="N238" i="2"/>
  <c r="N239" i="2"/>
  <c r="N240" i="2"/>
  <c r="N241" i="2"/>
  <c r="N242" i="2"/>
  <c r="N245" i="2"/>
  <c r="N246" i="2"/>
  <c r="N247" i="2"/>
  <c r="N248" i="2"/>
  <c r="N249" i="2"/>
  <c r="N250" i="2"/>
  <c r="N251" i="2"/>
  <c r="N252" i="2"/>
  <c r="N253" i="2"/>
  <c r="N256" i="2"/>
  <c r="N257" i="2"/>
  <c r="N258" i="2"/>
  <c r="N259" i="2"/>
  <c r="N260" i="2"/>
  <c r="N261" i="2"/>
  <c r="N262" i="2"/>
  <c r="N263" i="2"/>
  <c r="N264" i="2"/>
  <c r="N267" i="2"/>
  <c r="N268" i="2"/>
  <c r="N269" i="2"/>
  <c r="N270" i="2"/>
  <c r="N271" i="2"/>
  <c r="N272" i="2"/>
  <c r="N273" i="2"/>
  <c r="N274" i="2"/>
  <c r="N275" i="2"/>
  <c r="N278" i="2"/>
  <c r="N279" i="2"/>
  <c r="N280" i="2"/>
  <c r="N281" i="2"/>
  <c r="N282" i="2"/>
  <c r="N283" i="2"/>
  <c r="N284" i="2"/>
  <c r="N285" i="2"/>
  <c r="N286" i="2"/>
  <c r="N289" i="2"/>
  <c r="N290" i="2"/>
  <c r="N291" i="2"/>
  <c r="N292" i="2"/>
  <c r="N293" i="2"/>
  <c r="N294" i="2"/>
  <c r="N295" i="2"/>
  <c r="N296" i="2"/>
  <c r="N297" i="2"/>
  <c r="N300" i="2"/>
  <c r="N301" i="2"/>
  <c r="N302" i="2"/>
  <c r="N303" i="2"/>
  <c r="N304" i="2"/>
  <c r="N305" i="2"/>
  <c r="N306" i="2"/>
  <c r="N307" i="2"/>
  <c r="N308" i="2"/>
  <c r="N311" i="2"/>
  <c r="N312" i="2"/>
  <c r="N313" i="2"/>
  <c r="N314" i="2"/>
  <c r="N315" i="2"/>
  <c r="N316" i="2"/>
  <c r="N317" i="2"/>
  <c r="N318" i="2"/>
  <c r="N319" i="2"/>
  <c r="N322" i="2"/>
  <c r="N323" i="2"/>
  <c r="N324" i="2"/>
  <c r="N325" i="2"/>
  <c r="N326" i="2"/>
  <c r="N327" i="2"/>
  <c r="N328" i="2"/>
  <c r="N329" i="2"/>
  <c r="N330" i="2"/>
  <c r="N333" i="2"/>
  <c r="N334" i="2"/>
  <c r="N335" i="2"/>
  <c r="N336" i="2"/>
  <c r="N337" i="2"/>
  <c r="N338" i="2"/>
  <c r="N339" i="2"/>
  <c r="N340" i="2"/>
  <c r="N341" i="2"/>
  <c r="N344" i="2"/>
  <c r="N345" i="2"/>
  <c r="N346" i="2"/>
  <c r="N347" i="2"/>
  <c r="N348" i="2"/>
  <c r="N349" i="2"/>
  <c r="N350" i="2"/>
  <c r="N351" i="2"/>
  <c r="N352" i="2"/>
  <c r="N355" i="2"/>
  <c r="P359" i="2" s="1"/>
  <c r="N356" i="2"/>
  <c r="N357" i="2"/>
  <c r="N358" i="2"/>
  <c r="N359" i="2"/>
  <c r="N360" i="2"/>
  <c r="N361" i="2"/>
  <c r="N362" i="2"/>
  <c r="N363" i="2"/>
  <c r="N366" i="2"/>
  <c r="N367" i="2"/>
  <c r="N368" i="2"/>
  <c r="N369" i="2"/>
  <c r="N370" i="2"/>
  <c r="N371" i="2"/>
  <c r="N372" i="2"/>
  <c r="N373" i="2"/>
  <c r="N374" i="2"/>
  <c r="N377" i="2"/>
  <c r="N378" i="2"/>
  <c r="N379" i="2"/>
  <c r="N380" i="2"/>
  <c r="N381" i="2"/>
  <c r="N382" i="2"/>
  <c r="N383" i="2"/>
  <c r="N384" i="2"/>
  <c r="N385" i="2"/>
  <c r="N388" i="2"/>
  <c r="N389" i="2"/>
  <c r="N390" i="2"/>
  <c r="N391" i="2"/>
  <c r="N392" i="2"/>
  <c r="N393" i="2"/>
  <c r="N394" i="2"/>
  <c r="N395" i="2"/>
  <c r="N396" i="2"/>
  <c r="N399" i="2"/>
  <c r="N400" i="2"/>
  <c r="N401" i="2"/>
  <c r="N402" i="2"/>
  <c r="N403" i="2"/>
  <c r="N404" i="2"/>
  <c r="N405" i="2"/>
  <c r="N406" i="2"/>
  <c r="N407" i="2"/>
  <c r="N410" i="2"/>
  <c r="N411" i="2"/>
  <c r="N412" i="2"/>
  <c r="N413" i="2"/>
  <c r="N414" i="2"/>
  <c r="N415" i="2"/>
  <c r="N416" i="2"/>
  <c r="N417" i="2"/>
  <c r="N418" i="2"/>
  <c r="N421" i="2"/>
  <c r="N422" i="2"/>
  <c r="N423" i="2"/>
  <c r="N424" i="2"/>
  <c r="N425" i="2"/>
  <c r="N426" i="2"/>
  <c r="N427" i="2"/>
  <c r="N428" i="2"/>
  <c r="N429" i="2"/>
  <c r="N432" i="2"/>
  <c r="N433" i="2"/>
  <c r="N434" i="2"/>
  <c r="N435" i="2"/>
  <c r="N436" i="2"/>
  <c r="N437" i="2"/>
  <c r="N438" i="2"/>
  <c r="N439" i="2"/>
  <c r="N440" i="2"/>
  <c r="N443" i="2"/>
  <c r="N444" i="2"/>
  <c r="N445" i="2"/>
  <c r="N446" i="2"/>
  <c r="N447" i="2"/>
  <c r="N448" i="2"/>
  <c r="N449" i="2"/>
  <c r="N450" i="2"/>
  <c r="N451" i="2"/>
  <c r="N454" i="2"/>
  <c r="N455" i="2"/>
  <c r="N456" i="2"/>
  <c r="N457" i="2"/>
  <c r="N458" i="2"/>
  <c r="N459" i="2"/>
  <c r="N460" i="2"/>
  <c r="N461" i="2"/>
  <c r="N462" i="2"/>
  <c r="N14" i="2"/>
  <c r="N15" i="2"/>
  <c r="N16" i="2"/>
  <c r="N17" i="2"/>
  <c r="N18" i="2"/>
  <c r="N19" i="2"/>
  <c r="N20" i="2"/>
  <c r="N21" i="2"/>
  <c r="N22" i="2"/>
  <c r="N25" i="2"/>
  <c r="N26" i="2"/>
  <c r="N27" i="2"/>
  <c r="N28" i="2"/>
  <c r="N29" i="2"/>
  <c r="N30" i="2"/>
  <c r="N31" i="2"/>
  <c r="N32" i="2"/>
  <c r="N33" i="2"/>
  <c r="N4" i="2"/>
  <c r="N5" i="2"/>
  <c r="N6" i="2"/>
  <c r="N7" i="2"/>
  <c r="N8" i="2"/>
  <c r="N9" i="2"/>
  <c r="N10" i="2"/>
  <c r="N11" i="2"/>
  <c r="N3" i="2"/>
  <c r="I363" i="2"/>
  <c r="I25" i="2"/>
  <c r="I26" i="2"/>
  <c r="I27" i="2"/>
  <c r="I28" i="2"/>
  <c r="I29" i="2"/>
  <c r="I30" i="2"/>
  <c r="I31" i="2"/>
  <c r="I32" i="2"/>
  <c r="I33" i="2"/>
  <c r="I36" i="2"/>
  <c r="I37" i="2"/>
  <c r="I38" i="2"/>
  <c r="I39" i="2"/>
  <c r="I40" i="2"/>
  <c r="I41" i="2"/>
  <c r="I42" i="2"/>
  <c r="I43" i="2"/>
  <c r="I44" i="2"/>
  <c r="I47" i="2"/>
  <c r="I48" i="2"/>
  <c r="I49" i="2"/>
  <c r="I50" i="2"/>
  <c r="I51" i="2"/>
  <c r="I52" i="2"/>
  <c r="I53" i="2"/>
  <c r="I54" i="2"/>
  <c r="I55" i="2"/>
  <c r="I58" i="2"/>
  <c r="I59" i="2"/>
  <c r="I60" i="2"/>
  <c r="I61" i="2"/>
  <c r="I62" i="2"/>
  <c r="I63" i="2"/>
  <c r="I64" i="2"/>
  <c r="I65" i="2"/>
  <c r="I66" i="2"/>
  <c r="I69" i="2"/>
  <c r="I70" i="2"/>
  <c r="I71" i="2"/>
  <c r="I72" i="2"/>
  <c r="I73" i="2"/>
  <c r="I74" i="2"/>
  <c r="I75" i="2"/>
  <c r="I76" i="2"/>
  <c r="I77" i="2"/>
  <c r="I80" i="2"/>
  <c r="I81" i="2"/>
  <c r="I82" i="2"/>
  <c r="I83" i="2"/>
  <c r="I84" i="2"/>
  <c r="I85" i="2"/>
  <c r="I86" i="2"/>
  <c r="I87" i="2"/>
  <c r="I88" i="2"/>
  <c r="I91" i="2"/>
  <c r="I92" i="2"/>
  <c r="I93" i="2"/>
  <c r="I94" i="2"/>
  <c r="I95" i="2"/>
  <c r="I96" i="2"/>
  <c r="I97" i="2"/>
  <c r="I98" i="2"/>
  <c r="I99" i="2"/>
  <c r="I102" i="2"/>
  <c r="I103" i="2"/>
  <c r="I104" i="2"/>
  <c r="I105" i="2"/>
  <c r="I106" i="2"/>
  <c r="I107" i="2"/>
  <c r="I108" i="2"/>
  <c r="I109" i="2"/>
  <c r="I110" i="2"/>
  <c r="I113" i="2"/>
  <c r="I114" i="2"/>
  <c r="I115" i="2"/>
  <c r="I116" i="2"/>
  <c r="I117" i="2"/>
  <c r="I118" i="2"/>
  <c r="I119" i="2"/>
  <c r="I120" i="2"/>
  <c r="I121" i="2"/>
  <c r="I124" i="2"/>
  <c r="I125" i="2"/>
  <c r="I126" i="2"/>
  <c r="I127" i="2"/>
  <c r="I128" i="2"/>
  <c r="I129" i="2"/>
  <c r="I130" i="2"/>
  <c r="I131" i="2"/>
  <c r="I132" i="2"/>
  <c r="I135" i="2"/>
  <c r="K139" i="2" s="1"/>
  <c r="I136" i="2"/>
  <c r="I137" i="2"/>
  <c r="I138" i="2"/>
  <c r="I139" i="2"/>
  <c r="I140" i="2"/>
  <c r="I141" i="2"/>
  <c r="I142" i="2"/>
  <c r="I143" i="2"/>
  <c r="I146" i="2"/>
  <c r="I147" i="2"/>
  <c r="I148" i="2"/>
  <c r="I149" i="2"/>
  <c r="I150" i="2"/>
  <c r="I151" i="2"/>
  <c r="I152" i="2"/>
  <c r="I153" i="2"/>
  <c r="I154" i="2"/>
  <c r="I157" i="2"/>
  <c r="I158" i="2"/>
  <c r="I159" i="2"/>
  <c r="I160" i="2"/>
  <c r="I161" i="2"/>
  <c r="I162" i="2"/>
  <c r="I163" i="2"/>
  <c r="I164" i="2"/>
  <c r="I165" i="2"/>
  <c r="I168" i="2"/>
  <c r="I169" i="2"/>
  <c r="I170" i="2"/>
  <c r="I171" i="2"/>
  <c r="I172" i="2"/>
  <c r="I173" i="2"/>
  <c r="I174" i="2"/>
  <c r="I175" i="2"/>
  <c r="I176" i="2"/>
  <c r="I179" i="2"/>
  <c r="I180" i="2"/>
  <c r="I181" i="2"/>
  <c r="I182" i="2"/>
  <c r="I183" i="2"/>
  <c r="I184" i="2"/>
  <c r="I185" i="2"/>
  <c r="I186" i="2"/>
  <c r="I187" i="2"/>
  <c r="I190" i="2"/>
  <c r="I191" i="2"/>
  <c r="I192" i="2"/>
  <c r="I193" i="2"/>
  <c r="I194" i="2"/>
  <c r="I195" i="2"/>
  <c r="I196" i="2"/>
  <c r="I197" i="2"/>
  <c r="I198" i="2"/>
  <c r="I201" i="2"/>
  <c r="I202" i="2"/>
  <c r="I203" i="2"/>
  <c r="I204" i="2"/>
  <c r="I205" i="2"/>
  <c r="I206" i="2"/>
  <c r="I207" i="2"/>
  <c r="I208" i="2"/>
  <c r="I209" i="2"/>
  <c r="I212" i="2"/>
  <c r="I213" i="2"/>
  <c r="I214" i="2"/>
  <c r="I215" i="2"/>
  <c r="I216" i="2"/>
  <c r="I217" i="2"/>
  <c r="I218" i="2"/>
  <c r="I219" i="2"/>
  <c r="I220" i="2"/>
  <c r="I223" i="2"/>
  <c r="K227" i="2" s="1"/>
  <c r="I224" i="2"/>
  <c r="I225" i="2"/>
  <c r="I226" i="2"/>
  <c r="I227" i="2"/>
  <c r="I228" i="2"/>
  <c r="I229" i="2"/>
  <c r="I230" i="2"/>
  <c r="I231" i="2"/>
  <c r="I234" i="2"/>
  <c r="I235" i="2"/>
  <c r="I236" i="2"/>
  <c r="I237" i="2"/>
  <c r="I238" i="2"/>
  <c r="I239" i="2"/>
  <c r="I240" i="2"/>
  <c r="I241" i="2"/>
  <c r="I242" i="2"/>
  <c r="I245" i="2"/>
  <c r="I246" i="2"/>
  <c r="I247" i="2"/>
  <c r="I248" i="2"/>
  <c r="I249" i="2"/>
  <c r="I250" i="2"/>
  <c r="I251" i="2"/>
  <c r="I252" i="2"/>
  <c r="I253" i="2"/>
  <c r="I256" i="2"/>
  <c r="I257" i="2"/>
  <c r="I258" i="2"/>
  <c r="I259" i="2"/>
  <c r="I260" i="2"/>
  <c r="I261" i="2"/>
  <c r="I262" i="2"/>
  <c r="I263" i="2"/>
  <c r="I264" i="2"/>
  <c r="I267" i="2"/>
  <c r="I268" i="2"/>
  <c r="I269" i="2"/>
  <c r="I270" i="2"/>
  <c r="I271" i="2"/>
  <c r="I272" i="2"/>
  <c r="I273" i="2"/>
  <c r="I274" i="2"/>
  <c r="I275" i="2"/>
  <c r="I278" i="2"/>
  <c r="I279" i="2"/>
  <c r="I280" i="2"/>
  <c r="I281" i="2"/>
  <c r="I282" i="2"/>
  <c r="I283" i="2"/>
  <c r="I284" i="2"/>
  <c r="I285" i="2"/>
  <c r="I286" i="2"/>
  <c r="I289" i="2"/>
  <c r="I290" i="2"/>
  <c r="I291" i="2"/>
  <c r="I292" i="2"/>
  <c r="I293" i="2"/>
  <c r="I294" i="2"/>
  <c r="I295" i="2"/>
  <c r="I296" i="2"/>
  <c r="I297" i="2"/>
  <c r="I300" i="2"/>
  <c r="I301" i="2"/>
  <c r="I302" i="2"/>
  <c r="I303" i="2"/>
  <c r="I304" i="2"/>
  <c r="I305" i="2"/>
  <c r="I306" i="2"/>
  <c r="I307" i="2"/>
  <c r="I308" i="2"/>
  <c r="I311" i="2"/>
  <c r="K315" i="2" s="1"/>
  <c r="I312" i="2"/>
  <c r="I313" i="2"/>
  <c r="I314" i="2"/>
  <c r="I315" i="2"/>
  <c r="I316" i="2"/>
  <c r="I317" i="2"/>
  <c r="I318" i="2"/>
  <c r="I319" i="2"/>
  <c r="I322" i="2"/>
  <c r="I323" i="2"/>
  <c r="I324" i="2"/>
  <c r="I325" i="2"/>
  <c r="I326" i="2"/>
  <c r="I327" i="2"/>
  <c r="I328" i="2"/>
  <c r="I329" i="2"/>
  <c r="I330" i="2"/>
  <c r="I333" i="2"/>
  <c r="I334" i="2"/>
  <c r="I335" i="2"/>
  <c r="I336" i="2"/>
  <c r="I337" i="2"/>
  <c r="I338" i="2"/>
  <c r="I339" i="2"/>
  <c r="I340" i="2"/>
  <c r="I341" i="2"/>
  <c r="I344" i="2"/>
  <c r="I345" i="2"/>
  <c r="I346" i="2"/>
  <c r="I347" i="2"/>
  <c r="I348" i="2"/>
  <c r="I349" i="2"/>
  <c r="I350" i="2"/>
  <c r="I351" i="2"/>
  <c r="I352" i="2"/>
  <c r="I355" i="2"/>
  <c r="I356" i="2"/>
  <c r="I357" i="2"/>
  <c r="I358" i="2"/>
  <c r="I359" i="2"/>
  <c r="I360" i="2"/>
  <c r="I361" i="2"/>
  <c r="I362" i="2"/>
  <c r="I366" i="2"/>
  <c r="I367" i="2"/>
  <c r="I368" i="2"/>
  <c r="I369" i="2"/>
  <c r="I370" i="2"/>
  <c r="I371" i="2"/>
  <c r="I372" i="2"/>
  <c r="I373" i="2"/>
  <c r="I374" i="2"/>
  <c r="I377" i="2"/>
  <c r="I378" i="2"/>
  <c r="I379" i="2"/>
  <c r="I380" i="2"/>
  <c r="I381" i="2"/>
  <c r="I382" i="2"/>
  <c r="I383" i="2"/>
  <c r="I384" i="2"/>
  <c r="I385" i="2"/>
  <c r="I388" i="2"/>
  <c r="I389" i="2"/>
  <c r="I390" i="2"/>
  <c r="I391" i="2"/>
  <c r="I392" i="2"/>
  <c r="I393" i="2"/>
  <c r="I394" i="2"/>
  <c r="I395" i="2"/>
  <c r="I396" i="2"/>
  <c r="I399" i="2"/>
  <c r="I400" i="2"/>
  <c r="I401" i="2"/>
  <c r="I402" i="2"/>
  <c r="I403" i="2"/>
  <c r="I404" i="2"/>
  <c r="I405" i="2"/>
  <c r="I406" i="2"/>
  <c r="I407" i="2"/>
  <c r="I410" i="2"/>
  <c r="K414" i="2" s="1"/>
  <c r="I411" i="2"/>
  <c r="I412" i="2"/>
  <c r="I413" i="2"/>
  <c r="I414" i="2"/>
  <c r="I415" i="2"/>
  <c r="I416" i="2"/>
  <c r="I417" i="2"/>
  <c r="I418" i="2"/>
  <c r="I421" i="2"/>
  <c r="I422" i="2"/>
  <c r="I423" i="2"/>
  <c r="I424" i="2"/>
  <c r="I425" i="2"/>
  <c r="I426" i="2"/>
  <c r="I427" i="2"/>
  <c r="I428" i="2"/>
  <c r="I429" i="2"/>
  <c r="I432" i="2"/>
  <c r="I433" i="2"/>
  <c r="I434" i="2"/>
  <c r="I435" i="2"/>
  <c r="I436" i="2"/>
  <c r="I437" i="2"/>
  <c r="I438" i="2"/>
  <c r="I439" i="2"/>
  <c r="I440" i="2"/>
  <c r="I443" i="2"/>
  <c r="I444" i="2"/>
  <c r="I445" i="2"/>
  <c r="I446" i="2"/>
  <c r="I447" i="2"/>
  <c r="I448" i="2"/>
  <c r="I449" i="2"/>
  <c r="I450" i="2"/>
  <c r="I451" i="2"/>
  <c r="I454" i="2"/>
  <c r="I455" i="2"/>
  <c r="I456" i="2"/>
  <c r="I457" i="2"/>
  <c r="I458" i="2"/>
  <c r="I459" i="2"/>
  <c r="I460" i="2"/>
  <c r="I461" i="2"/>
  <c r="I462" i="2"/>
  <c r="I4" i="2"/>
  <c r="I5" i="2"/>
  <c r="I6" i="2"/>
  <c r="I7" i="2"/>
  <c r="I8" i="2"/>
  <c r="I9" i="2"/>
  <c r="I10" i="2"/>
  <c r="I11" i="2"/>
  <c r="I14" i="2"/>
  <c r="I15" i="2"/>
  <c r="I16" i="2"/>
  <c r="I17" i="2"/>
  <c r="I18" i="2"/>
  <c r="I19" i="2"/>
  <c r="I20" i="2"/>
  <c r="I21" i="2"/>
  <c r="I22" i="2"/>
  <c r="I3" i="2"/>
  <c r="P95" i="2" l="1"/>
  <c r="Y370" i="2"/>
  <c r="Y282" i="2"/>
  <c r="Y194" i="2"/>
  <c r="Y106" i="2"/>
  <c r="K447" i="2"/>
  <c r="T447" i="2" s="1"/>
  <c r="K403" i="2"/>
  <c r="K359" i="2"/>
  <c r="K304" i="2"/>
  <c r="K271" i="2"/>
  <c r="K216" i="2"/>
  <c r="K183" i="2"/>
  <c r="K128" i="2"/>
  <c r="K95" i="2"/>
  <c r="T95" i="2" s="1"/>
  <c r="K40" i="2"/>
  <c r="K29" i="2"/>
  <c r="T29" i="2" s="1"/>
  <c r="P436" i="2"/>
  <c r="P348" i="2"/>
  <c r="P260" i="2"/>
  <c r="P172" i="2"/>
  <c r="P84" i="2"/>
  <c r="T84" i="2" s="1"/>
  <c r="P249" i="2"/>
  <c r="T249" i="2" s="1"/>
  <c r="Y260" i="2"/>
  <c r="Y172" i="2"/>
  <c r="Y84" i="2"/>
  <c r="K18" i="2"/>
  <c r="K381" i="2"/>
  <c r="K282" i="2"/>
  <c r="K194" i="2"/>
  <c r="K106" i="2"/>
  <c r="T106" i="2" s="1"/>
  <c r="P414" i="2"/>
  <c r="T414" i="2" s="1"/>
  <c r="P326" i="2"/>
  <c r="T326" i="2" s="1"/>
  <c r="P238" i="2"/>
  <c r="P150" i="2"/>
  <c r="P62" i="2"/>
  <c r="Y447" i="2"/>
  <c r="Y425" i="2"/>
  <c r="Y359" i="2"/>
  <c r="Y337" i="2"/>
  <c r="Y271" i="2"/>
  <c r="Y249" i="2"/>
  <c r="Y183" i="2"/>
  <c r="Y161" i="2"/>
  <c r="Y95" i="2"/>
  <c r="Y73" i="2"/>
  <c r="P7" i="2"/>
  <c r="T7" i="2" s="1"/>
  <c r="P403" i="2"/>
  <c r="P315" i="2"/>
  <c r="T315" i="2" s="1"/>
  <c r="P227" i="2"/>
  <c r="P139" i="2"/>
  <c r="P51" i="2"/>
  <c r="Y414" i="2"/>
  <c r="Y326" i="2"/>
  <c r="Y238" i="2"/>
  <c r="Y150" i="2"/>
  <c r="Y62" i="2"/>
  <c r="P183" i="2"/>
  <c r="K7" i="2"/>
  <c r="K293" i="2"/>
  <c r="K117" i="2"/>
  <c r="K458" i="2"/>
  <c r="K348" i="2"/>
  <c r="K260" i="2"/>
  <c r="K172" i="2"/>
  <c r="K84" i="2"/>
  <c r="P29" i="2"/>
  <c r="P392" i="2"/>
  <c r="P304" i="2"/>
  <c r="P216" i="2"/>
  <c r="P128" i="2"/>
  <c r="T128" i="2" s="1"/>
  <c r="P40" i="2"/>
  <c r="T40" i="2" s="1"/>
  <c r="Y403" i="2"/>
  <c r="Y315" i="2"/>
  <c r="Y227" i="2"/>
  <c r="Y139" i="2"/>
  <c r="Y51" i="2"/>
  <c r="P271" i="2"/>
  <c r="K392" i="2"/>
  <c r="P337" i="2"/>
  <c r="T337" i="2" s="1"/>
  <c r="Y436" i="2"/>
  <c r="Y348" i="2"/>
  <c r="K370" i="2"/>
  <c r="K337" i="2"/>
  <c r="K161" i="2"/>
  <c r="K73" i="2"/>
  <c r="P381" i="2"/>
  <c r="T381" i="2" s="1"/>
  <c r="P293" i="2"/>
  <c r="P205" i="2"/>
  <c r="T205" i="2" s="1"/>
  <c r="P117" i="2"/>
  <c r="Y7" i="2"/>
  <c r="Y392" i="2"/>
  <c r="Y304" i="2"/>
  <c r="Y216" i="2"/>
  <c r="Y128" i="2"/>
  <c r="Y40" i="2"/>
  <c r="K51" i="2"/>
  <c r="T51" i="2" s="1"/>
  <c r="P447" i="2"/>
  <c r="K205" i="2"/>
  <c r="P425" i="2"/>
  <c r="T425" i="2" s="1"/>
  <c r="P161" i="2"/>
  <c r="P73" i="2"/>
  <c r="K436" i="2"/>
  <c r="K249" i="2"/>
  <c r="K425" i="2"/>
  <c r="K326" i="2"/>
  <c r="K238" i="2"/>
  <c r="K150" i="2"/>
  <c r="P18" i="2"/>
  <c r="T18" i="2" s="1"/>
  <c r="P458" i="2"/>
  <c r="T458" i="2" s="1"/>
  <c r="P370" i="2"/>
  <c r="T370" i="2" s="1"/>
  <c r="P282" i="2"/>
  <c r="T282" i="2" s="1"/>
  <c r="P194" i="2"/>
  <c r="T194" i="2" s="1"/>
  <c r="P106" i="2"/>
  <c r="Y18" i="2"/>
  <c r="Y381" i="2"/>
  <c r="Y293" i="2"/>
  <c r="Y205" i="2"/>
  <c r="Y117" i="2"/>
  <c r="Y29" i="2"/>
  <c r="K62" i="2"/>
  <c r="T161" i="2"/>
  <c r="T73" i="2"/>
  <c r="T238" i="2"/>
  <c r="T150" i="2"/>
  <c r="T62" i="2"/>
  <c r="T227" i="2"/>
  <c r="T139" i="2"/>
  <c r="T392" i="2"/>
  <c r="T304" i="2"/>
  <c r="T216" i="2"/>
  <c r="T403" i="2"/>
  <c r="T293" i="2"/>
  <c r="T117" i="2"/>
  <c r="T359" i="2"/>
  <c r="T271" i="2"/>
  <c r="T183" i="2"/>
  <c r="A498" i="1"/>
  <c r="A501" i="1"/>
  <c r="A499" i="1"/>
  <c r="A496" i="1"/>
  <c r="A495" i="1"/>
  <c r="A497" i="1"/>
  <c r="A500" i="1"/>
  <c r="A502" i="1"/>
  <c r="A503" i="1"/>
  <c r="C498" i="1"/>
  <c r="D498" i="1"/>
  <c r="E498" i="1"/>
  <c r="F498" i="1"/>
  <c r="C501" i="1"/>
  <c r="D501" i="1"/>
  <c r="E501" i="1"/>
  <c r="F501" i="1"/>
  <c r="C499" i="1"/>
  <c r="D499" i="1"/>
  <c r="E499" i="1"/>
  <c r="F499" i="1"/>
  <c r="C496" i="1"/>
  <c r="D496" i="1"/>
  <c r="E496" i="1"/>
  <c r="F496" i="1"/>
  <c r="C495" i="1"/>
  <c r="D495" i="1"/>
  <c r="E495" i="1"/>
  <c r="F495" i="1"/>
  <c r="C497" i="1"/>
  <c r="D497" i="1"/>
  <c r="E497" i="1"/>
  <c r="F497" i="1"/>
  <c r="C500" i="1"/>
  <c r="D500" i="1"/>
  <c r="E500" i="1"/>
  <c r="F500" i="1"/>
  <c r="C502" i="1"/>
  <c r="D502" i="1"/>
  <c r="E502" i="1"/>
  <c r="F502" i="1"/>
  <c r="C503" i="1"/>
  <c r="D503" i="1"/>
  <c r="E503" i="1"/>
  <c r="F503" i="1"/>
  <c r="B501" i="1"/>
  <c r="B499" i="1"/>
  <c r="B496" i="1"/>
  <c r="B495" i="1"/>
  <c r="B497" i="1"/>
  <c r="B500" i="1"/>
  <c r="B502" i="1"/>
  <c r="B503" i="1"/>
  <c r="B498" i="1"/>
  <c r="A486" i="1"/>
  <c r="A489" i="1"/>
  <c r="A487" i="1"/>
  <c r="A484" i="1"/>
  <c r="A483" i="1"/>
  <c r="A485" i="1"/>
  <c r="A488" i="1"/>
  <c r="A490" i="1"/>
  <c r="A491" i="1"/>
  <c r="B489" i="1"/>
  <c r="C489" i="1"/>
  <c r="D489" i="1"/>
  <c r="E489" i="1"/>
  <c r="F489" i="1"/>
  <c r="B487" i="1"/>
  <c r="C487" i="1"/>
  <c r="D487" i="1"/>
  <c r="E487" i="1"/>
  <c r="F487" i="1"/>
  <c r="B484" i="1"/>
  <c r="C484" i="1"/>
  <c r="D484" i="1"/>
  <c r="E484" i="1"/>
  <c r="F484" i="1"/>
  <c r="B483" i="1"/>
  <c r="C483" i="1"/>
  <c r="D483" i="1"/>
  <c r="E483" i="1"/>
  <c r="F483" i="1"/>
  <c r="B485" i="1"/>
  <c r="C485" i="1"/>
  <c r="D485" i="1"/>
  <c r="E485" i="1"/>
  <c r="F485" i="1"/>
  <c r="B488" i="1"/>
  <c r="C488" i="1"/>
  <c r="D488" i="1"/>
  <c r="E488" i="1"/>
  <c r="F488" i="1"/>
  <c r="B490" i="1"/>
  <c r="C490" i="1"/>
  <c r="D490" i="1"/>
  <c r="E490" i="1"/>
  <c r="F490" i="1"/>
  <c r="B491" i="1"/>
  <c r="C491" i="1"/>
  <c r="D491" i="1"/>
  <c r="E491" i="1"/>
  <c r="F491" i="1"/>
  <c r="C486" i="1"/>
  <c r="D486" i="1"/>
  <c r="E486" i="1"/>
  <c r="F486" i="1"/>
  <c r="B486" i="1"/>
  <c r="A474" i="1"/>
  <c r="A477" i="1"/>
  <c r="A475" i="1"/>
  <c r="A472" i="1"/>
  <c r="A471" i="1"/>
  <c r="A473" i="1"/>
  <c r="A476" i="1"/>
  <c r="A478" i="1"/>
  <c r="A479" i="1"/>
  <c r="C474" i="1"/>
  <c r="D474" i="1"/>
  <c r="E474" i="1"/>
  <c r="F474" i="1"/>
  <c r="C477" i="1"/>
  <c r="D477" i="1"/>
  <c r="E477" i="1"/>
  <c r="F477" i="1"/>
  <c r="C475" i="1"/>
  <c r="D475" i="1"/>
  <c r="E475" i="1"/>
  <c r="F475" i="1"/>
  <c r="C472" i="1"/>
  <c r="D472" i="1"/>
  <c r="E472" i="1"/>
  <c r="F472" i="1"/>
  <c r="C471" i="1"/>
  <c r="D471" i="1"/>
  <c r="E471" i="1"/>
  <c r="F471" i="1"/>
  <c r="C473" i="1"/>
  <c r="D473" i="1"/>
  <c r="E473" i="1"/>
  <c r="F473" i="1"/>
  <c r="C476" i="1"/>
  <c r="D476" i="1"/>
  <c r="E476" i="1"/>
  <c r="F476" i="1"/>
  <c r="C478" i="1"/>
  <c r="D478" i="1"/>
  <c r="E478" i="1"/>
  <c r="F478" i="1"/>
  <c r="C479" i="1"/>
  <c r="D479" i="1"/>
  <c r="E479" i="1"/>
  <c r="F479" i="1"/>
  <c r="B477" i="1"/>
  <c r="B475" i="1"/>
  <c r="B472" i="1"/>
  <c r="B471" i="1"/>
  <c r="B473" i="1"/>
  <c r="B476" i="1"/>
  <c r="B478" i="1"/>
  <c r="B479" i="1"/>
  <c r="B474" i="1"/>
  <c r="A463" i="1"/>
  <c r="A465" i="1"/>
  <c r="A462" i="1"/>
  <c r="A459" i="1"/>
  <c r="A460" i="1"/>
  <c r="A461" i="1"/>
  <c r="A464" i="1"/>
  <c r="A466" i="1"/>
  <c r="A467" i="1"/>
  <c r="B465" i="1"/>
  <c r="C465" i="1"/>
  <c r="D465" i="1"/>
  <c r="E465" i="1"/>
  <c r="F465" i="1"/>
  <c r="B462" i="1"/>
  <c r="C462" i="1"/>
  <c r="D462" i="1"/>
  <c r="E462" i="1"/>
  <c r="F462" i="1"/>
  <c r="B459" i="1"/>
  <c r="C459" i="1"/>
  <c r="D459" i="1"/>
  <c r="E459" i="1"/>
  <c r="F459" i="1"/>
  <c r="B460" i="1"/>
  <c r="C460" i="1"/>
  <c r="D460" i="1"/>
  <c r="E460" i="1"/>
  <c r="F460" i="1"/>
  <c r="B461" i="1"/>
  <c r="C461" i="1"/>
  <c r="D461" i="1"/>
  <c r="E461" i="1"/>
  <c r="F461" i="1"/>
  <c r="B464" i="1"/>
  <c r="C464" i="1"/>
  <c r="D464" i="1"/>
  <c r="E464" i="1"/>
  <c r="F464" i="1"/>
  <c r="B466" i="1"/>
  <c r="C466" i="1"/>
  <c r="D466" i="1"/>
  <c r="E466" i="1"/>
  <c r="F466" i="1"/>
  <c r="B467" i="1"/>
  <c r="C467" i="1"/>
  <c r="D467" i="1"/>
  <c r="E467" i="1"/>
  <c r="F467" i="1"/>
  <c r="C463" i="1"/>
  <c r="D463" i="1"/>
  <c r="E463" i="1"/>
  <c r="F463" i="1"/>
  <c r="B463" i="1"/>
  <c r="A450" i="1"/>
  <c r="A453" i="1"/>
  <c r="A451" i="1"/>
  <c r="A447" i="1"/>
  <c r="A448" i="1"/>
  <c r="A449" i="1"/>
  <c r="A452" i="1"/>
  <c r="A454" i="1"/>
  <c r="A455" i="1"/>
  <c r="B453" i="1"/>
  <c r="C453" i="1"/>
  <c r="D453" i="1"/>
  <c r="E453" i="1"/>
  <c r="F453" i="1"/>
  <c r="B451" i="1"/>
  <c r="C451" i="1"/>
  <c r="D451" i="1"/>
  <c r="E451" i="1"/>
  <c r="F451" i="1"/>
  <c r="B447" i="1"/>
  <c r="C447" i="1"/>
  <c r="D447" i="1"/>
  <c r="E447" i="1"/>
  <c r="F447" i="1"/>
  <c r="B448" i="1"/>
  <c r="C448" i="1"/>
  <c r="D448" i="1"/>
  <c r="E448" i="1"/>
  <c r="F448" i="1"/>
  <c r="B449" i="1"/>
  <c r="C449" i="1"/>
  <c r="D449" i="1"/>
  <c r="E449" i="1"/>
  <c r="F449" i="1"/>
  <c r="B452" i="1"/>
  <c r="C452" i="1"/>
  <c r="D452" i="1"/>
  <c r="E452" i="1"/>
  <c r="F452" i="1"/>
  <c r="B454" i="1"/>
  <c r="C454" i="1"/>
  <c r="D454" i="1"/>
  <c r="E454" i="1"/>
  <c r="F454" i="1"/>
  <c r="B455" i="1"/>
  <c r="C455" i="1"/>
  <c r="D455" i="1"/>
  <c r="E455" i="1"/>
  <c r="F455" i="1"/>
  <c r="C450" i="1"/>
  <c r="D450" i="1"/>
  <c r="E450" i="1"/>
  <c r="F450" i="1"/>
  <c r="B450" i="1"/>
  <c r="A438" i="1"/>
  <c r="A441" i="1"/>
  <c r="A439" i="1"/>
  <c r="A435" i="1"/>
  <c r="A436" i="1"/>
  <c r="A437" i="1"/>
  <c r="A440" i="1"/>
  <c r="A442" i="1"/>
  <c r="A443" i="1"/>
  <c r="B441" i="1"/>
  <c r="C441" i="1"/>
  <c r="D441" i="1"/>
  <c r="E441" i="1"/>
  <c r="F441" i="1"/>
  <c r="B439" i="1"/>
  <c r="C439" i="1"/>
  <c r="D439" i="1"/>
  <c r="E439" i="1"/>
  <c r="F439" i="1"/>
  <c r="B435" i="1"/>
  <c r="C435" i="1"/>
  <c r="D435" i="1"/>
  <c r="E435" i="1"/>
  <c r="F435" i="1"/>
  <c r="B436" i="1"/>
  <c r="C436" i="1"/>
  <c r="D436" i="1"/>
  <c r="E436" i="1"/>
  <c r="F436" i="1"/>
  <c r="B437" i="1"/>
  <c r="C437" i="1"/>
  <c r="D437" i="1"/>
  <c r="E437" i="1"/>
  <c r="F437" i="1"/>
  <c r="B440" i="1"/>
  <c r="C440" i="1"/>
  <c r="D440" i="1"/>
  <c r="E440" i="1"/>
  <c r="F440" i="1"/>
  <c r="B442" i="1"/>
  <c r="C442" i="1"/>
  <c r="D442" i="1"/>
  <c r="E442" i="1"/>
  <c r="F442" i="1"/>
  <c r="B443" i="1"/>
  <c r="C443" i="1"/>
  <c r="D443" i="1"/>
  <c r="E443" i="1"/>
  <c r="F443" i="1"/>
  <c r="C438" i="1"/>
  <c r="D438" i="1"/>
  <c r="E438" i="1"/>
  <c r="F438" i="1"/>
  <c r="B438" i="1"/>
  <c r="A426" i="1"/>
  <c r="A429" i="1"/>
  <c r="A427" i="1"/>
  <c r="A424" i="1"/>
  <c r="A423" i="1"/>
  <c r="A425" i="1"/>
  <c r="A428" i="1"/>
  <c r="A430" i="1"/>
  <c r="A431" i="1"/>
  <c r="C426" i="1"/>
  <c r="D426" i="1"/>
  <c r="E426" i="1"/>
  <c r="F426" i="1"/>
  <c r="C429" i="1"/>
  <c r="D429" i="1"/>
  <c r="E429" i="1"/>
  <c r="F429" i="1"/>
  <c r="C427" i="1"/>
  <c r="D427" i="1"/>
  <c r="E427" i="1"/>
  <c r="F427" i="1"/>
  <c r="C424" i="1"/>
  <c r="D424" i="1"/>
  <c r="E424" i="1"/>
  <c r="F424" i="1"/>
  <c r="C423" i="1"/>
  <c r="D423" i="1"/>
  <c r="E423" i="1"/>
  <c r="F423" i="1"/>
  <c r="C425" i="1"/>
  <c r="D425" i="1"/>
  <c r="E425" i="1"/>
  <c r="F425" i="1"/>
  <c r="C428" i="1"/>
  <c r="D428" i="1"/>
  <c r="E428" i="1"/>
  <c r="F428" i="1"/>
  <c r="C430" i="1"/>
  <c r="D430" i="1"/>
  <c r="E430" i="1"/>
  <c r="F430" i="1"/>
  <c r="C431" i="1"/>
  <c r="D431" i="1"/>
  <c r="E431" i="1"/>
  <c r="F431" i="1"/>
  <c r="B429" i="1"/>
  <c r="B427" i="1"/>
  <c r="B424" i="1"/>
  <c r="B423" i="1"/>
  <c r="B425" i="1"/>
  <c r="B428" i="1"/>
  <c r="B430" i="1"/>
  <c r="B431" i="1"/>
  <c r="B426" i="1"/>
  <c r="A414" i="1"/>
  <c r="A417" i="1"/>
  <c r="A415" i="1"/>
  <c r="A411" i="1"/>
  <c r="A412" i="1"/>
  <c r="A413" i="1"/>
  <c r="A416" i="1"/>
  <c r="A418" i="1"/>
  <c r="A419" i="1"/>
  <c r="B417" i="1"/>
  <c r="C417" i="1"/>
  <c r="D417" i="1"/>
  <c r="E417" i="1"/>
  <c r="F417" i="1"/>
  <c r="B415" i="1"/>
  <c r="C415" i="1"/>
  <c r="D415" i="1"/>
  <c r="E415" i="1"/>
  <c r="F415" i="1"/>
  <c r="B411" i="1"/>
  <c r="C411" i="1"/>
  <c r="D411" i="1"/>
  <c r="E411" i="1"/>
  <c r="F411" i="1"/>
  <c r="B412" i="1"/>
  <c r="C412" i="1"/>
  <c r="D412" i="1"/>
  <c r="E412" i="1"/>
  <c r="F412" i="1"/>
  <c r="B413" i="1"/>
  <c r="C413" i="1"/>
  <c r="D413" i="1"/>
  <c r="E413" i="1"/>
  <c r="F413" i="1"/>
  <c r="B416" i="1"/>
  <c r="C416" i="1"/>
  <c r="D416" i="1"/>
  <c r="E416" i="1"/>
  <c r="F416" i="1"/>
  <c r="B418" i="1"/>
  <c r="C418" i="1"/>
  <c r="D418" i="1"/>
  <c r="E418" i="1"/>
  <c r="F418" i="1"/>
  <c r="B419" i="1"/>
  <c r="C419" i="1"/>
  <c r="D419" i="1"/>
  <c r="E419" i="1"/>
  <c r="F419" i="1"/>
  <c r="C414" i="1"/>
  <c r="D414" i="1"/>
  <c r="E414" i="1"/>
  <c r="F414" i="1"/>
  <c r="B414" i="1"/>
  <c r="A402" i="1"/>
  <c r="A405" i="1"/>
  <c r="A403" i="1"/>
  <c r="A399" i="1"/>
  <c r="A400" i="1"/>
  <c r="A401" i="1"/>
  <c r="A404" i="1"/>
  <c r="A406" i="1"/>
  <c r="A407" i="1"/>
  <c r="C402" i="1"/>
  <c r="D402" i="1"/>
  <c r="E402" i="1"/>
  <c r="F402" i="1"/>
  <c r="C405" i="1"/>
  <c r="D405" i="1"/>
  <c r="E405" i="1"/>
  <c r="F405" i="1"/>
  <c r="C403" i="1"/>
  <c r="D403" i="1"/>
  <c r="E403" i="1"/>
  <c r="F403" i="1"/>
  <c r="C399" i="1"/>
  <c r="D399" i="1"/>
  <c r="E399" i="1"/>
  <c r="F399" i="1"/>
  <c r="C400" i="1"/>
  <c r="D400" i="1"/>
  <c r="E400" i="1"/>
  <c r="F400" i="1"/>
  <c r="C401" i="1"/>
  <c r="D401" i="1"/>
  <c r="E401" i="1"/>
  <c r="F401" i="1"/>
  <c r="C404" i="1"/>
  <c r="D404" i="1"/>
  <c r="E404" i="1"/>
  <c r="F404" i="1"/>
  <c r="C406" i="1"/>
  <c r="D406" i="1"/>
  <c r="E406" i="1"/>
  <c r="F406" i="1"/>
  <c r="C407" i="1"/>
  <c r="D407" i="1"/>
  <c r="E407" i="1"/>
  <c r="F407" i="1"/>
  <c r="B405" i="1"/>
  <c r="B403" i="1"/>
  <c r="B399" i="1"/>
  <c r="B400" i="1"/>
  <c r="B401" i="1"/>
  <c r="B404" i="1"/>
  <c r="B406" i="1"/>
  <c r="B407" i="1"/>
  <c r="B402" i="1"/>
  <c r="A390" i="1"/>
  <c r="A393" i="1"/>
  <c r="A391" i="1"/>
  <c r="A387" i="1"/>
  <c r="A388" i="1"/>
  <c r="A389" i="1"/>
  <c r="A392" i="1"/>
  <c r="A394" i="1"/>
  <c r="A395" i="1"/>
  <c r="C390" i="1"/>
  <c r="D390" i="1"/>
  <c r="E390" i="1"/>
  <c r="F390" i="1"/>
  <c r="C393" i="1"/>
  <c r="D393" i="1"/>
  <c r="E393" i="1"/>
  <c r="F393" i="1"/>
  <c r="C391" i="1"/>
  <c r="D391" i="1"/>
  <c r="E391" i="1"/>
  <c r="F391" i="1"/>
  <c r="C387" i="1"/>
  <c r="D387" i="1"/>
  <c r="E387" i="1"/>
  <c r="F387" i="1"/>
  <c r="C388" i="1"/>
  <c r="D388" i="1"/>
  <c r="E388" i="1"/>
  <c r="F388" i="1"/>
  <c r="C389" i="1"/>
  <c r="D389" i="1"/>
  <c r="E389" i="1"/>
  <c r="F389" i="1"/>
  <c r="C392" i="1"/>
  <c r="D392" i="1"/>
  <c r="E392" i="1"/>
  <c r="F392" i="1"/>
  <c r="C394" i="1"/>
  <c r="D394" i="1"/>
  <c r="E394" i="1"/>
  <c r="F394" i="1"/>
  <c r="C395" i="1"/>
  <c r="D395" i="1"/>
  <c r="E395" i="1"/>
  <c r="F395" i="1"/>
  <c r="B393" i="1"/>
  <c r="B391" i="1"/>
  <c r="B387" i="1"/>
  <c r="B388" i="1"/>
  <c r="B389" i="1"/>
  <c r="B392" i="1"/>
  <c r="B394" i="1"/>
  <c r="B395" i="1"/>
  <c r="B390" i="1"/>
  <c r="A378" i="1"/>
  <c r="A381" i="1"/>
  <c r="A379" i="1"/>
  <c r="A375" i="1"/>
  <c r="A376" i="1"/>
  <c r="A377" i="1"/>
  <c r="A380" i="1"/>
  <c r="A382" i="1"/>
  <c r="A383" i="1"/>
  <c r="C378" i="1"/>
  <c r="D378" i="1"/>
  <c r="E378" i="1"/>
  <c r="F378" i="1"/>
  <c r="C381" i="1"/>
  <c r="D381" i="1"/>
  <c r="E381" i="1"/>
  <c r="F381" i="1"/>
  <c r="C379" i="1"/>
  <c r="D379" i="1"/>
  <c r="E379" i="1"/>
  <c r="F379" i="1"/>
  <c r="C375" i="1"/>
  <c r="D375" i="1"/>
  <c r="E375" i="1"/>
  <c r="F375" i="1"/>
  <c r="C376" i="1"/>
  <c r="D376" i="1"/>
  <c r="E376" i="1"/>
  <c r="F376" i="1"/>
  <c r="C377" i="1"/>
  <c r="D377" i="1"/>
  <c r="E377" i="1"/>
  <c r="F377" i="1"/>
  <c r="C380" i="1"/>
  <c r="D380" i="1"/>
  <c r="E380" i="1"/>
  <c r="F380" i="1"/>
  <c r="C382" i="1"/>
  <c r="D382" i="1"/>
  <c r="E382" i="1"/>
  <c r="F382" i="1"/>
  <c r="C383" i="1"/>
  <c r="D383" i="1"/>
  <c r="E383" i="1"/>
  <c r="F383" i="1"/>
  <c r="B381" i="1"/>
  <c r="B379" i="1"/>
  <c r="B375" i="1"/>
  <c r="B376" i="1"/>
  <c r="B377" i="1"/>
  <c r="B380" i="1"/>
  <c r="B382" i="1"/>
  <c r="B383" i="1"/>
  <c r="B378" i="1"/>
  <c r="A366" i="1"/>
  <c r="A369" i="1"/>
  <c r="A367" i="1"/>
  <c r="A364" i="1"/>
  <c r="A363" i="1"/>
  <c r="A365" i="1"/>
  <c r="A368" i="1"/>
  <c r="A370" i="1"/>
  <c r="A371" i="1"/>
  <c r="C366" i="1"/>
  <c r="D366" i="1"/>
  <c r="E366" i="1"/>
  <c r="F366" i="1"/>
  <c r="C369" i="1"/>
  <c r="D369" i="1"/>
  <c r="E369" i="1"/>
  <c r="F369" i="1"/>
  <c r="C367" i="1"/>
  <c r="D367" i="1"/>
  <c r="E367" i="1"/>
  <c r="F367" i="1"/>
  <c r="C364" i="1"/>
  <c r="D364" i="1"/>
  <c r="E364" i="1"/>
  <c r="F364" i="1"/>
  <c r="C363" i="1"/>
  <c r="D363" i="1"/>
  <c r="E363" i="1"/>
  <c r="F363" i="1"/>
  <c r="C365" i="1"/>
  <c r="D365" i="1"/>
  <c r="E365" i="1"/>
  <c r="F365" i="1"/>
  <c r="C368" i="1"/>
  <c r="D368" i="1"/>
  <c r="E368" i="1"/>
  <c r="F368" i="1"/>
  <c r="C370" i="1"/>
  <c r="D370" i="1"/>
  <c r="E370" i="1"/>
  <c r="F370" i="1"/>
  <c r="C371" i="1"/>
  <c r="D371" i="1"/>
  <c r="E371" i="1"/>
  <c r="F371" i="1"/>
  <c r="B369" i="1"/>
  <c r="B367" i="1"/>
  <c r="B364" i="1"/>
  <c r="B363" i="1"/>
  <c r="B365" i="1"/>
  <c r="B368" i="1"/>
  <c r="B370" i="1"/>
  <c r="B371" i="1"/>
  <c r="B366" i="1"/>
  <c r="A354" i="1"/>
  <c r="A357" i="1"/>
  <c r="A355" i="1"/>
  <c r="A351" i="1"/>
  <c r="A352" i="1"/>
  <c r="A353" i="1"/>
  <c r="A356" i="1"/>
  <c r="A358" i="1"/>
  <c r="A359" i="1"/>
  <c r="C354" i="1"/>
  <c r="D354" i="1"/>
  <c r="E354" i="1"/>
  <c r="F354" i="1"/>
  <c r="C357" i="1"/>
  <c r="D357" i="1"/>
  <c r="E357" i="1"/>
  <c r="F357" i="1"/>
  <c r="C355" i="1"/>
  <c r="D355" i="1"/>
  <c r="E355" i="1"/>
  <c r="F355" i="1"/>
  <c r="C351" i="1"/>
  <c r="D351" i="1"/>
  <c r="E351" i="1"/>
  <c r="F351" i="1"/>
  <c r="C352" i="1"/>
  <c r="D352" i="1"/>
  <c r="E352" i="1"/>
  <c r="F352" i="1"/>
  <c r="C353" i="1"/>
  <c r="D353" i="1"/>
  <c r="E353" i="1"/>
  <c r="F353" i="1"/>
  <c r="C356" i="1"/>
  <c r="D356" i="1"/>
  <c r="E356" i="1"/>
  <c r="F356" i="1"/>
  <c r="C358" i="1"/>
  <c r="D358" i="1"/>
  <c r="E358" i="1"/>
  <c r="F358" i="1"/>
  <c r="C359" i="1"/>
  <c r="D359" i="1"/>
  <c r="E359" i="1"/>
  <c r="F359" i="1"/>
  <c r="B357" i="1"/>
  <c r="B355" i="1"/>
  <c r="B351" i="1"/>
  <c r="B352" i="1"/>
  <c r="B353" i="1"/>
  <c r="B356" i="1"/>
  <c r="B358" i="1"/>
  <c r="B359" i="1"/>
  <c r="B354" i="1"/>
  <c r="A342" i="1"/>
  <c r="A345" i="1"/>
  <c r="A343" i="1"/>
  <c r="A339" i="1"/>
  <c r="A340" i="1"/>
  <c r="A341" i="1"/>
  <c r="A344" i="1"/>
  <c r="A346" i="1"/>
  <c r="A347" i="1"/>
  <c r="C342" i="1"/>
  <c r="D342" i="1"/>
  <c r="E342" i="1"/>
  <c r="F342" i="1"/>
  <c r="C345" i="1"/>
  <c r="D345" i="1"/>
  <c r="E345" i="1"/>
  <c r="F345" i="1"/>
  <c r="C343" i="1"/>
  <c r="D343" i="1"/>
  <c r="E343" i="1"/>
  <c r="F343" i="1"/>
  <c r="C339" i="1"/>
  <c r="D339" i="1"/>
  <c r="E339" i="1"/>
  <c r="F339" i="1"/>
  <c r="C340" i="1"/>
  <c r="D340" i="1"/>
  <c r="E340" i="1"/>
  <c r="F340" i="1"/>
  <c r="C341" i="1"/>
  <c r="D341" i="1"/>
  <c r="E341" i="1"/>
  <c r="F341" i="1"/>
  <c r="C344" i="1"/>
  <c r="D344" i="1"/>
  <c r="E344" i="1"/>
  <c r="F344" i="1"/>
  <c r="C346" i="1"/>
  <c r="D346" i="1"/>
  <c r="E346" i="1"/>
  <c r="F346" i="1"/>
  <c r="C347" i="1"/>
  <c r="D347" i="1"/>
  <c r="E347" i="1"/>
  <c r="F347" i="1"/>
  <c r="B345" i="1"/>
  <c r="B343" i="1"/>
  <c r="B339" i="1"/>
  <c r="B340" i="1"/>
  <c r="B341" i="1"/>
  <c r="B344" i="1"/>
  <c r="B346" i="1"/>
  <c r="B347" i="1"/>
  <c r="B342" i="1"/>
  <c r="A330" i="1"/>
  <c r="A333" i="1"/>
  <c r="A331" i="1"/>
  <c r="A328" i="1"/>
  <c r="A327" i="1"/>
  <c r="A329" i="1"/>
  <c r="A332" i="1"/>
  <c r="A334" i="1"/>
  <c r="A335" i="1"/>
  <c r="C330" i="1"/>
  <c r="D330" i="1"/>
  <c r="E330" i="1"/>
  <c r="F330" i="1"/>
  <c r="C333" i="1"/>
  <c r="D333" i="1"/>
  <c r="E333" i="1"/>
  <c r="F333" i="1"/>
  <c r="C331" i="1"/>
  <c r="D331" i="1"/>
  <c r="E331" i="1"/>
  <c r="F331" i="1"/>
  <c r="C328" i="1"/>
  <c r="D328" i="1"/>
  <c r="E328" i="1"/>
  <c r="F328" i="1"/>
  <c r="C327" i="1"/>
  <c r="D327" i="1"/>
  <c r="E327" i="1"/>
  <c r="F327" i="1"/>
  <c r="C329" i="1"/>
  <c r="D329" i="1"/>
  <c r="E329" i="1"/>
  <c r="F329" i="1"/>
  <c r="C332" i="1"/>
  <c r="D332" i="1"/>
  <c r="E332" i="1"/>
  <c r="F332" i="1"/>
  <c r="C334" i="1"/>
  <c r="D334" i="1"/>
  <c r="E334" i="1"/>
  <c r="F334" i="1"/>
  <c r="C335" i="1"/>
  <c r="D335" i="1"/>
  <c r="E335" i="1"/>
  <c r="F335" i="1"/>
  <c r="B335" i="1"/>
  <c r="B333" i="1"/>
  <c r="B331" i="1"/>
  <c r="B328" i="1"/>
  <c r="B327" i="1"/>
  <c r="B329" i="1"/>
  <c r="B332" i="1"/>
  <c r="B334" i="1"/>
  <c r="B330" i="1"/>
  <c r="A319" i="1"/>
  <c r="A320" i="1"/>
  <c r="A318" i="1"/>
  <c r="A315" i="1"/>
  <c r="A316" i="1"/>
  <c r="A317" i="1"/>
  <c r="A322" i="1"/>
  <c r="A321" i="1"/>
  <c r="A323" i="1"/>
  <c r="C319" i="1"/>
  <c r="D319" i="1"/>
  <c r="E319" i="1"/>
  <c r="F319" i="1"/>
  <c r="C320" i="1"/>
  <c r="D320" i="1"/>
  <c r="E320" i="1"/>
  <c r="F320" i="1"/>
  <c r="C318" i="1"/>
  <c r="D318" i="1"/>
  <c r="E318" i="1"/>
  <c r="F318" i="1"/>
  <c r="C315" i="1"/>
  <c r="D315" i="1"/>
  <c r="E315" i="1"/>
  <c r="F315" i="1"/>
  <c r="C316" i="1"/>
  <c r="D316" i="1"/>
  <c r="E316" i="1"/>
  <c r="F316" i="1"/>
  <c r="C317" i="1"/>
  <c r="D317" i="1"/>
  <c r="E317" i="1"/>
  <c r="F317" i="1"/>
  <c r="C322" i="1"/>
  <c r="D322" i="1"/>
  <c r="E322" i="1"/>
  <c r="F322" i="1"/>
  <c r="C321" i="1"/>
  <c r="D321" i="1"/>
  <c r="E321" i="1"/>
  <c r="F321" i="1"/>
  <c r="C323" i="1"/>
  <c r="D323" i="1"/>
  <c r="E323" i="1"/>
  <c r="F323" i="1"/>
  <c r="B320" i="1"/>
  <c r="B318" i="1"/>
  <c r="B315" i="1"/>
  <c r="B316" i="1"/>
  <c r="B317" i="1"/>
  <c r="B322" i="1"/>
  <c r="B321" i="1"/>
  <c r="B323" i="1"/>
  <c r="B319" i="1"/>
  <c r="A306" i="1"/>
  <c r="A309" i="1"/>
  <c r="A307" i="1"/>
  <c r="A304" i="1"/>
  <c r="A303" i="1"/>
  <c r="A305" i="1"/>
  <c r="A308" i="1"/>
  <c r="A310" i="1"/>
  <c r="A311" i="1"/>
  <c r="C306" i="1"/>
  <c r="D306" i="1"/>
  <c r="E306" i="1"/>
  <c r="F306" i="1"/>
  <c r="C309" i="1"/>
  <c r="D309" i="1"/>
  <c r="E309" i="1"/>
  <c r="F309" i="1"/>
  <c r="C307" i="1"/>
  <c r="D307" i="1"/>
  <c r="E307" i="1"/>
  <c r="F307" i="1"/>
  <c r="C304" i="1"/>
  <c r="D304" i="1"/>
  <c r="E304" i="1"/>
  <c r="F304" i="1"/>
  <c r="C303" i="1"/>
  <c r="D303" i="1"/>
  <c r="E303" i="1"/>
  <c r="F303" i="1"/>
  <c r="C305" i="1"/>
  <c r="D305" i="1"/>
  <c r="E305" i="1"/>
  <c r="F305" i="1"/>
  <c r="C308" i="1"/>
  <c r="D308" i="1"/>
  <c r="E308" i="1"/>
  <c r="F308" i="1"/>
  <c r="C310" i="1"/>
  <c r="D310" i="1"/>
  <c r="E310" i="1"/>
  <c r="F310" i="1"/>
  <c r="C311" i="1"/>
  <c r="D311" i="1"/>
  <c r="E311" i="1"/>
  <c r="F311" i="1"/>
  <c r="B309" i="1"/>
  <c r="B307" i="1"/>
  <c r="B304" i="1"/>
  <c r="B303" i="1"/>
  <c r="B305" i="1"/>
  <c r="B308" i="1"/>
  <c r="B310" i="1"/>
  <c r="B311" i="1"/>
  <c r="B306" i="1"/>
  <c r="A294" i="1"/>
  <c r="A297" i="1"/>
  <c r="A295" i="1"/>
  <c r="A291" i="1"/>
  <c r="A292" i="1"/>
  <c r="A293" i="1"/>
  <c r="A296" i="1"/>
  <c r="A298" i="1"/>
  <c r="A299" i="1"/>
  <c r="C294" i="1"/>
  <c r="D294" i="1"/>
  <c r="E294" i="1"/>
  <c r="F294" i="1"/>
  <c r="C297" i="1"/>
  <c r="D297" i="1"/>
  <c r="E297" i="1"/>
  <c r="F297" i="1"/>
  <c r="C295" i="1"/>
  <c r="D295" i="1"/>
  <c r="E295" i="1"/>
  <c r="F295" i="1"/>
  <c r="C291" i="1"/>
  <c r="D291" i="1"/>
  <c r="E291" i="1"/>
  <c r="F291" i="1"/>
  <c r="C292" i="1"/>
  <c r="D292" i="1"/>
  <c r="E292" i="1"/>
  <c r="F292" i="1"/>
  <c r="C293" i="1"/>
  <c r="D293" i="1"/>
  <c r="E293" i="1"/>
  <c r="F293" i="1"/>
  <c r="C296" i="1"/>
  <c r="D296" i="1"/>
  <c r="E296" i="1"/>
  <c r="F296" i="1"/>
  <c r="C298" i="1"/>
  <c r="D298" i="1"/>
  <c r="E298" i="1"/>
  <c r="F298" i="1"/>
  <c r="C299" i="1"/>
  <c r="D299" i="1"/>
  <c r="E299" i="1"/>
  <c r="F299" i="1"/>
  <c r="B297" i="1"/>
  <c r="B295" i="1"/>
  <c r="B291" i="1"/>
  <c r="B292" i="1"/>
  <c r="B293" i="1"/>
  <c r="B296" i="1"/>
  <c r="B298" i="1"/>
  <c r="B299" i="1"/>
  <c r="B294" i="1"/>
  <c r="A282" i="1"/>
  <c r="A285" i="1"/>
  <c r="A283" i="1"/>
  <c r="A280" i="1"/>
  <c r="A279" i="1"/>
  <c r="A281" i="1"/>
  <c r="A284" i="1"/>
  <c r="A286" i="1"/>
  <c r="A287" i="1"/>
  <c r="C282" i="1"/>
  <c r="D282" i="1"/>
  <c r="E282" i="1"/>
  <c r="F282" i="1"/>
  <c r="C285" i="1"/>
  <c r="D285" i="1"/>
  <c r="E285" i="1"/>
  <c r="F285" i="1"/>
  <c r="C283" i="1"/>
  <c r="D283" i="1"/>
  <c r="E283" i="1"/>
  <c r="F283" i="1"/>
  <c r="C280" i="1"/>
  <c r="D280" i="1"/>
  <c r="E280" i="1"/>
  <c r="F280" i="1"/>
  <c r="C279" i="1"/>
  <c r="D279" i="1"/>
  <c r="E279" i="1"/>
  <c r="F279" i="1"/>
  <c r="C281" i="1"/>
  <c r="D281" i="1"/>
  <c r="E281" i="1"/>
  <c r="F281" i="1"/>
  <c r="C284" i="1"/>
  <c r="D284" i="1"/>
  <c r="E284" i="1"/>
  <c r="F284" i="1"/>
  <c r="C286" i="1"/>
  <c r="D286" i="1"/>
  <c r="E286" i="1"/>
  <c r="F286" i="1"/>
  <c r="C287" i="1"/>
  <c r="D287" i="1"/>
  <c r="E287" i="1"/>
  <c r="F287" i="1"/>
  <c r="B285" i="1"/>
  <c r="B283" i="1"/>
  <c r="B280" i="1"/>
  <c r="B279" i="1"/>
  <c r="B281" i="1"/>
  <c r="B284" i="1"/>
  <c r="B286" i="1"/>
  <c r="B287" i="1"/>
  <c r="B282" i="1"/>
  <c r="A270" i="1"/>
  <c r="A273" i="1"/>
  <c r="A271" i="1"/>
  <c r="A268" i="1"/>
  <c r="A267" i="1"/>
  <c r="A269" i="1"/>
  <c r="A272" i="1"/>
  <c r="A274" i="1"/>
  <c r="A275" i="1"/>
  <c r="C270" i="1"/>
  <c r="D270" i="1"/>
  <c r="E270" i="1"/>
  <c r="F270" i="1"/>
  <c r="C273" i="1"/>
  <c r="D273" i="1"/>
  <c r="E273" i="1"/>
  <c r="F273" i="1"/>
  <c r="C271" i="1"/>
  <c r="D271" i="1"/>
  <c r="E271" i="1"/>
  <c r="F271" i="1"/>
  <c r="C268" i="1"/>
  <c r="D268" i="1"/>
  <c r="E268" i="1"/>
  <c r="F268" i="1"/>
  <c r="C267" i="1"/>
  <c r="D267" i="1"/>
  <c r="E267" i="1"/>
  <c r="F267" i="1"/>
  <c r="C269" i="1"/>
  <c r="D269" i="1"/>
  <c r="E269" i="1"/>
  <c r="F269" i="1"/>
  <c r="C272" i="1"/>
  <c r="D272" i="1"/>
  <c r="E272" i="1"/>
  <c r="F272" i="1"/>
  <c r="C274" i="1"/>
  <c r="D274" i="1"/>
  <c r="E274" i="1"/>
  <c r="F274" i="1"/>
  <c r="C275" i="1"/>
  <c r="D275" i="1"/>
  <c r="E275" i="1"/>
  <c r="F275" i="1"/>
  <c r="B273" i="1"/>
  <c r="B271" i="1"/>
  <c r="B268" i="1"/>
  <c r="B267" i="1"/>
  <c r="B269" i="1"/>
  <c r="B272" i="1"/>
  <c r="B274" i="1"/>
  <c r="B275" i="1"/>
  <c r="B270" i="1"/>
  <c r="A258" i="1"/>
  <c r="A261" i="1"/>
  <c r="A259" i="1"/>
  <c r="A255" i="1"/>
  <c r="A256" i="1"/>
  <c r="A257" i="1"/>
  <c r="A260" i="1"/>
  <c r="A262" i="1"/>
  <c r="A263" i="1"/>
  <c r="C258" i="1"/>
  <c r="D258" i="1"/>
  <c r="E258" i="1"/>
  <c r="F258" i="1"/>
  <c r="C261" i="1"/>
  <c r="D261" i="1"/>
  <c r="E261" i="1"/>
  <c r="F261" i="1"/>
  <c r="C259" i="1"/>
  <c r="D259" i="1"/>
  <c r="E259" i="1"/>
  <c r="F259" i="1"/>
  <c r="C255" i="1"/>
  <c r="D255" i="1"/>
  <c r="E255" i="1"/>
  <c r="F255" i="1"/>
  <c r="C256" i="1"/>
  <c r="D256" i="1"/>
  <c r="E256" i="1"/>
  <c r="F256" i="1"/>
  <c r="C257" i="1"/>
  <c r="D257" i="1"/>
  <c r="E257" i="1"/>
  <c r="F257" i="1"/>
  <c r="C260" i="1"/>
  <c r="D260" i="1"/>
  <c r="E260" i="1"/>
  <c r="F260" i="1"/>
  <c r="C262" i="1"/>
  <c r="D262" i="1"/>
  <c r="E262" i="1"/>
  <c r="F262" i="1"/>
  <c r="C263" i="1"/>
  <c r="D263" i="1"/>
  <c r="E263" i="1"/>
  <c r="F263" i="1"/>
  <c r="B263" i="1"/>
  <c r="B261" i="1"/>
  <c r="B259" i="1"/>
  <c r="B255" i="1"/>
  <c r="B256" i="1"/>
  <c r="B257" i="1"/>
  <c r="B260" i="1"/>
  <c r="B262" i="1"/>
  <c r="B258" i="1"/>
  <c r="A246" i="1"/>
  <c r="A251" i="1"/>
  <c r="A247" i="1"/>
  <c r="A244" i="1"/>
  <c r="A243" i="1"/>
  <c r="A245" i="1"/>
  <c r="A248" i="1"/>
  <c r="A249" i="1"/>
  <c r="A250" i="1"/>
  <c r="C246" i="1"/>
  <c r="D246" i="1"/>
  <c r="E246" i="1"/>
  <c r="F246" i="1"/>
  <c r="C251" i="1"/>
  <c r="D251" i="1"/>
  <c r="E251" i="1"/>
  <c r="F251" i="1"/>
  <c r="C247" i="1"/>
  <c r="D247" i="1"/>
  <c r="E247" i="1"/>
  <c r="F247" i="1"/>
  <c r="C244" i="1"/>
  <c r="D244" i="1"/>
  <c r="E244" i="1"/>
  <c r="F244" i="1"/>
  <c r="C243" i="1"/>
  <c r="D243" i="1"/>
  <c r="E243" i="1"/>
  <c r="F243" i="1"/>
  <c r="C245" i="1"/>
  <c r="D245" i="1"/>
  <c r="E245" i="1"/>
  <c r="F245" i="1"/>
  <c r="C248" i="1"/>
  <c r="D248" i="1"/>
  <c r="E248" i="1"/>
  <c r="F248" i="1"/>
  <c r="C249" i="1"/>
  <c r="D249" i="1"/>
  <c r="E249" i="1"/>
  <c r="F249" i="1"/>
  <c r="C250" i="1"/>
  <c r="D250" i="1"/>
  <c r="E250" i="1"/>
  <c r="F250" i="1"/>
  <c r="B251" i="1"/>
  <c r="B247" i="1"/>
  <c r="B244" i="1"/>
  <c r="B243" i="1"/>
  <c r="B245" i="1"/>
  <c r="B248" i="1"/>
  <c r="B249" i="1"/>
  <c r="B250" i="1"/>
  <c r="B246" i="1"/>
  <c r="A234" i="1"/>
  <c r="A239" i="1"/>
  <c r="A235" i="1"/>
  <c r="A232" i="1"/>
  <c r="A231" i="1"/>
  <c r="A233" i="1"/>
  <c r="A236" i="1"/>
  <c r="A237" i="1"/>
  <c r="A238" i="1"/>
  <c r="C234" i="1"/>
  <c r="D234" i="1"/>
  <c r="E234" i="1"/>
  <c r="F234" i="1"/>
  <c r="C239" i="1"/>
  <c r="D239" i="1"/>
  <c r="E239" i="1"/>
  <c r="F239" i="1"/>
  <c r="C235" i="1"/>
  <c r="D235" i="1"/>
  <c r="E235" i="1"/>
  <c r="F235" i="1"/>
  <c r="C232" i="1"/>
  <c r="D232" i="1"/>
  <c r="E232" i="1"/>
  <c r="F232" i="1"/>
  <c r="C231" i="1"/>
  <c r="D231" i="1"/>
  <c r="E231" i="1"/>
  <c r="F231" i="1"/>
  <c r="C233" i="1"/>
  <c r="D233" i="1"/>
  <c r="E233" i="1"/>
  <c r="F233" i="1"/>
  <c r="C236" i="1"/>
  <c r="D236" i="1"/>
  <c r="E236" i="1"/>
  <c r="F236" i="1"/>
  <c r="C237" i="1"/>
  <c r="D237" i="1"/>
  <c r="E237" i="1"/>
  <c r="F237" i="1"/>
  <c r="C238" i="1"/>
  <c r="D238" i="1"/>
  <c r="E238" i="1"/>
  <c r="F238" i="1"/>
  <c r="B239" i="1"/>
  <c r="B235" i="1"/>
  <c r="B232" i="1"/>
  <c r="B231" i="1"/>
  <c r="B233" i="1"/>
  <c r="B236" i="1"/>
  <c r="B237" i="1"/>
  <c r="B238" i="1"/>
  <c r="B234" i="1"/>
  <c r="A222" i="1"/>
  <c r="A227" i="1"/>
  <c r="A223" i="1"/>
  <c r="A220" i="1"/>
  <c r="A219" i="1"/>
  <c r="A221" i="1"/>
  <c r="A224" i="1"/>
  <c r="A225" i="1"/>
  <c r="A226" i="1"/>
  <c r="C222" i="1"/>
  <c r="D222" i="1"/>
  <c r="E222" i="1"/>
  <c r="F222" i="1"/>
  <c r="C227" i="1"/>
  <c r="D227" i="1"/>
  <c r="E227" i="1"/>
  <c r="F227" i="1"/>
  <c r="C223" i="1"/>
  <c r="D223" i="1"/>
  <c r="E223" i="1"/>
  <c r="F223" i="1"/>
  <c r="C220" i="1"/>
  <c r="D220" i="1"/>
  <c r="E220" i="1"/>
  <c r="F220" i="1"/>
  <c r="C219" i="1"/>
  <c r="D219" i="1"/>
  <c r="E219" i="1"/>
  <c r="F219" i="1"/>
  <c r="C221" i="1"/>
  <c r="D221" i="1"/>
  <c r="E221" i="1"/>
  <c r="F221" i="1"/>
  <c r="C224" i="1"/>
  <c r="D224" i="1"/>
  <c r="E224" i="1"/>
  <c r="F224" i="1"/>
  <c r="C225" i="1"/>
  <c r="D225" i="1"/>
  <c r="E225" i="1"/>
  <c r="F225" i="1"/>
  <c r="C226" i="1"/>
  <c r="D226" i="1"/>
  <c r="E226" i="1"/>
  <c r="F226" i="1"/>
  <c r="B227" i="1"/>
  <c r="B223" i="1"/>
  <c r="B220" i="1"/>
  <c r="B219" i="1"/>
  <c r="B221" i="1"/>
  <c r="B224" i="1"/>
  <c r="B225" i="1"/>
  <c r="B226" i="1"/>
  <c r="B222" i="1"/>
  <c r="A210" i="1"/>
  <c r="A215" i="1"/>
  <c r="A211" i="1"/>
  <c r="A207" i="1"/>
  <c r="A208" i="1"/>
  <c r="A209" i="1"/>
  <c r="A213" i="1"/>
  <c r="A212" i="1"/>
  <c r="A214" i="1"/>
  <c r="C210" i="1"/>
  <c r="D210" i="1"/>
  <c r="E210" i="1"/>
  <c r="F210" i="1"/>
  <c r="C215" i="1"/>
  <c r="D215" i="1"/>
  <c r="E215" i="1"/>
  <c r="F215" i="1"/>
  <c r="C211" i="1"/>
  <c r="D211" i="1"/>
  <c r="E211" i="1"/>
  <c r="F211" i="1"/>
  <c r="C207" i="1"/>
  <c r="D207" i="1"/>
  <c r="E207" i="1"/>
  <c r="F207" i="1"/>
  <c r="C208" i="1"/>
  <c r="D208" i="1"/>
  <c r="E208" i="1"/>
  <c r="F208" i="1"/>
  <c r="C209" i="1"/>
  <c r="D209" i="1"/>
  <c r="E209" i="1"/>
  <c r="F209" i="1"/>
  <c r="C213" i="1"/>
  <c r="D213" i="1"/>
  <c r="E213" i="1"/>
  <c r="F213" i="1"/>
  <c r="C212" i="1"/>
  <c r="D212" i="1"/>
  <c r="E212" i="1"/>
  <c r="F212" i="1"/>
  <c r="C214" i="1"/>
  <c r="D214" i="1"/>
  <c r="E214" i="1"/>
  <c r="F214" i="1"/>
  <c r="B215" i="1"/>
  <c r="B211" i="1"/>
  <c r="B207" i="1"/>
  <c r="B208" i="1"/>
  <c r="B209" i="1"/>
  <c r="B213" i="1"/>
  <c r="B212" i="1"/>
  <c r="B214" i="1"/>
  <c r="B210" i="1"/>
  <c r="A198" i="1"/>
  <c r="A203" i="1"/>
  <c r="A199" i="1"/>
  <c r="A195" i="1"/>
  <c r="A196" i="1"/>
  <c r="A197" i="1"/>
  <c r="A202" i="1"/>
  <c r="A200" i="1"/>
  <c r="A201" i="1"/>
  <c r="C198" i="1"/>
  <c r="D198" i="1"/>
  <c r="E198" i="1"/>
  <c r="F198" i="1"/>
  <c r="C203" i="1"/>
  <c r="D203" i="1"/>
  <c r="E203" i="1"/>
  <c r="F203" i="1"/>
  <c r="C199" i="1"/>
  <c r="D199" i="1"/>
  <c r="E199" i="1"/>
  <c r="F199" i="1"/>
  <c r="C195" i="1"/>
  <c r="D195" i="1"/>
  <c r="E195" i="1"/>
  <c r="F195" i="1"/>
  <c r="C196" i="1"/>
  <c r="D196" i="1"/>
  <c r="E196" i="1"/>
  <c r="F196" i="1"/>
  <c r="C197" i="1"/>
  <c r="D197" i="1"/>
  <c r="E197" i="1"/>
  <c r="F197" i="1"/>
  <c r="C202" i="1"/>
  <c r="D202" i="1"/>
  <c r="E202" i="1"/>
  <c r="F202" i="1"/>
  <c r="C200" i="1"/>
  <c r="D200" i="1"/>
  <c r="E200" i="1"/>
  <c r="F200" i="1"/>
  <c r="C201" i="1"/>
  <c r="D201" i="1"/>
  <c r="E201" i="1"/>
  <c r="F201" i="1"/>
  <c r="B203" i="1"/>
  <c r="B199" i="1"/>
  <c r="B195" i="1"/>
  <c r="B196" i="1"/>
  <c r="B197" i="1"/>
  <c r="B202" i="1"/>
  <c r="B200" i="1"/>
  <c r="B201" i="1"/>
  <c r="B198" i="1"/>
  <c r="A186" i="1"/>
  <c r="A191" i="1"/>
  <c r="A187" i="1"/>
  <c r="A183" i="1"/>
  <c r="A184" i="1"/>
  <c r="A185" i="1"/>
  <c r="A190" i="1"/>
  <c r="A188" i="1"/>
  <c r="A189" i="1"/>
  <c r="C186" i="1"/>
  <c r="D186" i="1"/>
  <c r="E186" i="1"/>
  <c r="F186" i="1"/>
  <c r="C191" i="1"/>
  <c r="D191" i="1"/>
  <c r="E191" i="1"/>
  <c r="F191" i="1"/>
  <c r="C187" i="1"/>
  <c r="D187" i="1"/>
  <c r="E187" i="1"/>
  <c r="F187" i="1"/>
  <c r="C183" i="1"/>
  <c r="D183" i="1"/>
  <c r="E183" i="1"/>
  <c r="F183" i="1"/>
  <c r="C184" i="1"/>
  <c r="D184" i="1"/>
  <c r="E184" i="1"/>
  <c r="F184" i="1"/>
  <c r="C185" i="1"/>
  <c r="D185" i="1"/>
  <c r="E185" i="1"/>
  <c r="F185" i="1"/>
  <c r="C190" i="1"/>
  <c r="D190" i="1"/>
  <c r="E190" i="1"/>
  <c r="F190" i="1"/>
  <c r="C188" i="1"/>
  <c r="D188" i="1"/>
  <c r="E188" i="1"/>
  <c r="F188" i="1"/>
  <c r="C189" i="1"/>
  <c r="D189" i="1"/>
  <c r="E189" i="1"/>
  <c r="F189" i="1"/>
  <c r="B191" i="1"/>
  <c r="B187" i="1"/>
  <c r="B183" i="1"/>
  <c r="B184" i="1"/>
  <c r="B185" i="1"/>
  <c r="B190" i="1"/>
  <c r="B188" i="1"/>
  <c r="B189" i="1"/>
  <c r="B186" i="1"/>
  <c r="A174" i="1"/>
  <c r="A179" i="1"/>
  <c r="A175" i="1"/>
  <c r="A172" i="1"/>
  <c r="A171" i="1"/>
  <c r="A173" i="1"/>
  <c r="A178" i="1"/>
  <c r="A176" i="1"/>
  <c r="A177" i="1"/>
  <c r="C174" i="1"/>
  <c r="D174" i="1"/>
  <c r="E174" i="1"/>
  <c r="F174" i="1"/>
  <c r="C179" i="1"/>
  <c r="D179" i="1"/>
  <c r="E179" i="1"/>
  <c r="F179" i="1"/>
  <c r="C175" i="1"/>
  <c r="D175" i="1"/>
  <c r="E175" i="1"/>
  <c r="F175" i="1"/>
  <c r="C172" i="1"/>
  <c r="D172" i="1"/>
  <c r="E172" i="1"/>
  <c r="F172" i="1"/>
  <c r="C171" i="1"/>
  <c r="D171" i="1"/>
  <c r="E171" i="1"/>
  <c r="F171" i="1"/>
  <c r="C173" i="1"/>
  <c r="D173" i="1"/>
  <c r="E173" i="1"/>
  <c r="F173" i="1"/>
  <c r="C178" i="1"/>
  <c r="D178" i="1"/>
  <c r="E178" i="1"/>
  <c r="F178" i="1"/>
  <c r="C176" i="1"/>
  <c r="D176" i="1"/>
  <c r="E176" i="1"/>
  <c r="F176" i="1"/>
  <c r="C177" i="1"/>
  <c r="D177" i="1"/>
  <c r="E177" i="1"/>
  <c r="F177" i="1"/>
  <c r="B179" i="1"/>
  <c r="B175" i="1"/>
  <c r="B172" i="1"/>
  <c r="B171" i="1"/>
  <c r="B173" i="1"/>
  <c r="B178" i="1"/>
  <c r="B176" i="1"/>
  <c r="B177" i="1"/>
  <c r="B174" i="1"/>
  <c r="A162" i="1"/>
  <c r="A167" i="1"/>
  <c r="A163" i="1"/>
  <c r="A159" i="1"/>
  <c r="A160" i="1"/>
  <c r="A161" i="1"/>
  <c r="A166" i="1"/>
  <c r="A164" i="1"/>
  <c r="A165" i="1"/>
  <c r="C162" i="1"/>
  <c r="D162" i="1"/>
  <c r="E162" i="1"/>
  <c r="F162" i="1"/>
  <c r="C167" i="1"/>
  <c r="D167" i="1"/>
  <c r="E167" i="1"/>
  <c r="F167" i="1"/>
  <c r="C163" i="1"/>
  <c r="D163" i="1"/>
  <c r="E163" i="1"/>
  <c r="F163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C166" i="1"/>
  <c r="D166" i="1"/>
  <c r="E166" i="1"/>
  <c r="F166" i="1"/>
  <c r="C164" i="1"/>
  <c r="D164" i="1"/>
  <c r="E164" i="1"/>
  <c r="F164" i="1"/>
  <c r="C165" i="1"/>
  <c r="D165" i="1"/>
  <c r="E165" i="1"/>
  <c r="F165" i="1"/>
  <c r="B167" i="1"/>
  <c r="B163" i="1"/>
  <c r="B159" i="1"/>
  <c r="B160" i="1"/>
  <c r="B161" i="1"/>
  <c r="B166" i="1"/>
  <c r="B164" i="1"/>
  <c r="B165" i="1"/>
  <c r="B162" i="1"/>
  <c r="A150" i="1"/>
  <c r="A155" i="1"/>
  <c r="A151" i="1"/>
  <c r="A147" i="1"/>
  <c r="A148" i="1"/>
  <c r="A149" i="1"/>
  <c r="A154" i="1"/>
  <c r="A152" i="1"/>
  <c r="A153" i="1"/>
  <c r="C150" i="1"/>
  <c r="D150" i="1"/>
  <c r="E150" i="1"/>
  <c r="F150" i="1"/>
  <c r="C155" i="1"/>
  <c r="D155" i="1"/>
  <c r="E155" i="1"/>
  <c r="F155" i="1"/>
  <c r="C151" i="1"/>
  <c r="D151" i="1"/>
  <c r="E151" i="1"/>
  <c r="F151" i="1"/>
  <c r="C147" i="1"/>
  <c r="D147" i="1"/>
  <c r="E147" i="1"/>
  <c r="F147" i="1"/>
  <c r="C148" i="1"/>
  <c r="D148" i="1"/>
  <c r="E148" i="1"/>
  <c r="F148" i="1"/>
  <c r="C149" i="1"/>
  <c r="D149" i="1"/>
  <c r="E149" i="1"/>
  <c r="F149" i="1"/>
  <c r="C154" i="1"/>
  <c r="D154" i="1"/>
  <c r="E154" i="1"/>
  <c r="F154" i="1"/>
  <c r="C152" i="1"/>
  <c r="D152" i="1"/>
  <c r="E152" i="1"/>
  <c r="F152" i="1"/>
  <c r="C153" i="1"/>
  <c r="D153" i="1"/>
  <c r="E153" i="1"/>
  <c r="F153" i="1"/>
  <c r="B155" i="1"/>
  <c r="B151" i="1"/>
  <c r="B147" i="1"/>
  <c r="B148" i="1"/>
  <c r="B149" i="1"/>
  <c r="B154" i="1"/>
  <c r="B152" i="1"/>
  <c r="B153" i="1"/>
  <c r="B150" i="1"/>
  <c r="A138" i="1"/>
  <c r="A143" i="1"/>
  <c r="A139" i="1"/>
  <c r="A135" i="1"/>
  <c r="A136" i="1"/>
  <c r="A137" i="1"/>
  <c r="A140" i="1"/>
  <c r="A141" i="1"/>
  <c r="A142" i="1"/>
  <c r="C138" i="1"/>
  <c r="D138" i="1"/>
  <c r="E138" i="1"/>
  <c r="F138" i="1"/>
  <c r="C143" i="1"/>
  <c r="D143" i="1"/>
  <c r="E143" i="1"/>
  <c r="F143" i="1"/>
  <c r="C139" i="1"/>
  <c r="D139" i="1"/>
  <c r="E139" i="1"/>
  <c r="F139" i="1"/>
  <c r="C135" i="1"/>
  <c r="D135" i="1"/>
  <c r="E135" i="1"/>
  <c r="F135" i="1"/>
  <c r="C136" i="1"/>
  <c r="D136" i="1"/>
  <c r="E136" i="1"/>
  <c r="F136" i="1"/>
  <c r="C137" i="1"/>
  <c r="D137" i="1"/>
  <c r="E137" i="1"/>
  <c r="F137" i="1"/>
  <c r="C140" i="1"/>
  <c r="D140" i="1"/>
  <c r="E140" i="1"/>
  <c r="F140" i="1"/>
  <c r="C141" i="1"/>
  <c r="D141" i="1"/>
  <c r="E141" i="1"/>
  <c r="F141" i="1"/>
  <c r="C142" i="1"/>
  <c r="D142" i="1"/>
  <c r="E142" i="1"/>
  <c r="F142" i="1"/>
  <c r="B143" i="1"/>
  <c r="B139" i="1"/>
  <c r="B135" i="1"/>
  <c r="B136" i="1"/>
  <c r="B137" i="1"/>
  <c r="B140" i="1"/>
  <c r="B141" i="1"/>
  <c r="B142" i="1"/>
  <c r="B138" i="1"/>
  <c r="A126" i="1"/>
  <c r="A131" i="1"/>
  <c r="A127" i="1"/>
  <c r="A123" i="1"/>
  <c r="A124" i="1"/>
  <c r="A125" i="1"/>
  <c r="A128" i="1"/>
  <c r="A129" i="1"/>
  <c r="A130" i="1"/>
  <c r="C126" i="1"/>
  <c r="D126" i="1"/>
  <c r="E126" i="1"/>
  <c r="F126" i="1"/>
  <c r="C131" i="1"/>
  <c r="D131" i="1"/>
  <c r="E131" i="1"/>
  <c r="F131" i="1"/>
  <c r="C127" i="1"/>
  <c r="D127" i="1"/>
  <c r="E127" i="1"/>
  <c r="F127" i="1"/>
  <c r="C123" i="1"/>
  <c r="D123" i="1"/>
  <c r="E123" i="1"/>
  <c r="F123" i="1"/>
  <c r="C124" i="1"/>
  <c r="D124" i="1"/>
  <c r="E124" i="1"/>
  <c r="F124" i="1"/>
  <c r="C125" i="1"/>
  <c r="D125" i="1"/>
  <c r="E125" i="1"/>
  <c r="F125" i="1"/>
  <c r="C128" i="1"/>
  <c r="D128" i="1"/>
  <c r="E128" i="1"/>
  <c r="F128" i="1"/>
  <c r="C129" i="1"/>
  <c r="D129" i="1"/>
  <c r="E129" i="1"/>
  <c r="F129" i="1"/>
  <c r="C130" i="1"/>
  <c r="D130" i="1"/>
  <c r="E130" i="1"/>
  <c r="F130" i="1"/>
  <c r="B131" i="1"/>
  <c r="B127" i="1"/>
  <c r="B123" i="1"/>
  <c r="B124" i="1"/>
  <c r="B125" i="1"/>
  <c r="B128" i="1"/>
  <c r="B129" i="1"/>
  <c r="B130" i="1"/>
  <c r="B126" i="1"/>
  <c r="A119" i="1"/>
  <c r="B119" i="1"/>
  <c r="C119" i="1"/>
  <c r="D119" i="1"/>
  <c r="E119" i="1"/>
  <c r="F119" i="1"/>
  <c r="A115" i="1"/>
  <c r="B115" i="1"/>
  <c r="C115" i="1"/>
  <c r="D115" i="1"/>
  <c r="E115" i="1"/>
  <c r="F115" i="1"/>
  <c r="A112" i="1"/>
  <c r="B112" i="1"/>
  <c r="C112" i="1"/>
  <c r="D112" i="1"/>
  <c r="E112" i="1"/>
  <c r="F112" i="1"/>
  <c r="A111" i="1"/>
  <c r="B111" i="1"/>
  <c r="C111" i="1"/>
  <c r="D111" i="1"/>
  <c r="E111" i="1"/>
  <c r="F111" i="1"/>
  <c r="A113" i="1"/>
  <c r="B113" i="1"/>
  <c r="C113" i="1"/>
  <c r="D113" i="1"/>
  <c r="E113" i="1"/>
  <c r="F113" i="1"/>
  <c r="A117" i="1"/>
  <c r="B117" i="1"/>
  <c r="C117" i="1"/>
  <c r="D117" i="1"/>
  <c r="E117" i="1"/>
  <c r="F117" i="1"/>
  <c r="A116" i="1"/>
  <c r="B116" i="1"/>
  <c r="C116" i="1"/>
  <c r="D116" i="1"/>
  <c r="E116" i="1"/>
  <c r="F116" i="1"/>
  <c r="A118" i="1"/>
  <c r="B118" i="1"/>
  <c r="C118" i="1"/>
  <c r="D118" i="1"/>
  <c r="E118" i="1"/>
  <c r="F118" i="1"/>
  <c r="A114" i="1"/>
  <c r="C114" i="1"/>
  <c r="D114" i="1"/>
  <c r="E114" i="1"/>
  <c r="F114" i="1"/>
  <c r="B114" i="1"/>
  <c r="A102" i="1"/>
  <c r="A107" i="1"/>
  <c r="A103" i="1"/>
  <c r="A99" i="1"/>
  <c r="A100" i="1"/>
  <c r="A101" i="1"/>
  <c r="A104" i="1"/>
  <c r="A105" i="1"/>
  <c r="A106" i="1"/>
  <c r="C102" i="1"/>
  <c r="D102" i="1"/>
  <c r="E102" i="1"/>
  <c r="F102" i="1"/>
  <c r="C107" i="1"/>
  <c r="D107" i="1"/>
  <c r="E107" i="1"/>
  <c r="F107" i="1"/>
  <c r="C103" i="1"/>
  <c r="D103" i="1"/>
  <c r="E103" i="1"/>
  <c r="F103" i="1"/>
  <c r="C99" i="1"/>
  <c r="D99" i="1"/>
  <c r="E99" i="1"/>
  <c r="F99" i="1"/>
  <c r="C100" i="1"/>
  <c r="D100" i="1"/>
  <c r="E100" i="1"/>
  <c r="F100" i="1"/>
  <c r="C101" i="1"/>
  <c r="D101" i="1"/>
  <c r="E101" i="1"/>
  <c r="F101" i="1"/>
  <c r="C104" i="1"/>
  <c r="D104" i="1"/>
  <c r="E104" i="1"/>
  <c r="F104" i="1"/>
  <c r="C105" i="1"/>
  <c r="D105" i="1"/>
  <c r="E105" i="1"/>
  <c r="F105" i="1"/>
  <c r="C106" i="1"/>
  <c r="D106" i="1"/>
  <c r="E106" i="1"/>
  <c r="F106" i="1"/>
  <c r="B107" i="1"/>
  <c r="B103" i="1"/>
  <c r="B99" i="1"/>
  <c r="B100" i="1"/>
  <c r="B101" i="1"/>
  <c r="B104" i="1"/>
  <c r="B105" i="1"/>
  <c r="B106" i="1"/>
  <c r="B102" i="1"/>
  <c r="A90" i="1"/>
  <c r="A95" i="1"/>
  <c r="A91" i="1"/>
  <c r="A87" i="1"/>
  <c r="A88" i="1"/>
  <c r="A89" i="1"/>
  <c r="A92" i="1"/>
  <c r="A93" i="1"/>
  <c r="A94" i="1"/>
  <c r="C90" i="1"/>
  <c r="D90" i="1"/>
  <c r="E90" i="1"/>
  <c r="F90" i="1"/>
  <c r="C95" i="1"/>
  <c r="D95" i="1"/>
  <c r="E95" i="1"/>
  <c r="F95" i="1"/>
  <c r="C91" i="1"/>
  <c r="D91" i="1"/>
  <c r="E91" i="1"/>
  <c r="F91" i="1"/>
  <c r="C87" i="1"/>
  <c r="D87" i="1"/>
  <c r="E87" i="1"/>
  <c r="F87" i="1"/>
  <c r="C88" i="1"/>
  <c r="D88" i="1"/>
  <c r="E88" i="1"/>
  <c r="F88" i="1"/>
  <c r="C89" i="1"/>
  <c r="D89" i="1"/>
  <c r="E89" i="1"/>
  <c r="F89" i="1"/>
  <c r="C92" i="1"/>
  <c r="D92" i="1"/>
  <c r="E92" i="1"/>
  <c r="F92" i="1"/>
  <c r="C93" i="1"/>
  <c r="D93" i="1"/>
  <c r="E93" i="1"/>
  <c r="F93" i="1"/>
  <c r="C94" i="1"/>
  <c r="D94" i="1"/>
  <c r="E94" i="1"/>
  <c r="F94" i="1"/>
  <c r="B95" i="1"/>
  <c r="B91" i="1"/>
  <c r="B87" i="1"/>
  <c r="B88" i="1"/>
  <c r="B89" i="1"/>
  <c r="B92" i="1"/>
  <c r="B93" i="1"/>
  <c r="B94" i="1"/>
  <c r="B90" i="1"/>
  <c r="A78" i="1"/>
  <c r="A83" i="1"/>
  <c r="A79" i="1"/>
  <c r="A76" i="1"/>
  <c r="A75" i="1"/>
  <c r="A77" i="1"/>
  <c r="A81" i="1"/>
  <c r="A80" i="1"/>
  <c r="A82" i="1"/>
  <c r="C78" i="1"/>
  <c r="D78" i="1"/>
  <c r="E78" i="1"/>
  <c r="F78" i="1"/>
  <c r="C83" i="1"/>
  <c r="D83" i="1"/>
  <c r="E83" i="1"/>
  <c r="F83" i="1"/>
  <c r="C79" i="1"/>
  <c r="D79" i="1"/>
  <c r="E79" i="1"/>
  <c r="F79" i="1"/>
  <c r="C76" i="1"/>
  <c r="D76" i="1"/>
  <c r="E76" i="1"/>
  <c r="F76" i="1"/>
  <c r="C75" i="1"/>
  <c r="D75" i="1"/>
  <c r="E75" i="1"/>
  <c r="F75" i="1"/>
  <c r="C77" i="1"/>
  <c r="D77" i="1"/>
  <c r="E77" i="1"/>
  <c r="F77" i="1"/>
  <c r="C81" i="1"/>
  <c r="D81" i="1"/>
  <c r="E81" i="1"/>
  <c r="F81" i="1"/>
  <c r="C80" i="1"/>
  <c r="D80" i="1"/>
  <c r="E80" i="1"/>
  <c r="F80" i="1"/>
  <c r="C82" i="1"/>
  <c r="D82" i="1"/>
  <c r="E82" i="1"/>
  <c r="F82" i="1"/>
  <c r="B83" i="1"/>
  <c r="B79" i="1"/>
  <c r="B76" i="1"/>
  <c r="B75" i="1"/>
  <c r="B77" i="1"/>
  <c r="B81" i="1"/>
  <c r="B80" i="1"/>
  <c r="B82" i="1"/>
  <c r="B78" i="1"/>
  <c r="A66" i="1"/>
  <c r="A71" i="1"/>
  <c r="A67" i="1"/>
  <c r="A63" i="1"/>
  <c r="A64" i="1"/>
  <c r="A65" i="1"/>
  <c r="A69" i="1"/>
  <c r="A68" i="1"/>
  <c r="A70" i="1"/>
  <c r="C66" i="1"/>
  <c r="D66" i="1"/>
  <c r="E66" i="1"/>
  <c r="F66" i="1"/>
  <c r="C71" i="1"/>
  <c r="D71" i="1"/>
  <c r="E71" i="1"/>
  <c r="F71" i="1"/>
  <c r="C67" i="1"/>
  <c r="D67" i="1"/>
  <c r="E67" i="1"/>
  <c r="F67" i="1"/>
  <c r="C63" i="1"/>
  <c r="D63" i="1"/>
  <c r="E63" i="1"/>
  <c r="F63" i="1"/>
  <c r="C64" i="1"/>
  <c r="D64" i="1"/>
  <c r="E64" i="1"/>
  <c r="F64" i="1"/>
  <c r="C65" i="1"/>
  <c r="D65" i="1"/>
  <c r="E65" i="1"/>
  <c r="F65" i="1"/>
  <c r="C69" i="1"/>
  <c r="D69" i="1"/>
  <c r="E69" i="1"/>
  <c r="F69" i="1"/>
  <c r="C68" i="1"/>
  <c r="D68" i="1"/>
  <c r="E68" i="1"/>
  <c r="F68" i="1"/>
  <c r="C70" i="1"/>
  <c r="D70" i="1"/>
  <c r="E70" i="1"/>
  <c r="F70" i="1"/>
  <c r="B71" i="1"/>
  <c r="B67" i="1"/>
  <c r="B63" i="1"/>
  <c r="B64" i="1"/>
  <c r="B65" i="1"/>
  <c r="B69" i="1"/>
  <c r="B68" i="1"/>
  <c r="B70" i="1"/>
  <c r="B66" i="1"/>
  <c r="A54" i="1"/>
  <c r="A59" i="1"/>
  <c r="A55" i="1"/>
  <c r="A52" i="1"/>
  <c r="A51" i="1"/>
  <c r="A53" i="1"/>
  <c r="A57" i="1"/>
  <c r="A56" i="1"/>
  <c r="A58" i="1"/>
  <c r="C54" i="1"/>
  <c r="D54" i="1"/>
  <c r="E54" i="1"/>
  <c r="F54" i="1"/>
  <c r="C59" i="1"/>
  <c r="D59" i="1"/>
  <c r="E59" i="1"/>
  <c r="F59" i="1"/>
  <c r="C55" i="1"/>
  <c r="D55" i="1"/>
  <c r="E55" i="1"/>
  <c r="F55" i="1"/>
  <c r="C52" i="1"/>
  <c r="D52" i="1"/>
  <c r="E52" i="1"/>
  <c r="F52" i="1"/>
  <c r="C51" i="1"/>
  <c r="D51" i="1"/>
  <c r="E51" i="1"/>
  <c r="F51" i="1"/>
  <c r="C53" i="1"/>
  <c r="D53" i="1"/>
  <c r="E53" i="1"/>
  <c r="F53" i="1"/>
  <c r="C57" i="1"/>
  <c r="D57" i="1"/>
  <c r="E57" i="1"/>
  <c r="F57" i="1"/>
  <c r="C56" i="1"/>
  <c r="D56" i="1"/>
  <c r="E56" i="1"/>
  <c r="F56" i="1"/>
  <c r="C58" i="1"/>
  <c r="D58" i="1"/>
  <c r="E58" i="1"/>
  <c r="F58" i="1"/>
  <c r="B59" i="1"/>
  <c r="B55" i="1"/>
  <c r="B52" i="1"/>
  <c r="B51" i="1"/>
  <c r="B53" i="1"/>
  <c r="B57" i="1"/>
  <c r="B56" i="1"/>
  <c r="B58" i="1"/>
  <c r="B54" i="1"/>
  <c r="A42" i="1"/>
  <c r="A47" i="1"/>
  <c r="A43" i="1"/>
  <c r="A39" i="1"/>
  <c r="A40" i="1"/>
  <c r="A41" i="1"/>
  <c r="A45" i="1"/>
  <c r="A44" i="1"/>
  <c r="A46" i="1"/>
  <c r="B42" i="1"/>
  <c r="C42" i="1"/>
  <c r="D42" i="1"/>
  <c r="E42" i="1"/>
  <c r="F42" i="1"/>
  <c r="C47" i="1"/>
  <c r="D47" i="1"/>
  <c r="E47" i="1"/>
  <c r="F47" i="1"/>
  <c r="C43" i="1"/>
  <c r="D43" i="1"/>
  <c r="E43" i="1"/>
  <c r="F43" i="1"/>
  <c r="C39" i="1"/>
  <c r="D39" i="1"/>
  <c r="E39" i="1"/>
  <c r="F39" i="1"/>
  <c r="C40" i="1"/>
  <c r="D40" i="1"/>
  <c r="E40" i="1"/>
  <c r="F40" i="1"/>
  <c r="C41" i="1"/>
  <c r="D41" i="1"/>
  <c r="E41" i="1"/>
  <c r="F41" i="1"/>
  <c r="C45" i="1"/>
  <c r="D45" i="1"/>
  <c r="E45" i="1"/>
  <c r="F45" i="1"/>
  <c r="C44" i="1"/>
  <c r="D44" i="1"/>
  <c r="E44" i="1"/>
  <c r="F44" i="1"/>
  <c r="C46" i="1"/>
  <c r="D46" i="1"/>
  <c r="E46" i="1"/>
  <c r="F46" i="1"/>
  <c r="B47" i="1"/>
  <c r="B43" i="1"/>
  <c r="B39" i="1"/>
  <c r="B40" i="1"/>
  <c r="B41" i="1"/>
  <c r="B45" i="1"/>
  <c r="B44" i="1"/>
  <c r="B46" i="1"/>
  <c r="A30" i="1"/>
  <c r="A35" i="1"/>
  <c r="A31" i="1"/>
  <c r="A28" i="1"/>
  <c r="A27" i="1"/>
  <c r="A29" i="1"/>
  <c r="A33" i="1"/>
  <c r="A32" i="1"/>
  <c r="A34" i="1"/>
  <c r="C30" i="1"/>
  <c r="D30" i="1"/>
  <c r="E30" i="1"/>
  <c r="F30" i="1"/>
  <c r="C35" i="1"/>
  <c r="D35" i="1"/>
  <c r="E35" i="1"/>
  <c r="F35" i="1"/>
  <c r="C31" i="1"/>
  <c r="D31" i="1"/>
  <c r="E31" i="1"/>
  <c r="H31" i="1" s="1"/>
  <c r="F31" i="1"/>
  <c r="C28" i="1"/>
  <c r="D28" i="1"/>
  <c r="E28" i="1"/>
  <c r="F28" i="1"/>
  <c r="C27" i="1"/>
  <c r="D27" i="1"/>
  <c r="E27" i="1"/>
  <c r="H27" i="1" s="1"/>
  <c r="F27" i="1"/>
  <c r="C29" i="1"/>
  <c r="D29" i="1"/>
  <c r="E29" i="1"/>
  <c r="F29" i="1"/>
  <c r="C33" i="1"/>
  <c r="D33" i="1"/>
  <c r="E33" i="1"/>
  <c r="H33" i="1" s="1"/>
  <c r="F33" i="1"/>
  <c r="C32" i="1"/>
  <c r="D32" i="1"/>
  <c r="E32" i="1"/>
  <c r="F32" i="1"/>
  <c r="C34" i="1"/>
  <c r="D34" i="1"/>
  <c r="E34" i="1"/>
  <c r="F34" i="1"/>
  <c r="B35" i="1"/>
  <c r="B31" i="1"/>
  <c r="B28" i="1"/>
  <c r="B27" i="1"/>
  <c r="B29" i="1"/>
  <c r="B33" i="1"/>
  <c r="B32" i="1"/>
  <c r="B34" i="1"/>
  <c r="B30" i="1"/>
  <c r="A23" i="1"/>
  <c r="A19" i="1"/>
  <c r="A16" i="1"/>
  <c r="A15" i="1"/>
  <c r="A17" i="1"/>
  <c r="A21" i="1"/>
  <c r="A20" i="1"/>
  <c r="A22" i="1"/>
  <c r="A18" i="1"/>
  <c r="C18" i="1"/>
  <c r="D18" i="1"/>
  <c r="E18" i="1"/>
  <c r="F18" i="1"/>
  <c r="C23" i="1"/>
  <c r="D23" i="1"/>
  <c r="E23" i="1"/>
  <c r="F23" i="1"/>
  <c r="C19" i="1"/>
  <c r="D19" i="1"/>
  <c r="E19" i="1"/>
  <c r="F19" i="1"/>
  <c r="C16" i="1"/>
  <c r="D16" i="1"/>
  <c r="E16" i="1"/>
  <c r="F16" i="1"/>
  <c r="C15" i="1"/>
  <c r="D15" i="1"/>
  <c r="E15" i="1"/>
  <c r="H15" i="1" s="1"/>
  <c r="F15" i="1"/>
  <c r="C17" i="1"/>
  <c r="D17" i="1"/>
  <c r="E17" i="1"/>
  <c r="F17" i="1"/>
  <c r="C21" i="1"/>
  <c r="D21" i="1"/>
  <c r="E21" i="1"/>
  <c r="H21" i="1" s="1"/>
  <c r="F21" i="1"/>
  <c r="C20" i="1"/>
  <c r="D20" i="1"/>
  <c r="E20" i="1"/>
  <c r="F20" i="1"/>
  <c r="C22" i="1"/>
  <c r="D22" i="1"/>
  <c r="E22" i="1"/>
  <c r="H22" i="1" s="1"/>
  <c r="F22" i="1"/>
  <c r="B23" i="1"/>
  <c r="B19" i="1"/>
  <c r="B16" i="1"/>
  <c r="B15" i="1"/>
  <c r="B17" i="1"/>
  <c r="B21" i="1"/>
  <c r="B20" i="1"/>
  <c r="B22" i="1"/>
  <c r="B18" i="1"/>
  <c r="A11" i="1"/>
  <c r="A7" i="1"/>
  <c r="A3" i="1"/>
  <c r="A4" i="1"/>
  <c r="A5" i="1"/>
  <c r="A9" i="1"/>
  <c r="A8" i="1"/>
  <c r="A10" i="1"/>
  <c r="A6" i="1"/>
  <c r="C6" i="1"/>
  <c r="D6" i="1"/>
  <c r="E6" i="1"/>
  <c r="F6" i="1"/>
  <c r="C11" i="1"/>
  <c r="D11" i="1"/>
  <c r="E11" i="1"/>
  <c r="F11" i="1"/>
  <c r="C7" i="1"/>
  <c r="D7" i="1"/>
  <c r="E7" i="1"/>
  <c r="F7" i="1"/>
  <c r="C3" i="1"/>
  <c r="D3" i="1"/>
  <c r="E3" i="1"/>
  <c r="F3" i="1"/>
  <c r="C4" i="1"/>
  <c r="D4" i="1"/>
  <c r="E4" i="1"/>
  <c r="H7" i="1" s="1"/>
  <c r="F4" i="1"/>
  <c r="C5" i="1"/>
  <c r="D5" i="1"/>
  <c r="E5" i="1"/>
  <c r="F5" i="1"/>
  <c r="C9" i="1"/>
  <c r="D9" i="1"/>
  <c r="E9" i="1"/>
  <c r="H9" i="1" s="1"/>
  <c r="F9" i="1"/>
  <c r="C8" i="1"/>
  <c r="D8" i="1"/>
  <c r="E8" i="1"/>
  <c r="F8" i="1"/>
  <c r="C10" i="1"/>
  <c r="D10" i="1"/>
  <c r="E10" i="1"/>
  <c r="F10" i="1"/>
  <c r="B11" i="1"/>
  <c r="B7" i="1"/>
  <c r="B3" i="1"/>
  <c r="B4" i="1"/>
  <c r="B5" i="1"/>
  <c r="B9" i="1"/>
  <c r="B8" i="1"/>
  <c r="B10" i="1"/>
  <c r="B6" i="1"/>
  <c r="T172" i="2" l="1"/>
  <c r="T260" i="2"/>
  <c r="T348" i="2"/>
  <c r="T436" i="2"/>
  <c r="H34" i="1"/>
  <c r="H19" i="1"/>
  <c r="H20" i="1"/>
  <c r="H35" i="1"/>
  <c r="H11" i="1"/>
  <c r="H29" i="1"/>
  <c r="H30" i="1"/>
  <c r="H4" i="1"/>
  <c r="H17" i="1"/>
  <c r="H16" i="1"/>
  <c r="H23" i="1"/>
  <c r="H6" i="1"/>
  <c r="H39" i="1"/>
  <c r="H18" i="1"/>
  <c r="H5" i="1"/>
  <c r="H32" i="1"/>
  <c r="H28" i="1"/>
  <c r="H10" i="1"/>
  <c r="H8" i="1"/>
  <c r="H3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oybean strategies.xlsx!Table3" type="102" refreshedVersion="6" minRefreshableVersion="5">
    <extLst>
      <ext xmlns:x15="http://schemas.microsoft.com/office/spreadsheetml/2010/11/main" uri="{DE250136-89BD-433C-8126-D09CA5730AF9}">
        <x15:connection id="Table3">
          <x15:rangePr sourceName="_xlcn.WorksheetConnection_Soybeanstrategies.xlsxTable31"/>
        </x15:connection>
      </ext>
    </extLst>
  </connection>
</connections>
</file>

<file path=xl/sharedStrings.xml><?xml version="1.0" encoding="utf-8"?>
<sst xmlns="http://schemas.openxmlformats.org/spreadsheetml/2006/main" count="2142" uniqueCount="172">
  <si>
    <t>PO Base USDA Average: $11.41</t>
  </si>
  <si>
    <t>Crop Year</t>
  </si>
  <si>
    <t>RawAveragePrice</t>
  </si>
  <si>
    <t>PreHarvestAverage</t>
  </si>
  <si>
    <t>PostHarvestAverage</t>
  </si>
  <si>
    <t>StorageAdjustedAverage</t>
  </si>
  <si>
    <t>StorageAdjustedPostHarvestAverage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</si>
  <si>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</si>
  <si>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</si>
  <si>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</si>
  <si>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</si>
  <si>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</si>
  <si>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</si>
  <si>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</si>
  <si>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</si>
  <si>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</si>
  <si>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PO V2 USDA Average: $11.41</t>
  </si>
  <si>
    <t>PO V3 USDA Average: $11.41</t>
  </si>
  <si>
    <t>PO V4 USDA Average: $11.41</t>
  </si>
  <si>
    <t>PO V5 USDA Average: $11.41</t>
  </si>
  <si>
    <t>PO March USDA Average: $11.41</t>
  </si>
  <si>
    <t>PO March Baselines USDA Average: $11.41</t>
  </si>
  <si>
    <t>TS Base USDA Average: $11.41</t>
  </si>
  <si>
    <t>TS V2 USDA Average: $11.41</t>
  </si>
  <si>
    <t>TS V3 USDA Average: $11.41</t>
  </si>
  <si>
    <t>TS V4 USDA Average: $11.41</t>
  </si>
  <si>
    <t>TS V5 USDA Average: $11.41</t>
  </si>
  <si>
    <t>TS V3Base USDA Average: $11.41</t>
  </si>
  <si>
    <t>TS V3V2 USDA Average: $11.41</t>
  </si>
  <si>
    <t>TS V3V3 USDA Average: $11.41</t>
  </si>
  <si>
    <t>TS V3V4 USDA Average: $11.41</t>
  </si>
  <si>
    <t>TS V3V5 USDA Average: $11.41</t>
  </si>
  <si>
    <t>TS March USDA Average: $11.41</t>
  </si>
  <si>
    <t>NA</t>
  </si>
  <si>
    <t>TS March Baselines USDA Average: $11.41</t>
  </si>
  <si>
    <t>SS Base USDA Average: $11.41</t>
  </si>
  <si>
    <t>SS March Baselines USDA Average: $11.41</t>
  </si>
  <si>
    <t>PO Base MY USDA Average: $11.41</t>
  </si>
  <si>
    <t>PO V2 MY USDA Average: $11.41</t>
  </si>
  <si>
    <t>PO V3 MY USDA Average: $11.41</t>
  </si>
  <si>
    <t>PO V4 MY USDA Average: $11.41</t>
  </si>
  <si>
    <t>PO V5 MY USDA Average: $11.41</t>
  </si>
  <si>
    <t>PO March MY USDA Average: $11.41</t>
  </si>
  <si>
    <t>PO March Baselines MY USDA Average: $11.41</t>
  </si>
  <si>
    <t>TS Base MY USDA Average: $11.41</t>
  </si>
  <si>
    <t>TS V2 MY USDA Average: $11.41</t>
  </si>
  <si>
    <t>TS V3 MY USDA Average: $11.41</t>
  </si>
  <si>
    <t>TS V4 MY USDA Average: $11.41</t>
  </si>
  <si>
    <t>TS V5 MY USDA Average: $11.41</t>
  </si>
  <si>
    <t>TS V3Base MY USDA Average: $11.41</t>
  </si>
  <si>
    <t>TS V3V2 MY USDA Average: $11.41</t>
  </si>
  <si>
    <t>TS V3V3 MY USDA Average: $11.41</t>
  </si>
  <si>
    <t>TS V3V4 MY USDA Average: $11.41</t>
  </si>
  <si>
    <t>TS V3V5 MY USDA Average: $11.41</t>
  </si>
  <si>
    <t>TS March MY USDA Average: $11.41</t>
  </si>
  <si>
    <t>TS March Baselines MY USDA Average: $11.41</t>
  </si>
  <si>
    <t>SS Base MY USDA Average: $11.41</t>
  </si>
  <si>
    <t>SS March Baselines MY USDA Average: $11.41</t>
  </si>
  <si>
    <t>USDA Average: $11.41</t>
  </si>
  <si>
    <t>Strategy</t>
  </si>
  <si>
    <t>Version</t>
  </si>
  <si>
    <t>Raw Average Price</t>
  </si>
  <si>
    <t>Pre-Harvest Average</t>
  </si>
  <si>
    <t>Post-Harvest Average</t>
  </si>
  <si>
    <t>Storage-Adjusted Average</t>
  </si>
  <si>
    <t>Storage-Adjusted Post-Harvest Average</t>
  </si>
  <si>
    <t>Price Objective</t>
  </si>
  <si>
    <t>Base</t>
  </si>
  <si>
    <t>V2</t>
  </si>
  <si>
    <t>V3</t>
  </si>
  <si>
    <t>V4</t>
  </si>
  <si>
    <t>V5</t>
  </si>
  <si>
    <t>March</t>
  </si>
  <si>
    <t>MarchBaselines</t>
  </si>
  <si>
    <t>Trailing Stop</t>
  </si>
  <si>
    <t>V3Base</t>
  </si>
  <si>
    <t>V3V2</t>
  </si>
  <si>
    <t>V3V3</t>
  </si>
  <si>
    <t>V3V4</t>
  </si>
  <si>
    <t>V3V5</t>
  </si>
  <si>
    <t>Seasonal Sales</t>
  </si>
  <si>
    <t>Raw - Storage</t>
  </si>
  <si>
    <t>Pre-post</t>
  </si>
  <si>
    <t>Sum</t>
  </si>
  <si>
    <t>Cutoff</t>
  </si>
  <si>
    <t>Post - storage</t>
  </si>
  <si>
    <t>USDA Avg</t>
  </si>
  <si>
    <t>Raw - USDA</t>
  </si>
  <si>
    <t>Gains</t>
  </si>
  <si>
    <t>First</t>
  </si>
  <si>
    <t>Second</t>
  </si>
  <si>
    <t>Third</t>
  </si>
  <si>
    <t>SS</t>
  </si>
  <si>
    <t>TS</t>
  </si>
  <si>
    <t>PO</t>
  </si>
  <si>
    <t>Average</t>
  </si>
  <si>
    <t>Extreme Highs</t>
  </si>
  <si>
    <t>Pre-Harvest</t>
  </si>
  <si>
    <t>Post-Harvest</t>
  </si>
  <si>
    <t>Year</t>
  </si>
  <si>
    <t>USDA Average: $4.76</t>
  </si>
  <si>
    <t>With Multi-Year Sales</t>
  </si>
  <si>
    <t>Gain</t>
  </si>
  <si>
    <t>Price Objective Base</t>
  </si>
  <si>
    <t>Price Objective V2</t>
  </si>
  <si>
    <t>Price Objective V3</t>
  </si>
  <si>
    <t>Price Objective V4</t>
  </si>
  <si>
    <t>Price Objective V5</t>
  </si>
  <si>
    <t>Price Objective March</t>
  </si>
  <si>
    <t>Price Objective March Baselines</t>
  </si>
  <si>
    <t>Trailing Stop Base</t>
  </si>
  <si>
    <t>Trailing Stop V2</t>
  </si>
  <si>
    <t>Trailing Stop V3</t>
  </si>
  <si>
    <t>Trailing Stop V4</t>
  </si>
  <si>
    <t>Trailing Stop V5</t>
  </si>
  <si>
    <t>Trailing Stop V3Base</t>
  </si>
  <si>
    <t>Trailing Stop V3V2</t>
  </si>
  <si>
    <t>Trailing Stop V3V3</t>
  </si>
  <si>
    <t>Trailing Stop V3V4</t>
  </si>
  <si>
    <t>Trailing Stop V3V5</t>
  </si>
  <si>
    <t>Trailing Stop March</t>
  </si>
  <si>
    <t>Trailing Stop March Baselines</t>
  </si>
  <si>
    <t>Seasonal Sales Base</t>
  </si>
  <si>
    <t>Seasonal Sales March</t>
  </si>
  <si>
    <t>Seasonal Sales March Baselines</t>
  </si>
  <si>
    <t>Storage Costs</t>
  </si>
  <si>
    <t>SS March MY USDA Average: $11.41</t>
  </si>
  <si>
    <t xml:space="preserve">PO Base </t>
  </si>
  <si>
    <t xml:space="preserve">PO V2 </t>
  </si>
  <si>
    <t xml:space="preserve">PO V3 </t>
  </si>
  <si>
    <t xml:space="preserve">PO V4 </t>
  </si>
  <si>
    <t xml:space="preserve">PO V5 </t>
  </si>
  <si>
    <t xml:space="preserve">PO March </t>
  </si>
  <si>
    <t xml:space="preserve">PO March Baselines </t>
  </si>
  <si>
    <t xml:space="preserve">TS Base </t>
  </si>
  <si>
    <t xml:space="preserve">TS V2 </t>
  </si>
  <si>
    <t xml:space="preserve">TS V3 </t>
  </si>
  <si>
    <t xml:space="preserve">TS V4 </t>
  </si>
  <si>
    <t xml:space="preserve">TS V5 </t>
  </si>
  <si>
    <t xml:space="preserve">TS V3Base </t>
  </si>
  <si>
    <t xml:space="preserve">TS V3V2 </t>
  </si>
  <si>
    <t xml:space="preserve">TS V3V3 </t>
  </si>
  <si>
    <t xml:space="preserve">TS V3V4 </t>
  </si>
  <si>
    <t xml:space="preserve">TS V3V5 </t>
  </si>
  <si>
    <t xml:space="preserve">TS March </t>
  </si>
  <si>
    <t xml:space="preserve">TS March Baselines </t>
  </si>
  <si>
    <t xml:space="preserve">SS Base </t>
  </si>
  <si>
    <t xml:space="preserve">SS March Baselines </t>
  </si>
  <si>
    <t xml:space="preserve">PO Base MY </t>
  </si>
  <si>
    <t xml:space="preserve">PO V2 MY </t>
  </si>
  <si>
    <t xml:space="preserve">PO V3 MY </t>
  </si>
  <si>
    <t xml:space="preserve">PO V4 MY </t>
  </si>
  <si>
    <t xml:space="preserve">PO V5 MY </t>
  </si>
  <si>
    <t xml:space="preserve">PO March MY </t>
  </si>
  <si>
    <t xml:space="preserve">PO March Baselines MY </t>
  </si>
  <si>
    <t xml:space="preserve">TS Base MY </t>
  </si>
  <si>
    <t xml:space="preserve">TS V2 MY </t>
  </si>
  <si>
    <t xml:space="preserve">TS V3 MY </t>
  </si>
  <si>
    <t xml:space="preserve">TS V4 MY </t>
  </si>
  <si>
    <t xml:space="preserve">TS V5 MY </t>
  </si>
  <si>
    <t xml:space="preserve">TS V3Base MY </t>
  </si>
  <si>
    <t xml:space="preserve">TS V3V2 MY </t>
  </si>
  <si>
    <t xml:space="preserve">TS V3V3 MY </t>
  </si>
  <si>
    <t xml:space="preserve">TS V3V4 MY </t>
  </si>
  <si>
    <t xml:space="preserve">TS V3V5 MY </t>
  </si>
  <si>
    <t xml:space="preserve">TS March MY </t>
  </si>
  <si>
    <t xml:space="preserve">TS March Baselines MY </t>
  </si>
  <si>
    <t xml:space="preserve">SS Base MY </t>
  </si>
  <si>
    <t xml:space="preserve">SS March MY </t>
  </si>
  <si>
    <t xml:space="preserve">SS March Baselines MY </t>
  </si>
  <si>
    <t>Sort By Year</t>
  </si>
  <si>
    <t>Original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</si>
</sst>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4" borderId="0" applyNumberFormat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3" borderId="0" xfId="0" applyFill="1"/>
    <xf numFmtId="2" fontId="0" fillId="0" borderId="0" xfId="0" applyNumberFormat="1"/>
    <xf numFmtId="0" fontId="0" fillId="0" borderId="0" xfId="0" applyAlignment="1"/>
    <xf numFmtId="164" fontId="0" fillId="0" borderId="0" xfId="0" applyNumberFormat="1"/>
    <xf numFmtId="0" fontId="1" fillId="4" borderId="0" xfId="1"/>
    <xf numFmtId="0" fontId="1" fillId="4" borderId="9" xfId="1" applyBorder="1"/>
    <xf numFmtId="0" fontId="1" fillId="4" borderId="0" xfId="1" applyAlignment="1">
      <alignment horizontal="right"/>
    </xf>
    <xf numFmtId="0" fontId="1" fillId="4" borderId="0" xfId="1" applyAlignment="1">
      <alignment vertical="center"/>
    </xf>
    <xf numFmtId="0" fontId="1" fillId="4" borderId="10" xfId="1" applyBorder="1"/>
    <xf numFmtId="0" fontId="1" fillId="4" borderId="11" xfId="1" applyBorder="1"/>
    <xf numFmtId="0" fontId="1" fillId="4" borderId="0" xfId="1" applyBorder="1"/>
    <xf numFmtId="0" fontId="1" fillId="4" borderId="0" xfId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le4" displayName="Table4" ref="A14:F23" totalsRowShown="0" headerRowCellStyle="Bad" dataCellStyle="Bad">
  <autoFilter ref="A14:F23"/>
  <sortState ref="A15:F23">
    <sortCondition descending="1" ref="B14:B23"/>
  </sortState>
  <tableColumns count="6">
    <tableColumn id="1" name="Crop Year" dataCellStyle="Bad">
      <calculatedColumnFormula>Sheet2!A14</calculatedColumnFormula>
    </tableColumn>
    <tableColumn id="2" name="RawAveragePrice" dataCellStyle="Bad">
      <calculatedColumnFormula>Sheet2!B14</calculatedColumnFormula>
    </tableColumn>
    <tableColumn id="3" name="PreHarvestAverage" dataCellStyle="Bad">
      <calculatedColumnFormula>Sheet2!C14</calculatedColumnFormula>
    </tableColumn>
    <tableColumn id="4" name="PostHarvestAverage" dataCellStyle="Bad">
      <calculatedColumnFormula>Sheet2!D14</calculatedColumnFormula>
    </tableColumn>
    <tableColumn id="5" name="StorageAdjustedAverage" dataCellStyle="Bad">
      <calculatedColumnFormula>Sheet2!E14</calculatedColumnFormula>
    </tableColumn>
    <tableColumn id="6" name="StorageAdjustedPostHarvestAverage" dataCellStyle="Bad">
      <calculatedColumnFormula>Sheet2!F14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13" name="Table13" displayName="Table13" ref="A122:F131" totalsRowShown="0" headerRowCellStyle="Bad" dataCellStyle="Bad">
  <autoFilter ref="A122:F131"/>
  <sortState ref="A123:F131">
    <sortCondition descending="1" ref="B122:B131"/>
  </sortState>
  <tableColumns count="6">
    <tableColumn id="1" name="Crop Year" dataCellStyle="Bad">
      <calculatedColumnFormula>Sheet2!A113</calculatedColumnFormula>
    </tableColumn>
    <tableColumn id="2" name="RawAveragePrice" dataCellStyle="Bad">
      <calculatedColumnFormula>Sheet2!B113</calculatedColumnFormula>
    </tableColumn>
    <tableColumn id="3" name="PreHarvestAverage" dataCellStyle="Bad">
      <calculatedColumnFormula>Sheet2!C113</calculatedColumnFormula>
    </tableColumn>
    <tableColumn id="4" name="PostHarvestAverage" dataCellStyle="Bad">
      <calculatedColumnFormula>Sheet2!D113</calculatedColumnFormula>
    </tableColumn>
    <tableColumn id="5" name="StorageAdjustedAverage" dataCellStyle="Bad">
      <calculatedColumnFormula>Sheet2!E113</calculatedColumnFormula>
    </tableColumn>
    <tableColumn id="6" name="StorageAdjustedPostHarvestAverage" dataCellStyle="Bad">
      <calculatedColumnFormula>Sheet2!F113</calculatedColumnFormula>
    </tableColumn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id="14" name="Table14" displayName="Table14" ref="A134:F143" totalsRowShown="0" headerRowCellStyle="Bad" dataCellStyle="Bad">
  <autoFilter ref="A134:F143"/>
  <sortState ref="A135:F143">
    <sortCondition descending="1" ref="B134:B143"/>
  </sortState>
  <tableColumns count="6">
    <tableColumn id="1" name="Crop Year" dataCellStyle="Bad">
      <calculatedColumnFormula>Sheet2!A124</calculatedColumnFormula>
    </tableColumn>
    <tableColumn id="2" name="RawAveragePrice" dataCellStyle="Bad">
      <calculatedColumnFormula>Sheet2!B124</calculatedColumnFormula>
    </tableColumn>
    <tableColumn id="3" name="PreHarvestAverage" dataCellStyle="Bad">
      <calculatedColumnFormula>Sheet2!C124</calculatedColumnFormula>
    </tableColumn>
    <tableColumn id="4" name="PostHarvestAverage" dataCellStyle="Bad">
      <calculatedColumnFormula>Sheet2!D124</calculatedColumnFormula>
    </tableColumn>
    <tableColumn id="5" name="StorageAdjustedAverage" dataCellStyle="Bad">
      <calculatedColumnFormula>Sheet2!E124</calculatedColumnFormula>
    </tableColumn>
    <tableColumn id="6" name="StorageAdjustedPostHarvestAverage" dataCellStyle="Bad">
      <calculatedColumnFormula>Sheet2!F124</calculatedColumnFormula>
    </tableColumn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id="15" name="Table15" displayName="Table15" ref="A146:F155" totalsRowShown="0" headerRowCellStyle="Bad" dataCellStyle="Bad">
  <autoFilter ref="A146:F155"/>
  <sortState ref="A147:F155">
    <sortCondition descending="1" ref="B146:B155"/>
  </sortState>
  <tableColumns count="6">
    <tableColumn id="1" name="Crop Year" dataCellStyle="Bad">
      <calculatedColumnFormula>Sheet2!A135</calculatedColumnFormula>
    </tableColumn>
    <tableColumn id="2" name="RawAveragePrice" dataCellStyle="Bad">
      <calculatedColumnFormula>Sheet2!B135</calculatedColumnFormula>
    </tableColumn>
    <tableColumn id="3" name="PreHarvestAverage" dataCellStyle="Bad">
      <calculatedColumnFormula>Sheet2!C135</calculatedColumnFormula>
    </tableColumn>
    <tableColumn id="4" name="PostHarvestAverage" dataCellStyle="Bad">
      <calculatedColumnFormula>Sheet2!D135</calculatedColumnFormula>
    </tableColumn>
    <tableColumn id="5" name="StorageAdjustedAverage" dataCellStyle="Bad">
      <calculatedColumnFormula>Sheet2!E135</calculatedColumnFormula>
    </tableColumn>
    <tableColumn id="6" name="StorageAdjustedPostHarvestAverage" dataCellStyle="Bad">
      <calculatedColumnFormula>Sheet2!F135</calculatedColumnFormula>
    </tableColumn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id="16" name="Table16" displayName="Table16" ref="A158:F167" totalsRowShown="0" headerRowCellStyle="Bad" dataCellStyle="Bad">
  <autoFilter ref="A158:F167"/>
  <sortState ref="A159:F167">
    <sortCondition descending="1" ref="B158:B167"/>
  </sortState>
  <tableColumns count="6">
    <tableColumn id="1" name="Crop Year" dataCellStyle="Bad">
      <calculatedColumnFormula>Sheet2!A146</calculatedColumnFormula>
    </tableColumn>
    <tableColumn id="2" name="RawAveragePrice" dataCellStyle="Bad">
      <calculatedColumnFormula>Sheet2!B146</calculatedColumnFormula>
    </tableColumn>
    <tableColumn id="3" name="PreHarvestAverage" dataCellStyle="Bad">
      <calculatedColumnFormula>Sheet2!C146</calculatedColumnFormula>
    </tableColumn>
    <tableColumn id="4" name="PostHarvestAverage" dataCellStyle="Bad">
      <calculatedColumnFormula>Sheet2!D146</calculatedColumnFormula>
    </tableColumn>
    <tableColumn id="5" name="StorageAdjustedAverage" dataCellStyle="Bad">
      <calculatedColumnFormula>Sheet2!E146</calculatedColumnFormula>
    </tableColumn>
    <tableColumn id="6" name="StorageAdjustedPostHarvestAverage" dataCellStyle="Bad">
      <calculatedColumnFormula>Sheet2!F146</calculatedColumnFormula>
    </tableColumn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id="17" name="Table17" displayName="Table17" ref="A170:F179" totalsRowShown="0" headerRowCellStyle="Bad" dataCellStyle="Bad">
  <autoFilter ref="A170:F179"/>
  <sortState ref="A171:F179">
    <sortCondition descending="1" ref="B170:B179"/>
  </sortState>
  <tableColumns count="6">
    <tableColumn id="1" name="Crop Year" dataCellStyle="Bad">
      <calculatedColumnFormula>Sheet2!A157</calculatedColumnFormula>
    </tableColumn>
    <tableColumn id="2" name="RawAveragePrice" dataCellStyle="Bad">
      <calculatedColumnFormula>Sheet2!B157</calculatedColumnFormula>
    </tableColumn>
    <tableColumn id="3" name="PreHarvestAverage" dataCellStyle="Bad">
      <calculatedColumnFormula>Sheet2!C157</calculatedColumnFormula>
    </tableColumn>
    <tableColumn id="4" name="PostHarvestAverage" dataCellStyle="Bad">
      <calculatedColumnFormula>Sheet2!D157</calculatedColumnFormula>
    </tableColumn>
    <tableColumn id="5" name="StorageAdjustedAverage" dataCellStyle="Bad">
      <calculatedColumnFormula>Sheet2!E157</calculatedColumnFormula>
    </tableColumn>
    <tableColumn id="6" name="StorageAdjustedPostHarvestAverage" dataCellStyle="Bad">
      <calculatedColumnFormula>Sheet2!F157</calculatedColumnFormula>
    </tableColumn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id="18" name="Table18" displayName="Table18" ref="A182:F191" totalsRowShown="0" headerRowCellStyle="Bad" dataCellStyle="Bad">
  <autoFilter ref="A182:F191"/>
  <sortState ref="A183:F191">
    <sortCondition descending="1" ref="B182:B191"/>
  </sortState>
  <tableColumns count="6">
    <tableColumn id="1" name="Crop Year" dataCellStyle="Bad">
      <calculatedColumnFormula>Sheet2!A168</calculatedColumnFormula>
    </tableColumn>
    <tableColumn id="2" name="RawAveragePrice" dataCellStyle="Bad">
      <calculatedColumnFormula>Sheet2!B168</calculatedColumnFormula>
    </tableColumn>
    <tableColumn id="3" name="PreHarvestAverage" dataCellStyle="Bad">
      <calculatedColumnFormula>Sheet2!C168</calculatedColumnFormula>
    </tableColumn>
    <tableColumn id="4" name="PostHarvestAverage" dataCellStyle="Bad">
      <calculatedColumnFormula>Sheet2!D168</calculatedColumnFormula>
    </tableColumn>
    <tableColumn id="5" name="StorageAdjustedAverage" dataCellStyle="Bad">
      <calculatedColumnFormula>Sheet2!E168</calculatedColumnFormula>
    </tableColumn>
    <tableColumn id="6" name="StorageAdjustedPostHarvestAverage" dataCellStyle="Bad">
      <calculatedColumnFormula>Sheet2!F168</calculatedColumnFormula>
    </tableColumn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id="19" name="Table19" displayName="Table19" ref="A194:F203" totalsRowShown="0" headerRowCellStyle="Bad" dataCellStyle="Bad">
  <autoFilter ref="A194:F203"/>
  <sortState ref="A195:F203">
    <sortCondition descending="1" ref="B194:B203"/>
  </sortState>
  <tableColumns count="6">
    <tableColumn id="1" name="Crop Year" dataCellStyle="Bad">
      <calculatedColumnFormula>Sheet2!A179</calculatedColumnFormula>
    </tableColumn>
    <tableColumn id="2" name="RawAveragePrice" dataCellStyle="Bad">
      <calculatedColumnFormula>Sheet2!B179</calculatedColumnFormula>
    </tableColumn>
    <tableColumn id="3" name="PreHarvestAverage" dataCellStyle="Bad">
      <calculatedColumnFormula>Sheet2!C179</calculatedColumnFormula>
    </tableColumn>
    <tableColumn id="4" name="PostHarvestAverage" dataCellStyle="Bad">
      <calculatedColumnFormula>Sheet2!D179</calculatedColumnFormula>
    </tableColumn>
    <tableColumn id="5" name="StorageAdjustedAverage" dataCellStyle="Bad">
      <calculatedColumnFormula>Sheet2!E179</calculatedColumnFormula>
    </tableColumn>
    <tableColumn id="6" name="StorageAdjustedPostHarvestAverage" dataCellStyle="Bad">
      <calculatedColumnFormula>Sheet2!F179</calculatedColumnFormula>
    </tableColumn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id="20" name="Table20" displayName="Table20" ref="A206:F215" totalsRowShown="0" headerRowCellStyle="Bad" dataCellStyle="Bad">
  <autoFilter ref="A206:F215"/>
  <sortState ref="A207:F215">
    <sortCondition descending="1" ref="B206:B215"/>
  </sortState>
  <tableColumns count="6">
    <tableColumn id="1" name="Crop Year" dataCellStyle="Bad">
      <calculatedColumnFormula>Sheet2!A190</calculatedColumnFormula>
    </tableColumn>
    <tableColumn id="2" name="RawAveragePrice" dataCellStyle="Bad">
      <calculatedColumnFormula>Sheet2!B190</calculatedColumnFormula>
    </tableColumn>
    <tableColumn id="3" name="PreHarvestAverage" dataCellStyle="Bad">
      <calculatedColumnFormula>Sheet2!C190</calculatedColumnFormula>
    </tableColumn>
    <tableColumn id="4" name="PostHarvestAverage" dataCellStyle="Bad">
      <calculatedColumnFormula>Sheet2!D190</calculatedColumnFormula>
    </tableColumn>
    <tableColumn id="5" name="StorageAdjustedAverage" dataCellStyle="Bad">
      <calculatedColumnFormula>Sheet2!E190</calculatedColumnFormula>
    </tableColumn>
    <tableColumn id="6" name="StorageAdjustedPostHarvestAverage" dataCellStyle="Bad">
      <calculatedColumnFormula>Sheet2!F190</calculatedColumnFormula>
    </tableColumn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id="21" name="Table21" displayName="Table21" ref="A218:F227" totalsRowShown="0" headerRowCellStyle="Bad" dataCellStyle="Bad">
  <autoFilter ref="A218:F227"/>
  <sortState ref="A219:F227">
    <sortCondition descending="1" ref="B218:B227"/>
  </sortState>
  <tableColumns count="6">
    <tableColumn id="1" name="Crop Year" dataCellStyle="Bad">
      <calculatedColumnFormula>Sheet2!A201</calculatedColumnFormula>
    </tableColumn>
    <tableColumn id="2" name="RawAveragePrice" dataCellStyle="Bad">
      <calculatedColumnFormula>Sheet2!B201</calculatedColumnFormula>
    </tableColumn>
    <tableColumn id="3" name="PreHarvestAverage" dataCellStyle="Bad">
      <calculatedColumnFormula>Sheet2!C201</calculatedColumnFormula>
    </tableColumn>
    <tableColumn id="4" name="PostHarvestAverage" dataCellStyle="Bad">
      <calculatedColumnFormula>Sheet2!D201</calculatedColumnFormula>
    </tableColumn>
    <tableColumn id="5" name="StorageAdjustedAverage" dataCellStyle="Bad">
      <calculatedColumnFormula>Sheet2!E201</calculatedColumnFormula>
    </tableColumn>
    <tableColumn id="6" name="StorageAdjustedPostHarvestAverage" dataCellStyle="Bad">
      <calculatedColumnFormula>Sheet2!F201</calculatedColumnFormula>
    </tableColumn>
  </tableColumns>
  <tableStyleInfo name="TableStyleLight1" showFirstColumn="0" showLastColumn="0" showRowStripes="1" showColumnStripes="0"/>
</table>
</file>

<file path=xl/tables/table19.xml><?xml version="1.0" encoding="utf-8"?>
<table xmlns="http://schemas.openxmlformats.org/spreadsheetml/2006/main" id="22" name="Table22" displayName="Table22" ref="A230:F239" totalsRowShown="0" headerRowCellStyle="Bad" dataCellStyle="Bad">
  <autoFilter ref="A230:F239"/>
  <sortState ref="A231:F239">
    <sortCondition descending="1" ref="B230:B239"/>
  </sortState>
  <tableColumns count="6">
    <tableColumn id="1" name="Crop Year" dataCellStyle="Bad">
      <calculatedColumnFormula>Sheet2!A212</calculatedColumnFormula>
    </tableColumn>
    <tableColumn id="2" name="RawAveragePrice" dataCellStyle="Bad">
      <calculatedColumnFormula>Sheet2!B212</calculatedColumnFormula>
    </tableColumn>
    <tableColumn id="3" name="PreHarvestAverage" dataCellStyle="Bad">
      <calculatedColumnFormula>Sheet2!C212</calculatedColumnFormula>
    </tableColumn>
    <tableColumn id="4" name="PostHarvestAverage" dataCellStyle="Bad">
      <calculatedColumnFormula>Sheet2!D212</calculatedColumnFormula>
    </tableColumn>
    <tableColumn id="5" name="StorageAdjustedAverage" dataCellStyle="Bad">
      <calculatedColumnFormula>Sheet2!E212</calculatedColumnFormula>
    </tableColumn>
    <tableColumn id="6" name="StorageAdjustedPostHarvestAverage" dataCellStyle="Bad">
      <calculatedColumnFormula>Sheet2!F212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6:F35" totalsRowShown="0" headerRowCellStyle="Bad" dataCellStyle="Bad">
  <autoFilter ref="A26:F35"/>
  <sortState ref="A27:F35">
    <sortCondition descending="1" ref="B26:B35"/>
  </sortState>
  <tableColumns count="6">
    <tableColumn id="1" name="Crop Year" dataCellStyle="Bad">
      <calculatedColumnFormula>Sheet2!A25</calculatedColumnFormula>
    </tableColumn>
    <tableColumn id="2" name="RawAveragePrice" dataCellStyle="Bad">
      <calculatedColumnFormula>Sheet2!B25</calculatedColumnFormula>
    </tableColumn>
    <tableColumn id="3" name="PreHarvestAverage" dataCellStyle="Bad">
      <calculatedColumnFormula>Sheet2!C25</calculatedColumnFormula>
    </tableColumn>
    <tableColumn id="4" name="PostHarvestAverage" dataCellStyle="Bad">
      <calculatedColumnFormula>Sheet2!D25</calculatedColumnFormula>
    </tableColumn>
    <tableColumn id="5" name="StorageAdjustedAverage" dataCellStyle="Bad">
      <calculatedColumnFormula>Sheet2!E25</calculatedColumnFormula>
    </tableColumn>
    <tableColumn id="6" name="StorageAdjustedPostHarvestAverage" dataCellStyle="Bad">
      <calculatedColumnFormula>Sheet2!F25</calculatedColumnFormula>
    </tableColumn>
  </tableColumns>
  <tableStyleInfo name="TableStyleLight1" showFirstColumn="0" showLastColumn="0" showRowStripes="1" showColumnStripes="0"/>
</table>
</file>

<file path=xl/tables/table20.xml><?xml version="1.0" encoding="utf-8"?>
<table xmlns="http://schemas.openxmlformats.org/spreadsheetml/2006/main" id="23" name="Table23" displayName="Table23" ref="A242:F251" totalsRowShown="0" headerRowCellStyle="Bad" dataCellStyle="Bad">
  <autoFilter ref="A242:F251"/>
  <sortState ref="A243:F251">
    <sortCondition descending="1" ref="B242:B251"/>
  </sortState>
  <tableColumns count="6">
    <tableColumn id="1" name="Crop Year" dataCellStyle="Bad">
      <calculatedColumnFormula>Sheet2!A223</calculatedColumnFormula>
    </tableColumn>
    <tableColumn id="2" name="RawAveragePrice" dataCellStyle="Bad">
      <calculatedColumnFormula>Sheet2!B223</calculatedColumnFormula>
    </tableColumn>
    <tableColumn id="3" name="PreHarvestAverage" dataCellStyle="Bad">
      <calculatedColumnFormula>Sheet2!C223</calculatedColumnFormula>
    </tableColumn>
    <tableColumn id="4" name="PostHarvestAverage" dataCellStyle="Bad">
      <calculatedColumnFormula>Sheet2!D223</calculatedColumnFormula>
    </tableColumn>
    <tableColumn id="5" name="StorageAdjustedAverage" dataCellStyle="Bad">
      <calculatedColumnFormula>Sheet2!E223</calculatedColumnFormula>
    </tableColumn>
    <tableColumn id="6" name="StorageAdjustedPostHarvestAverage" dataCellStyle="Bad">
      <calculatedColumnFormula>Sheet2!F223</calculatedColumnFormula>
    </tableColumn>
  </tableColumns>
  <tableStyleInfo name="TableStyleLight1" showFirstColumn="0" showLastColumn="0" showRowStripes="1" showColumnStripes="0"/>
</table>
</file>

<file path=xl/tables/table21.xml><?xml version="1.0" encoding="utf-8"?>
<table xmlns="http://schemas.openxmlformats.org/spreadsheetml/2006/main" id="24" name="Table24" displayName="Table24" ref="A254:F263" totalsRowShown="0" headerRowCellStyle="Bad" dataCellStyle="Bad">
  <autoFilter ref="A254:F263"/>
  <sortState ref="A255:F263">
    <sortCondition descending="1" ref="B254:B263"/>
  </sortState>
  <tableColumns count="6">
    <tableColumn id="1" name="Crop Year" dataCellStyle="Bad">
      <calculatedColumnFormula>Sheet2!A234</calculatedColumnFormula>
    </tableColumn>
    <tableColumn id="2" name="RawAveragePrice" dataCellStyle="Bad">
      <calculatedColumnFormula>Sheet2!B234</calculatedColumnFormula>
    </tableColumn>
    <tableColumn id="3" name="PreHarvestAverage" dataCellStyle="Bad">
      <calculatedColumnFormula>Sheet2!C234</calculatedColumnFormula>
    </tableColumn>
    <tableColumn id="4" name="PostHarvestAverage" dataCellStyle="Bad">
      <calculatedColumnFormula>Sheet2!D234</calculatedColumnFormula>
    </tableColumn>
    <tableColumn id="5" name="StorageAdjustedAverage" dataCellStyle="Bad">
      <calculatedColumnFormula>Sheet2!E234</calculatedColumnFormula>
    </tableColumn>
    <tableColumn id="6" name="StorageAdjustedPostHarvestAverage" dataCellStyle="Bad">
      <calculatedColumnFormula>Sheet2!F234</calculatedColumnFormula>
    </tableColumn>
  </tableColumns>
  <tableStyleInfo name="TableStyleLight1" showFirstColumn="0" showLastColumn="0" showRowStripes="1" showColumnStripes="0"/>
</table>
</file>

<file path=xl/tables/table22.xml><?xml version="1.0" encoding="utf-8"?>
<table xmlns="http://schemas.openxmlformats.org/spreadsheetml/2006/main" id="25" name="Table25" displayName="Table25" ref="A266:F275" totalsRowShown="0" headerRowCellStyle="Bad" dataCellStyle="Bad">
  <autoFilter ref="A266:F275"/>
  <sortState ref="A267:F275">
    <sortCondition descending="1" ref="B266:B275"/>
  </sortState>
  <tableColumns count="6">
    <tableColumn id="1" name="Crop Year" dataCellStyle="Bad">
      <calculatedColumnFormula>Sheet2!A245</calculatedColumnFormula>
    </tableColumn>
    <tableColumn id="2" name="RawAveragePrice" dataCellStyle="Bad">
      <calculatedColumnFormula>Sheet2!B245</calculatedColumnFormula>
    </tableColumn>
    <tableColumn id="3" name="PreHarvestAverage" dataCellStyle="Bad">
      <calculatedColumnFormula>Sheet2!C245</calculatedColumnFormula>
    </tableColumn>
    <tableColumn id="4" name="PostHarvestAverage" dataCellStyle="Bad">
      <calculatedColumnFormula>Sheet2!D245</calculatedColumnFormula>
    </tableColumn>
    <tableColumn id="5" name="StorageAdjustedAverage" dataCellStyle="Bad">
      <calculatedColumnFormula>Sheet2!E245</calculatedColumnFormula>
    </tableColumn>
    <tableColumn id="6" name="StorageAdjustedPostHarvestAverage" dataCellStyle="Bad">
      <calculatedColumnFormula>Sheet2!F245</calculatedColumnFormula>
    </tableColumn>
  </tableColumns>
  <tableStyleInfo name="TableStyleLight1" showFirstColumn="0" showLastColumn="0" showRowStripes="1" showColumnStripes="0"/>
</table>
</file>

<file path=xl/tables/table23.xml><?xml version="1.0" encoding="utf-8"?>
<table xmlns="http://schemas.openxmlformats.org/spreadsheetml/2006/main" id="26" name="Table26" displayName="Table26" ref="A278:F287" totalsRowShown="0" headerRowCellStyle="Bad" dataCellStyle="Bad">
  <autoFilter ref="A278:F287"/>
  <sortState ref="A279:F287">
    <sortCondition descending="1" ref="B278:B287"/>
  </sortState>
  <tableColumns count="6">
    <tableColumn id="1" name="Crop Year" dataCellStyle="Bad">
      <calculatedColumnFormula>Sheet2!A256</calculatedColumnFormula>
    </tableColumn>
    <tableColumn id="2" name="RawAveragePrice" dataCellStyle="Bad">
      <calculatedColumnFormula>Sheet2!B256</calculatedColumnFormula>
    </tableColumn>
    <tableColumn id="3" name="PreHarvestAverage" dataCellStyle="Bad">
      <calculatedColumnFormula>Sheet2!C256</calculatedColumnFormula>
    </tableColumn>
    <tableColumn id="4" name="PostHarvestAverage" dataCellStyle="Bad">
      <calculatedColumnFormula>Sheet2!D256</calculatedColumnFormula>
    </tableColumn>
    <tableColumn id="5" name="StorageAdjustedAverage" dataCellStyle="Bad">
      <calculatedColumnFormula>Sheet2!E256</calculatedColumnFormula>
    </tableColumn>
    <tableColumn id="6" name="StorageAdjustedPostHarvestAverage" dataCellStyle="Bad">
      <calculatedColumnFormula>Sheet2!F256</calculatedColumnFormula>
    </tableColumn>
  </tableColumns>
  <tableStyleInfo name="TableStyleLight1" showFirstColumn="0" showLastColumn="0" showRowStripes="1" showColumnStripes="0"/>
</table>
</file>

<file path=xl/tables/table24.xml><?xml version="1.0" encoding="utf-8"?>
<table xmlns="http://schemas.openxmlformats.org/spreadsheetml/2006/main" id="27" name="Table27" displayName="Table27" ref="A290:F299" totalsRowShown="0" headerRowCellStyle="Bad" dataCellStyle="Bad">
  <autoFilter ref="A290:F299"/>
  <sortState ref="A291:F299">
    <sortCondition descending="1" ref="B290:B299"/>
  </sortState>
  <tableColumns count="6">
    <tableColumn id="1" name="Crop Year" dataCellStyle="Bad">
      <calculatedColumnFormula>Sheet2!A267</calculatedColumnFormula>
    </tableColumn>
    <tableColumn id="2" name="RawAveragePrice" dataCellStyle="Bad">
      <calculatedColumnFormula>Sheet2!B267</calculatedColumnFormula>
    </tableColumn>
    <tableColumn id="3" name="PreHarvestAverage" dataCellStyle="Bad">
      <calculatedColumnFormula>Sheet2!C267</calculatedColumnFormula>
    </tableColumn>
    <tableColumn id="4" name="PostHarvestAverage" dataCellStyle="Bad">
      <calculatedColumnFormula>Sheet2!D267</calculatedColumnFormula>
    </tableColumn>
    <tableColumn id="5" name="StorageAdjustedAverage" dataCellStyle="Bad">
      <calculatedColumnFormula>Sheet2!E267</calculatedColumnFormula>
    </tableColumn>
    <tableColumn id="6" name="StorageAdjustedPostHarvestAverage" dataCellStyle="Bad">
      <calculatedColumnFormula>Sheet2!F267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8" name="Table28" displayName="Table28" ref="A302:F311" totalsRowShown="0" headerRowCellStyle="Bad" dataCellStyle="Bad">
  <autoFilter ref="A302:F311"/>
  <sortState ref="A303:F311">
    <sortCondition descending="1" ref="B302:B311"/>
  </sortState>
  <tableColumns count="6">
    <tableColumn id="1" name="Crop Year" dataCellStyle="Bad">
      <calculatedColumnFormula>Sheet2!A278</calculatedColumnFormula>
    </tableColumn>
    <tableColumn id="2" name="RawAveragePrice" dataCellStyle="Bad">
      <calculatedColumnFormula>Sheet2!B278</calculatedColumnFormula>
    </tableColumn>
    <tableColumn id="3" name="PreHarvestAverage" dataCellStyle="Bad">
      <calculatedColumnFormula>Sheet2!C278</calculatedColumnFormula>
    </tableColumn>
    <tableColumn id="4" name="PostHarvestAverage" dataCellStyle="Bad">
      <calculatedColumnFormula>Sheet2!D278</calculatedColumnFormula>
    </tableColumn>
    <tableColumn id="5" name="StorageAdjustedAverage" dataCellStyle="Bad">
      <calculatedColumnFormula>Sheet2!E278</calculatedColumnFormula>
    </tableColumn>
    <tableColumn id="6" name="StorageAdjustedPostHarvestAverage" dataCellStyle="Bad">
      <calculatedColumnFormula>Sheet2!F278</calculatedColumnFormula>
    </tableColumn>
  </tableColumns>
  <tableStyleInfo name="TableStyleLight1" showFirstColumn="0" showLastColumn="0" showRowStripes="1" showColumnStripes="0"/>
</table>
</file>

<file path=xl/tables/table26.xml><?xml version="1.0" encoding="utf-8"?>
<table xmlns="http://schemas.openxmlformats.org/spreadsheetml/2006/main" id="29" name="Table29" displayName="Table29" ref="A314:F323" totalsRowShown="0" headerRowCellStyle="Bad" dataCellStyle="Bad">
  <autoFilter ref="A314:F323"/>
  <sortState ref="A315:F323">
    <sortCondition descending="1" ref="B314:B323"/>
  </sortState>
  <tableColumns count="6">
    <tableColumn id="1" name="Crop Year" dataCellStyle="Bad">
      <calculatedColumnFormula>Sheet2!A289</calculatedColumnFormula>
    </tableColumn>
    <tableColumn id="2" name="RawAveragePrice" dataCellStyle="Bad">
      <calculatedColumnFormula>Sheet2!B289</calculatedColumnFormula>
    </tableColumn>
    <tableColumn id="3" name="PreHarvestAverage" dataCellStyle="Bad">
      <calculatedColumnFormula>Sheet2!C289</calculatedColumnFormula>
    </tableColumn>
    <tableColumn id="4" name="PostHarvestAverage" dataCellStyle="Bad">
      <calculatedColumnFormula>Sheet2!D289</calculatedColumnFormula>
    </tableColumn>
    <tableColumn id="5" name="StorageAdjustedAverage" dataCellStyle="Bad">
      <calculatedColumnFormula>Sheet2!E289</calculatedColumnFormula>
    </tableColumn>
    <tableColumn id="6" name="StorageAdjustedPostHarvestAverage" dataCellStyle="Bad">
      <calculatedColumnFormula>Sheet2!F289</calculatedColumnFormula>
    </tableColumn>
  </tableColumns>
  <tableStyleInfo name="TableStyleLight1" showFirstColumn="0" showLastColumn="0" showRowStripes="1" showColumnStripes="0"/>
</table>
</file>

<file path=xl/tables/table27.xml><?xml version="1.0" encoding="utf-8"?>
<table xmlns="http://schemas.openxmlformats.org/spreadsheetml/2006/main" id="30" name="Table30" displayName="Table30" ref="A326:F335" totalsRowShown="0" headerRowCellStyle="Bad" dataCellStyle="Bad">
  <autoFilter ref="A326:F335"/>
  <sortState ref="A327:F335">
    <sortCondition descending="1" ref="B326:B335"/>
  </sortState>
  <tableColumns count="6">
    <tableColumn id="1" name="Crop Year" dataCellStyle="Bad">
      <calculatedColumnFormula>Sheet2!A300</calculatedColumnFormula>
    </tableColumn>
    <tableColumn id="2" name="RawAveragePrice" dataCellStyle="Bad">
      <calculatedColumnFormula>Sheet2!B300</calculatedColumnFormula>
    </tableColumn>
    <tableColumn id="3" name="PreHarvestAverage" dataCellStyle="Bad">
      <calculatedColumnFormula>Sheet2!C300</calculatedColumnFormula>
    </tableColumn>
    <tableColumn id="4" name="PostHarvestAverage" dataCellStyle="Bad">
      <calculatedColumnFormula>Sheet2!D300</calculatedColumnFormula>
    </tableColumn>
    <tableColumn id="5" name="StorageAdjustedAverage" dataCellStyle="Bad">
      <calculatedColumnFormula>Sheet2!E300</calculatedColumnFormula>
    </tableColumn>
    <tableColumn id="6" name="StorageAdjustedPostHarvestAverage" dataCellStyle="Bad">
      <calculatedColumnFormula>Sheet2!F300</calculatedColumnFormula>
    </tableColumn>
  </tableColumns>
  <tableStyleInfo name="TableStyleLight1" showFirstColumn="0" showLastColumn="0" showRowStripes="1" showColumnStripes="0"/>
</table>
</file>

<file path=xl/tables/table28.xml><?xml version="1.0" encoding="utf-8"?>
<table xmlns="http://schemas.openxmlformats.org/spreadsheetml/2006/main" id="31" name="Table31" displayName="Table31" ref="A338:F347" totalsRowShown="0" headerRowCellStyle="Bad" dataCellStyle="Bad">
  <autoFilter ref="A338:F347"/>
  <sortState ref="A339:F347">
    <sortCondition descending="1" ref="B338:B347"/>
  </sortState>
  <tableColumns count="6">
    <tableColumn id="1" name="Crop Year" dataCellStyle="Bad">
      <calculatedColumnFormula>Sheet2!A311</calculatedColumnFormula>
    </tableColumn>
    <tableColumn id="2" name="RawAveragePrice" dataCellStyle="Bad">
      <calculatedColumnFormula>Sheet2!B311</calculatedColumnFormula>
    </tableColumn>
    <tableColumn id="3" name="PreHarvestAverage" dataCellStyle="Bad">
      <calculatedColumnFormula>Sheet2!C311</calculatedColumnFormula>
    </tableColumn>
    <tableColumn id="4" name="PostHarvestAverage" dataCellStyle="Bad">
      <calculatedColumnFormula>Sheet2!D311</calculatedColumnFormula>
    </tableColumn>
    <tableColumn id="5" name="StorageAdjustedAverage" dataCellStyle="Bad">
      <calculatedColumnFormula>Sheet2!E311</calculatedColumnFormula>
    </tableColumn>
    <tableColumn id="6" name="StorageAdjustedPostHarvestAverage" dataCellStyle="Bad">
      <calculatedColumnFormula>Sheet2!F311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32" name="Table32" displayName="Table32" ref="A350:F359" totalsRowShown="0" headerRowCellStyle="Bad" dataCellStyle="Bad">
  <autoFilter ref="A350:F359"/>
  <sortState ref="A351:F359">
    <sortCondition descending="1" ref="B350:B359"/>
  </sortState>
  <tableColumns count="6">
    <tableColumn id="1" name="Crop Year" dataCellStyle="Bad">
      <calculatedColumnFormula>Sheet2!A322</calculatedColumnFormula>
    </tableColumn>
    <tableColumn id="2" name="RawAveragePrice" dataCellStyle="Bad">
      <calculatedColumnFormula>Sheet2!B322</calculatedColumnFormula>
    </tableColumn>
    <tableColumn id="3" name="PreHarvestAverage" dataCellStyle="Bad">
      <calculatedColumnFormula>Sheet2!C322</calculatedColumnFormula>
    </tableColumn>
    <tableColumn id="4" name="PostHarvestAverage" dataCellStyle="Bad">
      <calculatedColumnFormula>Sheet2!D322</calculatedColumnFormula>
    </tableColumn>
    <tableColumn id="5" name="StorageAdjustedAverage" dataCellStyle="Bad">
      <calculatedColumnFormula>Sheet2!E322</calculatedColumnFormula>
    </tableColumn>
    <tableColumn id="6" name="StorageAdjustedPostHarvestAverage" dataCellStyle="Bad">
      <calculatedColumnFormula>Sheet2!F322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A38:F47" totalsRowShown="0" headerRowCellStyle="Bad" dataCellStyle="Bad">
  <autoFilter ref="A38:F47"/>
  <sortState ref="A39:F47">
    <sortCondition descending="1" ref="B38:B47"/>
  </sortState>
  <tableColumns count="6">
    <tableColumn id="1" name="Crop Year" dataCellStyle="Bad">
      <calculatedColumnFormula>Sheet2!A36</calculatedColumnFormula>
    </tableColumn>
    <tableColumn id="2" name="RawAveragePrice" dataCellStyle="Bad">
      <calculatedColumnFormula>Sheet2!B36</calculatedColumnFormula>
    </tableColumn>
    <tableColumn id="3" name="PreHarvestAverage" dataCellStyle="Bad">
      <calculatedColumnFormula>Sheet2!C36</calculatedColumnFormula>
    </tableColumn>
    <tableColumn id="4" name="PostHarvestAverage" dataCellStyle="Bad">
      <calculatedColumnFormula>Sheet2!D36</calculatedColumnFormula>
    </tableColumn>
    <tableColumn id="5" name="StorageAdjustedAverage" dataCellStyle="Bad">
      <calculatedColumnFormula>Sheet2!E36</calculatedColumnFormula>
    </tableColumn>
    <tableColumn id="6" name="StorageAdjustedPostHarvestAverage" dataCellStyle="Bad">
      <calculatedColumnFormula>Sheet2!F36</calculatedColumnFormula>
    </tableColumn>
  </tableColumns>
  <tableStyleInfo name="TableStyleLight1" showFirstColumn="0" showLastColumn="0" showRowStripes="1" showColumnStripes="0"/>
</table>
</file>

<file path=xl/tables/table30.xml><?xml version="1.0" encoding="utf-8"?>
<table xmlns="http://schemas.openxmlformats.org/spreadsheetml/2006/main" id="33" name="Table33" displayName="Table33" ref="A362:F371" totalsRowShown="0" headerRowCellStyle="Bad" dataCellStyle="Bad">
  <autoFilter ref="A362:F371"/>
  <sortState ref="A363:F371">
    <sortCondition descending="1" ref="B362:B371"/>
  </sortState>
  <tableColumns count="6">
    <tableColumn id="1" name="Crop Year" dataCellStyle="Bad">
      <calculatedColumnFormula>Sheet2!A333</calculatedColumnFormula>
    </tableColumn>
    <tableColumn id="2" name="RawAveragePrice" dataCellStyle="Bad">
      <calculatedColumnFormula>Sheet2!B333</calculatedColumnFormula>
    </tableColumn>
    <tableColumn id="3" name="PreHarvestAverage" dataCellStyle="Bad">
      <calculatedColumnFormula>Sheet2!C333</calculatedColumnFormula>
    </tableColumn>
    <tableColumn id="4" name="PostHarvestAverage" dataCellStyle="Bad">
      <calculatedColumnFormula>Sheet2!D333</calculatedColumnFormula>
    </tableColumn>
    <tableColumn id="5" name="StorageAdjustedAverage" dataCellStyle="Bad">
      <calculatedColumnFormula>Sheet2!E333</calculatedColumnFormula>
    </tableColumn>
    <tableColumn id="6" name="StorageAdjustedPostHarvestAverage" dataCellStyle="Bad">
      <calculatedColumnFormula>Sheet2!F333</calculatedColumnFormula>
    </tableColumn>
  </tableColumns>
  <tableStyleInfo name="TableStyleLight1" showFirstColumn="0" showLastColumn="0" showRowStripes="1" showColumnStripes="0"/>
</table>
</file>

<file path=xl/tables/table31.xml><?xml version="1.0" encoding="utf-8"?>
<table xmlns="http://schemas.openxmlformats.org/spreadsheetml/2006/main" id="34" name="Table34" displayName="Table34" ref="A374:F383" totalsRowShown="0" headerRowCellStyle="Bad" dataCellStyle="Bad">
  <autoFilter ref="A374:F383"/>
  <sortState ref="A375:F383">
    <sortCondition descending="1" ref="B374:B383"/>
  </sortState>
  <tableColumns count="6">
    <tableColumn id="1" name="Crop Year" dataCellStyle="Bad">
      <calculatedColumnFormula>Sheet2!A344</calculatedColumnFormula>
    </tableColumn>
    <tableColumn id="2" name="RawAveragePrice" dataCellStyle="Bad">
      <calculatedColumnFormula>Sheet2!B344</calculatedColumnFormula>
    </tableColumn>
    <tableColumn id="3" name="PreHarvestAverage" dataCellStyle="Bad">
      <calculatedColumnFormula>Sheet2!C344</calculatedColumnFormula>
    </tableColumn>
    <tableColumn id="4" name="PostHarvestAverage" dataCellStyle="Bad">
      <calculatedColumnFormula>Sheet2!D344</calculatedColumnFormula>
    </tableColumn>
    <tableColumn id="5" name="StorageAdjustedAverage" dataCellStyle="Bad">
      <calculatedColumnFormula>Sheet2!E344</calculatedColumnFormula>
    </tableColumn>
    <tableColumn id="6" name="StorageAdjustedPostHarvestAverage" dataCellStyle="Bad">
      <calculatedColumnFormula>Sheet2!F344</calculatedColumnFormula>
    </tableColumn>
  </tableColumns>
  <tableStyleInfo name="TableStyleLight1" showFirstColumn="0" showLastColumn="0" showRowStripes="1" showColumnStripes="0"/>
</table>
</file>

<file path=xl/tables/table32.xml><?xml version="1.0" encoding="utf-8"?>
<table xmlns="http://schemas.openxmlformats.org/spreadsheetml/2006/main" id="35" name="Table35" displayName="Table35" ref="A386:F395" totalsRowShown="0" headerRowCellStyle="Bad" dataCellStyle="Bad">
  <autoFilter ref="A386:F395"/>
  <sortState ref="A387:F395">
    <sortCondition descending="1" ref="B386:B395"/>
  </sortState>
  <tableColumns count="6">
    <tableColumn id="1" name="Crop Year" dataCellStyle="Bad">
      <calculatedColumnFormula>Sheet2!A355</calculatedColumnFormula>
    </tableColumn>
    <tableColumn id="2" name="RawAveragePrice" dataCellStyle="Bad">
      <calculatedColumnFormula>Sheet2!B355</calculatedColumnFormula>
    </tableColumn>
    <tableColumn id="3" name="PreHarvestAverage" dataCellStyle="Bad">
      <calculatedColumnFormula>Sheet2!C355</calculatedColumnFormula>
    </tableColumn>
    <tableColumn id="4" name="PostHarvestAverage" dataCellStyle="Bad">
      <calculatedColumnFormula>Sheet2!D355</calculatedColumnFormula>
    </tableColumn>
    <tableColumn id="5" name="StorageAdjustedAverage" dataCellStyle="Bad">
      <calculatedColumnFormula>Sheet2!E355</calculatedColumnFormula>
    </tableColumn>
    <tableColumn id="6" name="StorageAdjustedPostHarvestAverage" dataCellStyle="Bad">
      <calculatedColumnFormula>Sheet2!F355</calculatedColumnFormula>
    </tableColumn>
  </tableColumns>
  <tableStyleInfo name="TableStyleLight1" showFirstColumn="0" showLastColumn="0" showRowStripes="1" showColumnStripes="0"/>
</table>
</file>

<file path=xl/tables/table33.xml><?xml version="1.0" encoding="utf-8"?>
<table xmlns="http://schemas.openxmlformats.org/spreadsheetml/2006/main" id="36" name="Table36" displayName="Table36" ref="A398:F407" totalsRowShown="0" headerRowCellStyle="Bad" dataCellStyle="Bad">
  <autoFilter ref="A398:F407"/>
  <sortState ref="A399:F407">
    <sortCondition descending="1" ref="B398:B407"/>
  </sortState>
  <tableColumns count="6">
    <tableColumn id="1" name="Crop Year" dataCellStyle="Bad">
      <calculatedColumnFormula>Sheet2!A366</calculatedColumnFormula>
    </tableColumn>
    <tableColumn id="2" name="RawAveragePrice" dataCellStyle="Bad">
      <calculatedColumnFormula>Sheet2!B366</calculatedColumnFormula>
    </tableColumn>
    <tableColumn id="3" name="PreHarvestAverage" dataCellStyle="Bad">
      <calculatedColumnFormula>Sheet2!C366</calculatedColumnFormula>
    </tableColumn>
    <tableColumn id="4" name="PostHarvestAverage" dataCellStyle="Bad">
      <calculatedColumnFormula>Sheet2!D366</calculatedColumnFormula>
    </tableColumn>
    <tableColumn id="5" name="StorageAdjustedAverage" dataCellStyle="Bad">
      <calculatedColumnFormula>Sheet2!E366</calculatedColumnFormula>
    </tableColumn>
    <tableColumn id="6" name="StorageAdjustedPostHarvestAverage" dataCellStyle="Bad">
      <calculatedColumnFormula>Sheet2!F366</calculatedColumnFormula>
    </tableColumn>
  </tableColumns>
  <tableStyleInfo name="TableStyleLight1" showFirstColumn="0" showLastColumn="0" showRowStripes="1" showColumnStripes="0"/>
</table>
</file>

<file path=xl/tables/table34.xml><?xml version="1.0" encoding="utf-8"?>
<table xmlns="http://schemas.openxmlformats.org/spreadsheetml/2006/main" id="37" name="Table37" displayName="Table37" ref="A410:F419" totalsRowShown="0" headerRowCellStyle="Bad" dataCellStyle="Bad">
  <autoFilter ref="A410:F419"/>
  <sortState ref="A411:F419">
    <sortCondition descending="1" ref="B410:B419"/>
  </sortState>
  <tableColumns count="6">
    <tableColumn id="1" name="Crop Year" dataCellStyle="Bad">
      <calculatedColumnFormula>Sheet2!A377</calculatedColumnFormula>
    </tableColumn>
    <tableColumn id="2" name="RawAveragePrice" dataCellStyle="Bad">
      <calculatedColumnFormula>Sheet2!B377</calculatedColumnFormula>
    </tableColumn>
    <tableColumn id="3" name="PreHarvestAverage" dataCellStyle="Bad">
      <calculatedColumnFormula>Sheet2!C377</calculatedColumnFormula>
    </tableColumn>
    <tableColumn id="4" name="PostHarvestAverage" dataCellStyle="Bad">
      <calculatedColumnFormula>Sheet2!D377</calculatedColumnFormula>
    </tableColumn>
    <tableColumn id="5" name="StorageAdjustedAverage" dataCellStyle="Bad">
      <calculatedColumnFormula>Sheet2!E377</calculatedColumnFormula>
    </tableColumn>
    <tableColumn id="6" name="StorageAdjustedPostHarvestAverage" dataCellStyle="Bad">
      <calculatedColumnFormula>Sheet2!F377</calculatedColumnFormula>
    </tableColumn>
  </tableColumns>
  <tableStyleInfo name="TableStyleLight1" showFirstColumn="0" showLastColumn="0" showRowStripes="1" showColumnStripes="0"/>
</table>
</file>

<file path=xl/tables/table35.xml><?xml version="1.0" encoding="utf-8"?>
<table xmlns="http://schemas.openxmlformats.org/spreadsheetml/2006/main" id="38" name="Table38" displayName="Table38" ref="A422:F431" totalsRowShown="0" headerRowCellStyle="Bad" dataCellStyle="Bad">
  <autoFilter ref="A422:F431"/>
  <sortState ref="A423:F431">
    <sortCondition descending="1" ref="B422:B431"/>
  </sortState>
  <tableColumns count="6">
    <tableColumn id="1" name="Crop Year" dataCellStyle="Bad">
      <calculatedColumnFormula>Sheet2!A388</calculatedColumnFormula>
    </tableColumn>
    <tableColumn id="2" name="RawAveragePrice" dataCellStyle="Bad">
      <calculatedColumnFormula>Sheet2!B388</calculatedColumnFormula>
    </tableColumn>
    <tableColumn id="3" name="PreHarvestAverage" dataCellStyle="Bad">
      <calculatedColumnFormula>Sheet2!C388</calculatedColumnFormula>
    </tableColumn>
    <tableColumn id="4" name="PostHarvestAverage" dataCellStyle="Bad">
      <calculatedColumnFormula>Sheet2!D388</calculatedColumnFormula>
    </tableColumn>
    <tableColumn id="5" name="StorageAdjustedAverage" dataCellStyle="Bad">
      <calculatedColumnFormula>Sheet2!E388</calculatedColumnFormula>
    </tableColumn>
    <tableColumn id="6" name="StorageAdjustedPostHarvestAverage" dataCellStyle="Bad">
      <calculatedColumnFormula>Sheet2!F388</calculatedColumnFormula>
    </tableColumn>
  </tableColumns>
  <tableStyleInfo name="TableStyleLight1" showFirstColumn="0" showLastColumn="0" showRowStripes="1" showColumnStripes="0"/>
</table>
</file>

<file path=xl/tables/table36.xml><?xml version="1.0" encoding="utf-8"?>
<table xmlns="http://schemas.openxmlformats.org/spreadsheetml/2006/main" id="39" name="Table39" displayName="Table39" ref="A434:F443" totalsRowShown="0" headerRowCellStyle="Bad" dataCellStyle="Bad">
  <autoFilter ref="A434:F443"/>
  <sortState ref="A435:F443">
    <sortCondition descending="1" ref="B434:B443"/>
  </sortState>
  <tableColumns count="6">
    <tableColumn id="1" name="Crop Year" dataCellStyle="Bad">
      <calculatedColumnFormula>Sheet2!A399</calculatedColumnFormula>
    </tableColumn>
    <tableColumn id="2" name="RawAveragePrice" dataCellStyle="Bad">
      <calculatedColumnFormula>Sheet2!B399</calculatedColumnFormula>
    </tableColumn>
    <tableColumn id="3" name="PreHarvestAverage" dataCellStyle="Bad">
      <calculatedColumnFormula>Sheet2!C399</calculatedColumnFormula>
    </tableColumn>
    <tableColumn id="4" name="PostHarvestAverage" dataCellStyle="Bad">
      <calculatedColumnFormula>Sheet2!D399</calculatedColumnFormula>
    </tableColumn>
    <tableColumn id="5" name="StorageAdjustedAverage" dataCellStyle="Bad">
      <calculatedColumnFormula>Sheet2!E399</calculatedColumnFormula>
    </tableColumn>
    <tableColumn id="6" name="StorageAdjustedPostHarvestAverage" dataCellStyle="Bad">
      <calculatedColumnFormula>Sheet2!F399</calculatedColumnFormula>
    </tableColumn>
  </tableColumns>
  <tableStyleInfo name="TableStyleLight1" showFirstColumn="0" showLastColumn="0" showRowStripes="1" showColumnStripes="0"/>
</table>
</file>

<file path=xl/tables/table37.xml><?xml version="1.0" encoding="utf-8"?>
<table xmlns="http://schemas.openxmlformats.org/spreadsheetml/2006/main" id="40" name="Table40" displayName="Table40" ref="A446:F455" totalsRowShown="0" headerRowCellStyle="Bad" dataCellStyle="Bad">
  <autoFilter ref="A446:F455"/>
  <sortState ref="A447:F455">
    <sortCondition descending="1" ref="B446:B455"/>
  </sortState>
  <tableColumns count="6">
    <tableColumn id="1" name="Crop Year" dataCellStyle="Bad">
      <calculatedColumnFormula>Sheet2!A410</calculatedColumnFormula>
    </tableColumn>
    <tableColumn id="2" name="RawAveragePrice" dataCellStyle="Bad">
      <calculatedColumnFormula>Sheet2!B410</calculatedColumnFormula>
    </tableColumn>
    <tableColumn id="3" name="PreHarvestAverage" dataCellStyle="Bad">
      <calculatedColumnFormula>Sheet2!C410</calculatedColumnFormula>
    </tableColumn>
    <tableColumn id="4" name="PostHarvestAverage" dataCellStyle="Bad">
      <calculatedColumnFormula>Sheet2!D410</calculatedColumnFormula>
    </tableColumn>
    <tableColumn id="5" name="StorageAdjustedAverage" dataCellStyle="Bad">
      <calculatedColumnFormula>Sheet2!E410</calculatedColumnFormula>
    </tableColumn>
    <tableColumn id="6" name="StorageAdjustedPostHarvestAverage" dataCellStyle="Bad">
      <calculatedColumnFormula>Sheet2!F410</calculatedColumnFormula>
    </tableColumn>
  </tableColumns>
  <tableStyleInfo name="TableStyleLight1" showFirstColumn="0" showLastColumn="0" showRowStripes="1" showColumnStripes="0"/>
</table>
</file>

<file path=xl/tables/table38.xml><?xml version="1.0" encoding="utf-8"?>
<table xmlns="http://schemas.openxmlformats.org/spreadsheetml/2006/main" id="41" name="Table41" displayName="Table41" ref="A458:F467" totalsRowShown="0" headerRowCellStyle="Bad" dataCellStyle="Bad">
  <autoFilter ref="A458:F467"/>
  <sortState ref="A459:F467">
    <sortCondition descending="1" ref="B458:B467"/>
  </sortState>
  <tableColumns count="6">
    <tableColumn id="1" name="Crop Year" dataCellStyle="Bad">
      <calculatedColumnFormula>Sheet2!A421</calculatedColumnFormula>
    </tableColumn>
    <tableColumn id="2" name="RawAveragePrice" dataCellStyle="Bad">
      <calculatedColumnFormula>Sheet2!B421</calculatedColumnFormula>
    </tableColumn>
    <tableColumn id="3" name="PreHarvestAverage" dataCellStyle="Bad">
      <calculatedColumnFormula>Sheet2!C421</calculatedColumnFormula>
    </tableColumn>
    <tableColumn id="4" name="PostHarvestAverage" dataCellStyle="Bad">
      <calculatedColumnFormula>Sheet2!D421</calculatedColumnFormula>
    </tableColumn>
    <tableColumn id="5" name="StorageAdjustedAverage" dataCellStyle="Bad">
      <calculatedColumnFormula>Sheet2!E421</calculatedColumnFormula>
    </tableColumn>
    <tableColumn id="6" name="StorageAdjustedPostHarvestAverage" dataCellStyle="Bad">
      <calculatedColumnFormula>Sheet2!F421</calculatedColumnFormula>
    </tableColumn>
  </tableColumns>
  <tableStyleInfo name="TableStyleLight1" showFirstColumn="0" showLastColumn="0" showRowStripes="1" showColumnStripes="0"/>
</table>
</file>

<file path=xl/tables/table39.xml><?xml version="1.0" encoding="utf-8"?>
<table xmlns="http://schemas.openxmlformats.org/spreadsheetml/2006/main" id="42" name="Table42" displayName="Table42" ref="A470:F479" totalsRowShown="0" headerRowCellStyle="Bad" dataCellStyle="Bad">
  <autoFilter ref="A470:F479"/>
  <sortState ref="A471:F479">
    <sortCondition descending="1" ref="B470:B479"/>
  </sortState>
  <tableColumns count="6">
    <tableColumn id="1" name="Crop Year" dataCellStyle="Bad">
      <calculatedColumnFormula>Sheet2!A432</calculatedColumnFormula>
    </tableColumn>
    <tableColumn id="2" name="RawAveragePrice" dataCellStyle="Bad">
      <calculatedColumnFormula>Sheet2!B432</calculatedColumnFormula>
    </tableColumn>
    <tableColumn id="3" name="PreHarvestAverage" dataCellStyle="Bad">
      <calculatedColumnFormula>Sheet2!C432</calculatedColumnFormula>
    </tableColumn>
    <tableColumn id="4" name="PostHarvestAverage" dataCellStyle="Bad">
      <calculatedColumnFormula>Sheet2!D432</calculatedColumnFormula>
    </tableColumn>
    <tableColumn id="5" name="StorageAdjustedAverage" dataCellStyle="Bad">
      <calculatedColumnFormula>Sheet2!E432</calculatedColumnFormula>
    </tableColumn>
    <tableColumn id="6" name="StorageAdjustedPostHarvestAverage" dataCellStyle="Bad">
      <calculatedColumnFormula>Sheet2!F432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7" name="Table7" displayName="Table7" ref="A50:F59" totalsRowShown="0" headerRowCellStyle="Bad" dataCellStyle="Bad">
  <autoFilter ref="A50:F59"/>
  <sortState ref="A51:F59">
    <sortCondition descending="1" ref="B50:B59"/>
  </sortState>
  <tableColumns count="6">
    <tableColumn id="1" name="Crop Year" dataCellStyle="Bad">
      <calculatedColumnFormula>Sheet2!A47</calculatedColumnFormula>
    </tableColumn>
    <tableColumn id="2" name="RawAveragePrice" dataCellStyle="Bad">
      <calculatedColumnFormula>Sheet2!B47</calculatedColumnFormula>
    </tableColumn>
    <tableColumn id="3" name="PreHarvestAverage" dataCellStyle="Bad">
      <calculatedColumnFormula>Sheet2!C47</calculatedColumnFormula>
    </tableColumn>
    <tableColumn id="4" name="PostHarvestAverage" dataCellStyle="Bad">
      <calculatedColumnFormula>Sheet2!D47</calculatedColumnFormula>
    </tableColumn>
    <tableColumn id="5" name="StorageAdjustedAverage" dataCellStyle="Bad">
      <calculatedColumnFormula>Sheet2!E47</calculatedColumnFormula>
    </tableColumn>
    <tableColumn id="6" name="StorageAdjustedPostHarvestAverage" dataCellStyle="Bad">
      <calculatedColumnFormula>Sheet2!F47</calculatedColumnFormula>
    </tableColumn>
  </tableColumns>
  <tableStyleInfo name="TableStyleLight1" showFirstColumn="0" showLastColumn="0" showRowStripes="1" showColumnStripes="0"/>
</table>
</file>

<file path=xl/tables/table40.xml><?xml version="1.0" encoding="utf-8"?>
<table xmlns="http://schemas.openxmlformats.org/spreadsheetml/2006/main" id="43" name="Table43" displayName="Table43" ref="A482:F491" totalsRowShown="0" headerRowCellStyle="Bad" dataCellStyle="Bad">
  <autoFilter ref="A482:F491"/>
  <sortState ref="A483:F491">
    <sortCondition descending="1" ref="B482:B491"/>
  </sortState>
  <tableColumns count="6">
    <tableColumn id="1" name="Crop Year" dataCellStyle="Bad">
      <calculatedColumnFormula>Sheet2!A443</calculatedColumnFormula>
    </tableColumn>
    <tableColumn id="2" name="RawAveragePrice" dataCellStyle="Bad">
      <calculatedColumnFormula>Sheet2!B443</calculatedColumnFormula>
    </tableColumn>
    <tableColumn id="3" name="PreHarvestAverage" dataCellStyle="Bad">
      <calculatedColumnFormula>Sheet2!C443</calculatedColumnFormula>
    </tableColumn>
    <tableColumn id="4" name="PostHarvestAverage" dataCellStyle="Bad">
      <calculatedColumnFormula>Sheet2!D443</calculatedColumnFormula>
    </tableColumn>
    <tableColumn id="5" name="StorageAdjustedAverage" dataCellStyle="Bad">
      <calculatedColumnFormula>Sheet2!E443</calculatedColumnFormula>
    </tableColumn>
    <tableColumn id="6" name="StorageAdjustedPostHarvestAverage" dataCellStyle="Bad">
      <calculatedColumnFormula>Sheet2!F443</calculatedColumnFormula>
    </tableColumn>
  </tableColumns>
  <tableStyleInfo name="TableStyleLight1" showFirstColumn="0" showLastColumn="0" showRowStripes="1" showColumnStripes="0"/>
</table>
</file>

<file path=xl/tables/table41.xml><?xml version="1.0" encoding="utf-8"?>
<table xmlns="http://schemas.openxmlformats.org/spreadsheetml/2006/main" id="44" name="Table44" displayName="Table44" ref="A494:F503" totalsRowShown="0" headerRowCellStyle="Bad" dataCellStyle="Bad">
  <autoFilter ref="A494:F503"/>
  <sortState ref="A495:F503">
    <sortCondition descending="1" ref="B494:B503"/>
  </sortState>
  <tableColumns count="6">
    <tableColumn id="1" name="Crop Year" dataCellStyle="Bad">
      <calculatedColumnFormula>Sheet2!A454</calculatedColumnFormula>
    </tableColumn>
    <tableColumn id="2" name="RawAveragePrice" dataCellStyle="Bad">
      <calculatedColumnFormula>Sheet2!B454</calculatedColumnFormula>
    </tableColumn>
    <tableColumn id="3" name="PreHarvestAverage" dataCellStyle="Bad">
      <calculatedColumnFormula>Sheet2!C454</calculatedColumnFormula>
    </tableColumn>
    <tableColumn id="4" name="PostHarvestAverage" dataCellStyle="Bad">
      <calculatedColumnFormula>Sheet2!D454</calculatedColumnFormula>
    </tableColumn>
    <tableColumn id="5" name="StorageAdjustedAverage" dataCellStyle="Bad">
      <calculatedColumnFormula>Sheet2!E454</calculatedColumnFormula>
    </tableColumn>
    <tableColumn id="6" name="StorageAdjustedPostHarvestAverage" dataCellStyle="Bad">
      <calculatedColumnFormula>Sheet2!F454</calculatedColumnFormula>
    </tableColumn>
  </tableColumns>
  <tableStyleInfo name="TableStyleLight1" showFirstColumn="0" showLastColumn="0" showRowStripes="1" showColumnStripes="0"/>
</table>
</file>

<file path=xl/tables/table42.xml><?xml version="1.0" encoding="utf-8"?>
<table xmlns="http://schemas.openxmlformats.org/spreadsheetml/2006/main" id="3" name="Table3" displayName="Table3" ref="A2:F11" totalsRowShown="0" headerRowCellStyle="Bad" dataCellStyle="Bad">
  <autoFilter ref="A2:F11"/>
  <sortState ref="A3:F11">
    <sortCondition descending="1" ref="B2:B11"/>
  </sortState>
  <tableColumns count="6">
    <tableColumn id="1" name="Crop Year" dataCellStyle="Bad">
      <calculatedColumnFormula>Sheet2!A3</calculatedColumnFormula>
    </tableColumn>
    <tableColumn id="2" name="RawAveragePrice" dataCellStyle="Bad">
      <calculatedColumnFormula>Sheet2!B3</calculatedColumnFormula>
    </tableColumn>
    <tableColumn id="3" name="PreHarvestAverage" dataCellStyle="Bad">
      <calculatedColumnFormula>Sheet2!C3</calculatedColumnFormula>
    </tableColumn>
    <tableColumn id="4" name="PostHarvestAverage" dataCellStyle="Bad">
      <calculatedColumnFormula>Sheet2!D3</calculatedColumnFormula>
    </tableColumn>
    <tableColumn id="5" name="StorageAdjustedAverage" dataCellStyle="Bad">
      <calculatedColumnFormula>Sheet2!E3</calculatedColumnFormula>
    </tableColumn>
    <tableColumn id="6" name="StorageAdjustedPostHarvestAverage" dataCellStyle="Bad">
      <calculatedColumnFormula>Sheet2!F3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8" name="Table8" displayName="Table8" ref="A62:F71" totalsRowShown="0" headerRowCellStyle="Bad" dataCellStyle="Bad">
  <autoFilter ref="A62:F71"/>
  <sortState ref="A63:F71">
    <sortCondition descending="1" ref="B62:B71"/>
  </sortState>
  <tableColumns count="6">
    <tableColumn id="1" name="Crop Year" dataCellStyle="Bad">
      <calculatedColumnFormula>Sheet2!A58</calculatedColumnFormula>
    </tableColumn>
    <tableColumn id="2" name="RawAveragePrice" dataCellStyle="Bad">
      <calculatedColumnFormula>Sheet2!B58</calculatedColumnFormula>
    </tableColumn>
    <tableColumn id="3" name="PreHarvestAverage" dataCellStyle="Bad">
      <calculatedColumnFormula>Sheet2!C58</calculatedColumnFormula>
    </tableColumn>
    <tableColumn id="4" name="PostHarvestAverage" dataCellStyle="Bad">
      <calculatedColumnFormula>Sheet2!D58</calculatedColumnFormula>
    </tableColumn>
    <tableColumn id="5" name="StorageAdjustedAverage" dataCellStyle="Bad">
      <calculatedColumnFormula>Sheet2!E58</calculatedColumnFormula>
    </tableColumn>
    <tableColumn id="6" name="StorageAdjustedPostHarvestAverage" dataCellStyle="Bad">
      <calculatedColumnFormula>Sheet2!F58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9" name="Table9" displayName="Table9" ref="A74:F83" totalsRowShown="0" headerRowCellStyle="Bad" dataCellStyle="Bad">
  <autoFilter ref="A74:F83"/>
  <sortState ref="A75:F83">
    <sortCondition descending="1" ref="B74:B83"/>
  </sortState>
  <tableColumns count="6">
    <tableColumn id="1" name="Crop Year" dataCellStyle="Bad">
      <calculatedColumnFormula>Sheet2!A69</calculatedColumnFormula>
    </tableColumn>
    <tableColumn id="2" name="RawAveragePrice" dataCellStyle="Bad">
      <calculatedColumnFormula>Sheet2!B69</calculatedColumnFormula>
    </tableColumn>
    <tableColumn id="3" name="PreHarvestAverage" dataCellStyle="Bad">
      <calculatedColumnFormula>Sheet2!C69</calculatedColumnFormula>
    </tableColumn>
    <tableColumn id="4" name="PostHarvestAverage" dataCellStyle="Bad">
      <calculatedColumnFormula>Sheet2!D69</calculatedColumnFormula>
    </tableColumn>
    <tableColumn id="5" name="StorageAdjustedAverage" dataCellStyle="Bad">
      <calculatedColumnFormula>Sheet2!E69</calculatedColumnFormula>
    </tableColumn>
    <tableColumn id="6" name="StorageAdjustedPostHarvestAverage" dataCellStyle="Bad">
      <calculatedColumnFormula>Sheet2!F69</calculatedColumn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0" name="Table10" displayName="Table10" ref="A86:F95" totalsRowShown="0" headerRowCellStyle="Bad" dataCellStyle="Bad">
  <autoFilter ref="A86:F95"/>
  <sortState ref="A87:F95">
    <sortCondition descending="1" ref="B86:B95"/>
  </sortState>
  <tableColumns count="6">
    <tableColumn id="1" name="Crop Year" dataCellStyle="Bad">
      <calculatedColumnFormula>Sheet2!A80</calculatedColumnFormula>
    </tableColumn>
    <tableColumn id="2" name="RawAveragePrice" dataCellStyle="Bad">
      <calculatedColumnFormula>Sheet2!B80</calculatedColumnFormula>
    </tableColumn>
    <tableColumn id="3" name="PreHarvestAverage" dataCellStyle="Bad">
      <calculatedColumnFormula>Sheet2!C80</calculatedColumnFormula>
    </tableColumn>
    <tableColumn id="4" name="PostHarvestAverage" dataCellStyle="Bad">
      <calculatedColumnFormula>Sheet2!D80</calculatedColumnFormula>
    </tableColumn>
    <tableColumn id="5" name="StorageAdjustedAverage" dataCellStyle="Bad">
      <calculatedColumnFormula>Sheet2!E80</calculatedColumnFormula>
    </tableColumn>
    <tableColumn id="6" name="StorageAdjustedPostHarvestAverage" dataCellStyle="Bad">
      <calculatedColumnFormula>Sheet2!F80</calculatedColumnFormula>
    </tableColumn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11" name="Table11" displayName="Table11" ref="A98:F107" totalsRowShown="0" headerRowCellStyle="Bad" dataCellStyle="Bad">
  <autoFilter ref="A98:F107"/>
  <sortState ref="A99:F107">
    <sortCondition descending="1" ref="B98:B107"/>
  </sortState>
  <tableColumns count="6">
    <tableColumn id="1" name="Crop Year" dataCellStyle="Bad">
      <calculatedColumnFormula>Sheet2!A91</calculatedColumnFormula>
    </tableColumn>
    <tableColumn id="2" name="RawAveragePrice" dataCellStyle="Bad">
      <calculatedColumnFormula>Sheet2!B91</calculatedColumnFormula>
    </tableColumn>
    <tableColumn id="3" name="PreHarvestAverage" dataCellStyle="Bad">
      <calculatedColumnFormula>Sheet2!C91</calculatedColumnFormula>
    </tableColumn>
    <tableColumn id="4" name="PostHarvestAverage" dataCellStyle="Bad">
      <calculatedColumnFormula>Sheet2!D91</calculatedColumnFormula>
    </tableColumn>
    <tableColumn id="5" name="StorageAdjustedAverage" dataCellStyle="Bad">
      <calculatedColumnFormula>Sheet2!E91</calculatedColumnFormula>
    </tableColumn>
    <tableColumn id="6" name="StorageAdjustedPostHarvestAverage" dataCellStyle="Bad">
      <calculatedColumnFormula>Sheet2!F91</calculatedColumnFormula>
    </tableColumn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12" name="Table12" displayName="Table12" ref="A110:F119" totalsRowShown="0" headerRowCellStyle="Bad" dataCellStyle="Bad">
  <autoFilter ref="A110:F119"/>
  <sortState ref="A111:F119">
    <sortCondition descending="1" ref="B110:B119"/>
  </sortState>
  <tableColumns count="6">
    <tableColumn id="1" name="Crop Year" dataCellStyle="Bad">
      <calculatedColumnFormula>Sheet2!A102</calculatedColumnFormula>
    </tableColumn>
    <tableColumn id="2" name="RawAveragePrice" dataCellStyle="Bad">
      <calculatedColumnFormula>Sheet2!B102</calculatedColumnFormula>
    </tableColumn>
    <tableColumn id="3" name="PreHarvestAverage" dataCellStyle="Bad">
      <calculatedColumnFormula>Sheet2!C102</calculatedColumnFormula>
    </tableColumn>
    <tableColumn id="4" name="PostHarvestAverage" dataCellStyle="Bad">
      <calculatedColumnFormula>Sheet2!D102</calculatedColumnFormula>
    </tableColumn>
    <tableColumn id="5" name="StorageAdjustedAverage" dataCellStyle="Bad">
      <calculatedColumnFormula>Sheet2!E102</calculatedColumnFormula>
    </tableColumn>
    <tableColumn id="6" name="StorageAdjustedPostHarvestAverage" dataCellStyle="Bad">
      <calculatedColumnFormula>Sheet2!F102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26" Type="http://schemas.openxmlformats.org/officeDocument/2006/relationships/table" Target="../tables/table25.xml"/><Relationship Id="rId39" Type="http://schemas.openxmlformats.org/officeDocument/2006/relationships/table" Target="../tables/table38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34" Type="http://schemas.openxmlformats.org/officeDocument/2006/relationships/table" Target="../tables/table33.xml"/><Relationship Id="rId42" Type="http://schemas.openxmlformats.org/officeDocument/2006/relationships/table" Target="../tables/table41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33" Type="http://schemas.openxmlformats.org/officeDocument/2006/relationships/table" Target="../tables/table32.xml"/><Relationship Id="rId38" Type="http://schemas.openxmlformats.org/officeDocument/2006/relationships/table" Target="../tables/table37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29" Type="http://schemas.openxmlformats.org/officeDocument/2006/relationships/table" Target="../tables/table28.xml"/><Relationship Id="rId41" Type="http://schemas.openxmlformats.org/officeDocument/2006/relationships/table" Target="../tables/table40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32" Type="http://schemas.openxmlformats.org/officeDocument/2006/relationships/table" Target="../tables/table31.xml"/><Relationship Id="rId37" Type="http://schemas.openxmlformats.org/officeDocument/2006/relationships/table" Target="../tables/table36.xml"/><Relationship Id="rId40" Type="http://schemas.openxmlformats.org/officeDocument/2006/relationships/table" Target="../tables/table39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36" Type="http://schemas.openxmlformats.org/officeDocument/2006/relationships/table" Target="../tables/table35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31" Type="http://schemas.openxmlformats.org/officeDocument/2006/relationships/table" Target="../tables/table30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Relationship Id="rId30" Type="http://schemas.openxmlformats.org/officeDocument/2006/relationships/table" Target="../tables/table29.xml"/><Relationship Id="rId35" Type="http://schemas.openxmlformats.org/officeDocument/2006/relationships/table" Target="../tables/table34.xml"/><Relationship Id="rId43" Type="http://schemas.openxmlformats.org/officeDocument/2006/relationships/table" Target="../tables/table4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503"/>
  <sheetViews>
    <sheetView zoomScale="70" zoomScaleNormal="70" workbookViewId="0">
      <selection activeCell="H18" sqref="H18"/>
    </sheetView>
  </sheetViews>
  <sheetFormatPr defaultRowHeight="14.4" x14ac:dyDescent="0.3"/>
  <cols>
    <col min="1" max="1" width="15.109375" style="21" customWidth="1"/>
    <col min="2" max="2" width="19.21875" style="21" bestFit="1" customWidth="1"/>
    <col min="3" max="3" width="20.88671875" style="21" bestFit="1" customWidth="1"/>
    <col min="4" max="4" width="21.77734375" style="21" bestFit="1" customWidth="1"/>
    <col min="5" max="5" width="26.109375" style="21" bestFit="1" customWidth="1"/>
    <col min="6" max="6" width="37.109375" style="21" bestFit="1" customWidth="1"/>
    <col min="7" max="7" width="8.88671875" style="21"/>
    <col min="8" max="8" width="12.77734375" style="21" bestFit="1" customWidth="1"/>
    <col min="9" max="12" width="8.88671875" style="21"/>
    <col min="13" max="13" width="20.21875" style="21" bestFit="1" customWidth="1"/>
    <col min="14" max="14" width="15.33203125" style="21" bestFit="1" customWidth="1"/>
    <col min="15" max="15" width="17.109375" style="21" bestFit="1" customWidth="1"/>
    <col min="16" max="16" width="18.6640625" style="21" bestFit="1" customWidth="1"/>
    <col min="17" max="17" width="22.109375" style="21" bestFit="1" customWidth="1"/>
    <col min="18" max="18" width="23.44140625" style="21" bestFit="1" customWidth="1"/>
    <col min="19" max="19" width="35.5546875" style="21" bestFit="1" customWidth="1"/>
    <col min="20" max="20" width="21.33203125" style="21" bestFit="1" customWidth="1"/>
    <col min="21" max="21" width="22.33203125" style="21" bestFit="1" customWidth="1"/>
    <col min="22" max="22" width="27" style="21" bestFit="1" customWidth="1"/>
    <col min="23" max="23" width="40.109375" style="21" bestFit="1" customWidth="1"/>
    <col min="24" max="26" width="8.88671875" style="21"/>
    <col min="27" max="27" width="14.21875" style="21" bestFit="1" customWidth="1"/>
    <col min="28" max="28" width="15.33203125" style="21" bestFit="1" customWidth="1"/>
    <col min="29" max="29" width="17.109375" style="21" bestFit="1" customWidth="1"/>
    <col min="30" max="30" width="17.109375" style="21" customWidth="1"/>
    <col min="31" max="31" width="18.6640625" style="21" bestFit="1" customWidth="1"/>
    <col min="32" max="32" width="19.77734375" style="21" bestFit="1" customWidth="1"/>
    <col min="33" max="33" width="23.44140625" style="21" bestFit="1" customWidth="1"/>
    <col min="34" max="34" width="35.5546875" style="21" bestFit="1" customWidth="1"/>
    <col min="35" max="16384" width="8.88671875" style="21"/>
  </cols>
  <sheetData>
    <row r="1" spans="1:19" x14ac:dyDescent="0.3">
      <c r="A1" s="21" t="s">
        <v>0</v>
      </c>
    </row>
    <row r="2" spans="1:19" x14ac:dyDescent="0.3">
      <c r="A2" s="21" t="s">
        <v>1</v>
      </c>
      <c r="B2" s="21" t="s">
        <v>2</v>
      </c>
      <c r="C2" s="21" t="s">
        <v>3</v>
      </c>
      <c r="D2" s="21" t="s">
        <v>4</v>
      </c>
      <c r="E2" s="21" t="s">
        <v>5</v>
      </c>
      <c r="F2" s="21" t="s">
        <v>6</v>
      </c>
      <c r="H2" s="21" t="s">
        <v>81</v>
      </c>
    </row>
    <row r="3" spans="1:19" x14ac:dyDescent="0.3">
      <c r="A3" s="21" t="str">
        <f>Sheet2!A6</f>
        <v>2011-12</v>
      </c>
      <c r="B3" s="21">
        <f>Sheet2!B6</f>
        <v>14.69</v>
      </c>
      <c r="C3" s="21">
        <f>Sheet2!C6</f>
        <v>13.42</v>
      </c>
      <c r="D3" s="21">
        <f>Sheet2!D6</f>
        <v>14.83</v>
      </c>
      <c r="E3" s="21">
        <f>Sheet2!E6</f>
        <v>13.98</v>
      </c>
      <c r="F3" s="21">
        <f>Sheet2!F6</f>
        <v>14.04</v>
      </c>
      <c r="H3" s="21">
        <f>SUM(Table3[[#This Row],[RawAveragePrice]], -Table3[[#This Row],[StorageAdjustedAverage]])</f>
        <v>0.70999999999999908</v>
      </c>
      <c r="M3" s="21" t="s">
        <v>58</v>
      </c>
    </row>
    <row r="4" spans="1:19" x14ac:dyDescent="0.3">
      <c r="A4" s="21" t="str">
        <f>Sheet2!A7</f>
        <v>2012-13</v>
      </c>
      <c r="B4" s="21">
        <f>Sheet2!B7</f>
        <v>14.36</v>
      </c>
      <c r="C4" s="21">
        <f>Sheet2!C7</f>
        <v>13.61</v>
      </c>
      <c r="D4" s="21">
        <f>Sheet2!D7</f>
        <v>15.11</v>
      </c>
      <c r="E4" s="21">
        <f>Sheet2!E7</f>
        <v>13.94</v>
      </c>
      <c r="F4" s="21">
        <f>Sheet2!F7</f>
        <v>14.28</v>
      </c>
      <c r="H4" s="21">
        <f>SUM(Table3[[#This Row],[RawAveragePrice]], -Table3[[#This Row],[StorageAdjustedAverage]])</f>
        <v>0.41999999999999993</v>
      </c>
      <c r="M4" s="21" t="s">
        <v>59</v>
      </c>
      <c r="N4" s="21" t="s">
        <v>60</v>
      </c>
      <c r="O4" s="21" t="s">
        <v>61</v>
      </c>
      <c r="P4" s="21" t="s">
        <v>62</v>
      </c>
      <c r="Q4" s="21" t="s">
        <v>63</v>
      </c>
      <c r="R4" s="21" t="s">
        <v>64</v>
      </c>
      <c r="S4" s="21" t="s">
        <v>65</v>
      </c>
    </row>
    <row r="5" spans="1:19" x14ac:dyDescent="0.3">
      <c r="A5" s="21" t="str">
        <f>Sheet2!A8</f>
        <v>2013-14</v>
      </c>
      <c r="B5" s="21">
        <f>Sheet2!B8</f>
        <v>13.53</v>
      </c>
      <c r="C5" s="21">
        <f>Sheet2!C8</f>
        <v>13.1</v>
      </c>
      <c r="D5" s="21">
        <f>Sheet2!D8</f>
        <v>13.81</v>
      </c>
      <c r="E5" s="21">
        <f>Sheet2!E8</f>
        <v>13.29</v>
      </c>
      <c r="F5" s="21">
        <f>Sheet2!F8</f>
        <v>13.42</v>
      </c>
      <c r="H5" s="21">
        <f>SUM(Table3[[#This Row],[RawAveragePrice]], -Table3[[#This Row],[StorageAdjustedAverage]])</f>
        <v>0.24000000000000021</v>
      </c>
      <c r="M5" s="21" t="s">
        <v>66</v>
      </c>
      <c r="N5" s="21" t="s">
        <v>67</v>
      </c>
      <c r="O5" s="21">
        <v>12.15</v>
      </c>
      <c r="P5" s="21">
        <v>11.88</v>
      </c>
      <c r="Q5" s="21">
        <v>12.32</v>
      </c>
      <c r="R5" s="21">
        <v>11.77</v>
      </c>
      <c r="S5" s="21">
        <v>11.7</v>
      </c>
    </row>
    <row r="6" spans="1:19" x14ac:dyDescent="0.3">
      <c r="A6" s="21" t="str">
        <f>Sheet2!A3</f>
        <v>2008-09</v>
      </c>
      <c r="B6" s="21">
        <f>Sheet2!B3</f>
        <v>12.34</v>
      </c>
      <c r="C6" s="21">
        <f>Sheet2!C3</f>
        <v>13.66</v>
      </c>
      <c r="D6" s="21">
        <f>Sheet2!D3</f>
        <v>11.01</v>
      </c>
      <c r="E6" s="21">
        <f>Sheet2!E3</f>
        <v>12.03</v>
      </c>
      <c r="F6" s="21">
        <f>Sheet2!F3</f>
        <v>10.41</v>
      </c>
      <c r="H6" s="21">
        <f>SUM(Table3[[#This Row],[RawAveragePrice]], -Table3[[#This Row],[StorageAdjustedAverage]])</f>
        <v>0.3100000000000005</v>
      </c>
      <c r="M6" s="21" t="s">
        <v>66</v>
      </c>
      <c r="N6" s="21" t="s">
        <v>68</v>
      </c>
      <c r="O6" s="21">
        <v>12.14</v>
      </c>
      <c r="P6" s="21">
        <v>11.96</v>
      </c>
      <c r="Q6" s="21">
        <v>12.26</v>
      </c>
      <c r="R6" s="21">
        <v>11.79</v>
      </c>
      <c r="S6" s="21">
        <v>11.68</v>
      </c>
    </row>
    <row r="7" spans="1:19" x14ac:dyDescent="0.3">
      <c r="A7" s="21" t="str">
        <f>Sheet2!A5</f>
        <v>2010-11</v>
      </c>
      <c r="B7" s="21">
        <f>Sheet2!B5</f>
        <v>12.23</v>
      </c>
      <c r="C7" s="21">
        <f>Sheet2!C5</f>
        <v>9.85</v>
      </c>
      <c r="D7" s="21">
        <f>Sheet2!D5</f>
        <v>13.25</v>
      </c>
      <c r="E7" s="21">
        <f>Sheet2!E5</f>
        <v>11.97</v>
      </c>
      <c r="F7" s="21">
        <f>Sheet2!F5</f>
        <v>12.88</v>
      </c>
      <c r="H7" s="21">
        <f>SUM(Table3[[#This Row],[RawAveragePrice]], -Table3[[#This Row],[StorageAdjustedAverage]])</f>
        <v>0.25999999999999979</v>
      </c>
      <c r="M7" s="21" t="s">
        <v>66</v>
      </c>
      <c r="N7" s="21" t="s">
        <v>69</v>
      </c>
      <c r="O7" s="21">
        <v>12.03</v>
      </c>
      <c r="P7" s="21">
        <v>11.88</v>
      </c>
      <c r="Q7" s="21">
        <v>12.13</v>
      </c>
      <c r="R7" s="21">
        <v>11.68</v>
      </c>
      <c r="S7" s="21">
        <v>11.55</v>
      </c>
    </row>
    <row r="8" spans="1:19" x14ac:dyDescent="0.3">
      <c r="A8" s="21" t="str">
        <f>Sheet2!A10</f>
        <v>2015-16</v>
      </c>
      <c r="B8" s="21">
        <f>Sheet2!B10</f>
        <v>11.09</v>
      </c>
      <c r="C8" s="21">
        <f>Sheet2!C10</f>
        <v>10.3</v>
      </c>
      <c r="D8" s="21">
        <f>Sheet2!D10</f>
        <v>11.29</v>
      </c>
      <c r="E8" s="21">
        <f>Sheet2!E10</f>
        <v>10.53</v>
      </c>
      <c r="F8" s="21">
        <f>Sheet2!F10</f>
        <v>10.59</v>
      </c>
      <c r="H8" s="21">
        <f>SUM(Table3[[#This Row],[RawAveragePrice]], -Table3[[#This Row],[StorageAdjustedAverage]])</f>
        <v>0.5600000000000005</v>
      </c>
      <c r="M8" s="21" t="s">
        <v>66</v>
      </c>
      <c r="N8" s="21" t="s">
        <v>70</v>
      </c>
      <c r="O8" s="21">
        <v>12.15</v>
      </c>
      <c r="P8" s="21">
        <v>11.88</v>
      </c>
      <c r="Q8" s="21">
        <v>12.32</v>
      </c>
      <c r="R8" s="21">
        <v>11.77</v>
      </c>
      <c r="S8" s="21">
        <v>11.7</v>
      </c>
    </row>
    <row r="9" spans="1:19" x14ac:dyDescent="0.3">
      <c r="A9" s="21" t="str">
        <f>Sheet2!A9</f>
        <v>2014-15</v>
      </c>
      <c r="B9" s="21">
        <f>Sheet2!B9</f>
        <v>10.68</v>
      </c>
      <c r="C9" s="21">
        <f>Sheet2!C9</f>
        <v>11.8</v>
      </c>
      <c r="D9" s="21">
        <f>Sheet2!D9</f>
        <v>9.94</v>
      </c>
      <c r="E9" s="21">
        <f>Sheet2!E9</f>
        <v>10.29</v>
      </c>
      <c r="F9" s="21">
        <f>Sheet2!F9</f>
        <v>9.2799999999999994</v>
      </c>
      <c r="H9" s="21">
        <f>SUM(Table3[[#This Row],[RawAveragePrice]], -Table3[[#This Row],[StorageAdjustedAverage]])</f>
        <v>0.39000000000000057</v>
      </c>
      <c r="M9" s="21" t="s">
        <v>66</v>
      </c>
      <c r="N9" s="21" t="s">
        <v>71</v>
      </c>
      <c r="O9" s="21">
        <v>12.14</v>
      </c>
      <c r="P9" s="21">
        <v>11.96</v>
      </c>
      <c r="Q9" s="21">
        <v>12.26</v>
      </c>
      <c r="R9" s="21">
        <v>11.79</v>
      </c>
      <c r="S9" s="21">
        <v>11.68</v>
      </c>
    </row>
    <row r="10" spans="1:19" x14ac:dyDescent="0.3">
      <c r="A10" s="21" t="str">
        <f>Sheet2!A11</f>
        <v>2016-17</v>
      </c>
      <c r="B10" s="21">
        <f>Sheet2!B11</f>
        <v>10.34</v>
      </c>
      <c r="C10" s="21">
        <f>Sheet2!C11</f>
        <v>10.63</v>
      </c>
      <c r="D10" s="21">
        <f>Sheet2!D11</f>
        <v>10.050000000000001</v>
      </c>
      <c r="E10" s="21">
        <f>Sheet2!E11</f>
        <v>10.050000000000001</v>
      </c>
      <c r="F10" s="21">
        <f>Sheet2!F11</f>
        <v>9.4600000000000009</v>
      </c>
      <c r="H10" s="21">
        <f>SUM(Table3[[#This Row],[RawAveragePrice]], -Table3[[#This Row],[StorageAdjustedAverage]])</f>
        <v>0.28999999999999915</v>
      </c>
      <c r="M10" s="21" t="s">
        <v>66</v>
      </c>
      <c r="N10" s="21" t="s">
        <v>72</v>
      </c>
      <c r="O10" s="21">
        <v>12.13</v>
      </c>
      <c r="P10" s="21">
        <v>11.93</v>
      </c>
      <c r="Q10" s="21">
        <v>12.19</v>
      </c>
      <c r="R10" s="21">
        <v>11.25</v>
      </c>
      <c r="S10" s="21">
        <v>11.04</v>
      </c>
    </row>
    <row r="11" spans="1:19" x14ac:dyDescent="0.3">
      <c r="A11" s="21" t="str">
        <f>Sheet2!A4</f>
        <v>2009-10</v>
      </c>
      <c r="B11" s="21">
        <f>Sheet2!B4</f>
        <v>10.09</v>
      </c>
      <c r="C11" s="21">
        <f>Sheet2!C4</f>
        <v>10.23</v>
      </c>
      <c r="D11" s="21">
        <f>Sheet2!D4</f>
        <v>9.9499999999999993</v>
      </c>
      <c r="E11" s="21">
        <f>Sheet2!E4</f>
        <v>9.8000000000000007</v>
      </c>
      <c r="F11" s="21">
        <f>Sheet2!F4</f>
        <v>9.3800000000000008</v>
      </c>
      <c r="H11" s="21">
        <f>SUM(Table3[[#This Row],[RawAveragePrice]], -Table3[[#This Row],[StorageAdjustedAverage]])</f>
        <v>0.28999999999999915</v>
      </c>
      <c r="M11" s="21" t="s">
        <v>66</v>
      </c>
      <c r="N11" s="21" t="s">
        <v>73</v>
      </c>
      <c r="O11" s="21">
        <v>12.08</v>
      </c>
      <c r="P11" s="21">
        <v>11.9</v>
      </c>
      <c r="Q11" s="21">
        <v>12.18</v>
      </c>
      <c r="R11" s="21">
        <v>11.74</v>
      </c>
      <c r="S11" s="21">
        <v>11.65</v>
      </c>
    </row>
    <row r="12" spans="1:19" x14ac:dyDescent="0.3">
      <c r="M12" s="21" t="s">
        <v>74</v>
      </c>
      <c r="N12" s="21" t="s">
        <v>67</v>
      </c>
      <c r="O12" s="21">
        <v>12.12</v>
      </c>
      <c r="P12" s="21">
        <v>11.77</v>
      </c>
      <c r="Q12" s="21">
        <v>12.35</v>
      </c>
      <c r="R12" s="21">
        <v>11.73</v>
      </c>
      <c r="S12" s="21">
        <v>11.7</v>
      </c>
    </row>
    <row r="13" spans="1:19" x14ac:dyDescent="0.3">
      <c r="A13" s="21" t="s">
        <v>16</v>
      </c>
      <c r="M13" s="21" t="s">
        <v>74</v>
      </c>
      <c r="N13" s="21" t="s">
        <v>68</v>
      </c>
      <c r="O13" s="21">
        <v>12.14</v>
      </c>
      <c r="P13" s="21">
        <v>11.88</v>
      </c>
      <c r="Q13" s="21">
        <v>12.31</v>
      </c>
      <c r="R13" s="21">
        <v>11.76</v>
      </c>
      <c r="S13" s="21">
        <v>11.68</v>
      </c>
    </row>
    <row r="14" spans="1:19" x14ac:dyDescent="0.3">
      <c r="A14" s="21" t="s">
        <v>1</v>
      </c>
      <c r="B14" s="21" t="s">
        <v>2</v>
      </c>
      <c r="C14" s="21" t="s">
        <v>3</v>
      </c>
      <c r="D14" s="21" t="s">
        <v>4</v>
      </c>
      <c r="E14" s="21" t="s">
        <v>5</v>
      </c>
      <c r="F14" s="21" t="s">
        <v>6</v>
      </c>
      <c r="M14" s="21" t="s">
        <v>74</v>
      </c>
      <c r="N14" s="21" t="s">
        <v>69</v>
      </c>
      <c r="O14" s="21">
        <v>11.99</v>
      </c>
      <c r="P14" s="21">
        <v>11.77</v>
      </c>
      <c r="Q14" s="21">
        <v>12.13</v>
      </c>
      <c r="R14" s="21">
        <v>11.62</v>
      </c>
      <c r="S14" s="21">
        <v>11.53</v>
      </c>
    </row>
    <row r="15" spans="1:19" x14ac:dyDescent="0.3">
      <c r="A15" s="21" t="str">
        <f>Sheet2!A18</f>
        <v>2012-13</v>
      </c>
      <c r="B15" s="21">
        <f>Sheet2!B18</f>
        <v>14.4</v>
      </c>
      <c r="C15" s="21">
        <f>Sheet2!C18</f>
        <v>13.61</v>
      </c>
      <c r="D15" s="21">
        <f>Sheet2!D18</f>
        <v>15.2</v>
      </c>
      <c r="E15" s="21">
        <f>Sheet2!E18</f>
        <v>13.98</v>
      </c>
      <c r="F15" s="21">
        <f>Sheet2!F18</f>
        <v>14.36</v>
      </c>
      <c r="H15" s="21">
        <f>SUM(Table4[[#This Row],[RawAveragePrice]], -Table4[[#This Row],[StorageAdjustedAverage]])</f>
        <v>0.41999999999999993</v>
      </c>
      <c r="M15" s="21" t="s">
        <v>74</v>
      </c>
      <c r="N15" s="21" t="s">
        <v>70</v>
      </c>
      <c r="O15" s="21">
        <v>12.12</v>
      </c>
      <c r="P15" s="21">
        <v>11.77</v>
      </c>
      <c r="Q15" s="21">
        <v>12.35</v>
      </c>
      <c r="R15" s="21">
        <v>11.73</v>
      </c>
      <c r="S15" s="21">
        <v>11.7</v>
      </c>
    </row>
    <row r="16" spans="1:19" x14ac:dyDescent="0.3">
      <c r="A16" s="21" t="str">
        <f>Sheet2!A17</f>
        <v>2011-12</v>
      </c>
      <c r="B16" s="21">
        <f>Sheet2!B17</f>
        <v>14.15</v>
      </c>
      <c r="C16" s="21">
        <f>Sheet2!C17</f>
        <v>13.42</v>
      </c>
      <c r="D16" s="21">
        <f>Sheet2!D17</f>
        <v>14.34</v>
      </c>
      <c r="E16" s="21">
        <f>Sheet2!E17</f>
        <v>13.59</v>
      </c>
      <c r="F16" s="21">
        <f>Sheet2!F17</f>
        <v>13.63</v>
      </c>
      <c r="H16" s="21">
        <f>SUM(Table4[[#This Row],[RawAveragePrice]], -Table4[[#This Row],[StorageAdjustedAverage]])</f>
        <v>0.5600000000000005</v>
      </c>
      <c r="M16" s="21" t="s">
        <v>74</v>
      </c>
      <c r="N16" s="21" t="s">
        <v>71</v>
      </c>
      <c r="O16" s="21">
        <v>12.14</v>
      </c>
      <c r="P16" s="21">
        <v>11.88</v>
      </c>
      <c r="Q16" s="21">
        <v>12.31</v>
      </c>
      <c r="R16" s="21">
        <v>11.76</v>
      </c>
      <c r="S16" s="21">
        <v>11.68</v>
      </c>
    </row>
    <row r="17" spans="1:19" x14ac:dyDescent="0.3">
      <c r="A17" s="21" t="str">
        <f>Sheet2!A19</f>
        <v>2013-14</v>
      </c>
      <c r="B17" s="21">
        <f>Sheet2!B19</f>
        <v>13.63</v>
      </c>
      <c r="C17" s="21">
        <f>Sheet2!C19</f>
        <v>13.1</v>
      </c>
      <c r="D17" s="21">
        <f>Sheet2!D19</f>
        <v>13.98</v>
      </c>
      <c r="E17" s="21">
        <f>Sheet2!E19</f>
        <v>13.45</v>
      </c>
      <c r="F17" s="21">
        <f>Sheet2!F19</f>
        <v>13.68</v>
      </c>
      <c r="H17" s="21">
        <f>SUM(Table4[[#This Row],[RawAveragePrice]], -Table4[[#This Row],[StorageAdjustedAverage]])</f>
        <v>0.18000000000000149</v>
      </c>
      <c r="M17" s="21" t="s">
        <v>74</v>
      </c>
      <c r="N17" s="21" t="s">
        <v>75</v>
      </c>
      <c r="O17" s="21">
        <v>12.23</v>
      </c>
      <c r="P17" s="21">
        <v>11.65</v>
      </c>
      <c r="Q17" s="21">
        <v>12.59</v>
      </c>
      <c r="R17" s="21">
        <v>11.84</v>
      </c>
      <c r="S17" s="21">
        <v>11.96</v>
      </c>
    </row>
    <row r="18" spans="1:19" x14ac:dyDescent="0.3">
      <c r="A18" s="21" t="str">
        <f>Sheet2!A14</f>
        <v>2008-09</v>
      </c>
      <c r="B18" s="21">
        <f>Sheet2!B14</f>
        <v>12.24</v>
      </c>
      <c r="C18" s="21">
        <f>Sheet2!C14</f>
        <v>13.47</v>
      </c>
      <c r="D18" s="21">
        <f>Sheet2!D14</f>
        <v>11.01</v>
      </c>
      <c r="E18" s="21">
        <f>Sheet2!E14</f>
        <v>11.94</v>
      </c>
      <c r="F18" s="21">
        <f>Sheet2!F14</f>
        <v>10.41</v>
      </c>
      <c r="H18" s="21">
        <f>SUM(Table4[[#This Row],[RawAveragePrice]], -Table4[[#This Row],[StorageAdjustedAverage]])</f>
        <v>0.30000000000000071</v>
      </c>
      <c r="M18" s="21" t="s">
        <v>74</v>
      </c>
      <c r="N18" s="21" t="s">
        <v>76</v>
      </c>
      <c r="O18" s="21">
        <v>12.24</v>
      </c>
      <c r="P18" s="21">
        <v>11.65</v>
      </c>
      <c r="Q18" s="21">
        <v>12.6</v>
      </c>
      <c r="R18" s="21">
        <v>11.85</v>
      </c>
      <c r="S18" s="21">
        <v>11.98</v>
      </c>
    </row>
    <row r="19" spans="1:19" x14ac:dyDescent="0.3">
      <c r="A19" s="21" t="str">
        <f>Sheet2!A16</f>
        <v>2010-11</v>
      </c>
      <c r="B19" s="21">
        <f>Sheet2!B16</f>
        <v>12.17</v>
      </c>
      <c r="C19" s="21">
        <f>Sheet2!C16</f>
        <v>9.85</v>
      </c>
      <c r="D19" s="21">
        <f>Sheet2!D16</f>
        <v>13.17</v>
      </c>
      <c r="E19" s="21">
        <f>Sheet2!E16</f>
        <v>11.97</v>
      </c>
      <c r="F19" s="21">
        <f>Sheet2!F16</f>
        <v>12.88</v>
      </c>
      <c r="H19" s="21">
        <f>SUM(Table4[[#This Row],[RawAveragePrice]], -Table4[[#This Row],[StorageAdjustedAverage]])</f>
        <v>0.19999999999999929</v>
      </c>
      <c r="M19" s="21" t="s">
        <v>74</v>
      </c>
      <c r="N19" s="21" t="s">
        <v>77</v>
      </c>
      <c r="O19" s="21">
        <v>12.11</v>
      </c>
      <c r="P19" s="21">
        <v>11.65</v>
      </c>
      <c r="Q19" s="21">
        <v>12.4</v>
      </c>
      <c r="R19" s="21">
        <v>11.74</v>
      </c>
      <c r="S19" s="21">
        <v>11.8</v>
      </c>
    </row>
    <row r="20" spans="1:19" x14ac:dyDescent="0.3">
      <c r="A20" s="21" t="str">
        <f>Sheet2!A21</f>
        <v>2015-16</v>
      </c>
      <c r="B20" s="21">
        <f>Sheet2!B21</f>
        <v>11.11</v>
      </c>
      <c r="C20" s="21">
        <f>Sheet2!C21</f>
        <v>10.3</v>
      </c>
      <c r="D20" s="21">
        <f>Sheet2!D21</f>
        <v>11.31</v>
      </c>
      <c r="E20" s="21">
        <f>Sheet2!E21</f>
        <v>10.56</v>
      </c>
      <c r="F20" s="21">
        <f>Sheet2!F21</f>
        <v>10.62</v>
      </c>
      <c r="H20" s="21">
        <f>SUM(Table4[[#This Row],[RawAveragePrice]], -Table4[[#This Row],[StorageAdjustedAverage]])</f>
        <v>0.54999999999999893</v>
      </c>
      <c r="M20" s="21" t="s">
        <v>74</v>
      </c>
      <c r="N20" s="21" t="s">
        <v>78</v>
      </c>
      <c r="O20" s="21">
        <v>12.23</v>
      </c>
      <c r="P20" s="21">
        <v>11.65</v>
      </c>
      <c r="Q20" s="21">
        <v>12.59</v>
      </c>
      <c r="R20" s="21">
        <v>11.84</v>
      </c>
      <c r="S20" s="21">
        <v>11.96</v>
      </c>
    </row>
    <row r="21" spans="1:19" x14ac:dyDescent="0.3">
      <c r="A21" s="21" t="str">
        <f>Sheet2!A20</f>
        <v>2014-15</v>
      </c>
      <c r="B21" s="21">
        <f>Sheet2!B20</f>
        <v>10.96</v>
      </c>
      <c r="C21" s="21">
        <f>Sheet2!C20</f>
        <v>11.98</v>
      </c>
      <c r="D21" s="21">
        <f>Sheet2!D20</f>
        <v>9.94</v>
      </c>
      <c r="E21" s="21">
        <f>Sheet2!E20</f>
        <v>10.64</v>
      </c>
      <c r="F21" s="21">
        <f>Sheet2!F20</f>
        <v>9.3000000000000007</v>
      </c>
      <c r="H21" s="21">
        <f>SUM(Table4[[#This Row],[RawAveragePrice]], -Table4[[#This Row],[StorageAdjustedAverage]])</f>
        <v>0.32000000000000028</v>
      </c>
      <c r="M21" s="21" t="s">
        <v>74</v>
      </c>
      <c r="N21" s="21" t="s">
        <v>79</v>
      </c>
      <c r="O21" s="21">
        <v>12.24</v>
      </c>
      <c r="P21" s="21">
        <v>11.65</v>
      </c>
      <c r="Q21" s="21">
        <v>12.6</v>
      </c>
      <c r="R21" s="21">
        <v>11.85</v>
      </c>
      <c r="S21" s="21">
        <v>11.98</v>
      </c>
    </row>
    <row r="22" spans="1:19" x14ac:dyDescent="0.3">
      <c r="A22" s="21" t="str">
        <f>Sheet2!A22</f>
        <v>2016-17</v>
      </c>
      <c r="B22" s="21">
        <f>Sheet2!B22</f>
        <v>10.5</v>
      </c>
      <c r="C22" s="21">
        <f>Sheet2!C22</f>
        <v>10.95</v>
      </c>
      <c r="D22" s="21">
        <f>Sheet2!D22</f>
        <v>10.050000000000001</v>
      </c>
      <c r="E22" s="21">
        <f>Sheet2!E22</f>
        <v>10.210000000000001</v>
      </c>
      <c r="F22" s="21">
        <f>Sheet2!F22</f>
        <v>9.4600000000000009</v>
      </c>
      <c r="H22" s="21">
        <f>SUM(Table4[[#This Row],[RawAveragePrice]], -Table4[[#This Row],[StorageAdjustedAverage]])</f>
        <v>0.28999999999999915</v>
      </c>
      <c r="M22" s="21" t="s">
        <v>74</v>
      </c>
      <c r="N22" s="21" t="s">
        <v>72</v>
      </c>
      <c r="O22" s="21">
        <v>12.12</v>
      </c>
      <c r="P22" s="21">
        <v>11.77</v>
      </c>
      <c r="Q22" s="21">
        <v>12.24</v>
      </c>
      <c r="R22" s="21">
        <v>11.36</v>
      </c>
      <c r="S22" s="21">
        <v>11.23</v>
      </c>
    </row>
    <row r="23" spans="1:19" x14ac:dyDescent="0.3">
      <c r="A23" s="21" t="str">
        <f>Sheet2!A15</f>
        <v>2009-10</v>
      </c>
      <c r="B23" s="21">
        <f>Sheet2!B15</f>
        <v>10.09</v>
      </c>
      <c r="C23" s="21">
        <f>Sheet2!C15</f>
        <v>10.23</v>
      </c>
      <c r="D23" s="21">
        <f>Sheet2!D15</f>
        <v>9.9499999999999993</v>
      </c>
      <c r="E23" s="21">
        <f>Sheet2!E15</f>
        <v>9.8000000000000007</v>
      </c>
      <c r="F23" s="21">
        <f>Sheet2!F15</f>
        <v>9.3800000000000008</v>
      </c>
      <c r="H23" s="21">
        <f>SUM(Table4[[#This Row],[RawAveragePrice]], -Table4[[#This Row],[StorageAdjustedAverage]])</f>
        <v>0.28999999999999915</v>
      </c>
      <c r="M23" s="21" t="s">
        <v>74</v>
      </c>
      <c r="N23" s="21" t="s">
        <v>73</v>
      </c>
      <c r="O23" s="21">
        <v>12.02</v>
      </c>
      <c r="P23" s="21">
        <v>11.71</v>
      </c>
      <c r="Q23" s="21">
        <v>12.22</v>
      </c>
      <c r="R23" s="21">
        <v>11.69</v>
      </c>
      <c r="S23" s="21">
        <v>11.67</v>
      </c>
    </row>
    <row r="24" spans="1:19" x14ac:dyDescent="0.3">
      <c r="M24" s="21" t="s">
        <v>80</v>
      </c>
      <c r="N24" s="21" t="s">
        <v>67</v>
      </c>
      <c r="O24" s="21">
        <v>11.95</v>
      </c>
      <c r="P24" s="21">
        <v>11.72</v>
      </c>
      <c r="Q24" s="21">
        <v>12.18</v>
      </c>
      <c r="R24" s="21">
        <v>11.59</v>
      </c>
      <c r="S24" s="21">
        <v>11.45</v>
      </c>
    </row>
    <row r="25" spans="1:19" x14ac:dyDescent="0.3">
      <c r="A25" s="21" t="s">
        <v>17</v>
      </c>
      <c r="M25" s="21" t="s">
        <v>80</v>
      </c>
      <c r="N25" s="21" t="s">
        <v>72</v>
      </c>
      <c r="O25" s="21">
        <v>11.95</v>
      </c>
      <c r="P25" s="21">
        <v>11.72</v>
      </c>
      <c r="Q25" s="21">
        <v>12.18</v>
      </c>
      <c r="R25" s="21">
        <v>11.59</v>
      </c>
      <c r="S25" s="21">
        <v>11.45</v>
      </c>
    </row>
    <row r="26" spans="1:19" x14ac:dyDescent="0.3">
      <c r="A26" s="21" t="s">
        <v>1</v>
      </c>
      <c r="B26" s="21" t="s">
        <v>2</v>
      </c>
      <c r="C26" s="21" t="s">
        <v>3</v>
      </c>
      <c r="D26" s="21" t="s">
        <v>4</v>
      </c>
      <c r="E26" s="21" t="s">
        <v>5</v>
      </c>
      <c r="F26" s="21" t="s">
        <v>6</v>
      </c>
      <c r="M26" s="21" t="s">
        <v>80</v>
      </c>
      <c r="N26" s="21" t="s">
        <v>73</v>
      </c>
      <c r="O26" s="21">
        <v>11.95</v>
      </c>
      <c r="P26" s="21">
        <v>11.72</v>
      </c>
      <c r="Q26" s="21">
        <v>12.18</v>
      </c>
      <c r="R26" s="21">
        <v>11.59</v>
      </c>
      <c r="S26" s="21">
        <v>11.45</v>
      </c>
    </row>
    <row r="27" spans="1:19" x14ac:dyDescent="0.3">
      <c r="A27" s="21" t="str">
        <f>Sheet2!A29</f>
        <v>2012-13</v>
      </c>
      <c r="B27" s="21">
        <f>Sheet2!B29</f>
        <v>14.43</v>
      </c>
      <c r="C27" s="21">
        <f>Sheet2!C29</f>
        <v>13.61</v>
      </c>
      <c r="D27" s="21">
        <f>Sheet2!D29</f>
        <v>15.24</v>
      </c>
      <c r="E27" s="21">
        <f>Sheet2!E29</f>
        <v>14.01</v>
      </c>
      <c r="F27" s="21">
        <f>Sheet2!F29</f>
        <v>14.4</v>
      </c>
      <c r="H27" s="21">
        <f>SUM(Table5[[#This Row],[RawAveragePrice]], -Table5[[#This Row],[StorageAdjustedAverage]])</f>
        <v>0.41999999999999993</v>
      </c>
    </row>
    <row r="28" spans="1:19" x14ac:dyDescent="0.3">
      <c r="A28" s="21" t="str">
        <f>Sheet2!A28</f>
        <v>2011-12</v>
      </c>
      <c r="B28" s="21">
        <f>Sheet2!B28</f>
        <v>13.96</v>
      </c>
      <c r="C28" s="21">
        <f>Sheet2!C28</f>
        <v>13.42</v>
      </c>
      <c r="D28" s="21">
        <f>Sheet2!D28</f>
        <v>14.01</v>
      </c>
      <c r="E28" s="21">
        <f>Sheet2!E28</f>
        <v>13.36</v>
      </c>
      <c r="F28" s="21">
        <f>Sheet2!F28</f>
        <v>13.35</v>
      </c>
      <c r="H28" s="21">
        <f>SUM(Table5[[#This Row],[RawAveragePrice]], -Table5[[#This Row],[StorageAdjustedAverage]])</f>
        <v>0.60000000000000142</v>
      </c>
    </row>
    <row r="29" spans="1:19" x14ac:dyDescent="0.3">
      <c r="A29" s="21" t="str">
        <f>Sheet2!A30</f>
        <v>2013-14</v>
      </c>
      <c r="B29" s="21">
        <f>Sheet2!B30</f>
        <v>13.52</v>
      </c>
      <c r="C29" s="21">
        <f>Sheet2!C30</f>
        <v>13.1</v>
      </c>
      <c r="D29" s="21">
        <f>Sheet2!D30</f>
        <v>13.79</v>
      </c>
      <c r="E29" s="21">
        <f>Sheet2!E30</f>
        <v>13.3</v>
      </c>
      <c r="F29" s="21">
        <f>Sheet2!F30</f>
        <v>13.44</v>
      </c>
      <c r="H29" s="21">
        <f>SUM(Table5[[#This Row],[RawAveragePrice]], -Table5[[#This Row],[StorageAdjustedAverage]])</f>
        <v>0.21999999999999886</v>
      </c>
    </row>
    <row r="30" spans="1:19" x14ac:dyDescent="0.3">
      <c r="A30" s="21" t="str">
        <f>Sheet2!A25</f>
        <v>2008-09</v>
      </c>
      <c r="B30" s="21">
        <f>Sheet2!B25</f>
        <v>12.34</v>
      </c>
      <c r="C30" s="21">
        <f>Sheet2!C25</f>
        <v>13.66</v>
      </c>
      <c r="D30" s="21">
        <f>Sheet2!D25</f>
        <v>11.01</v>
      </c>
      <c r="E30" s="21">
        <f>Sheet2!E25</f>
        <v>12.03</v>
      </c>
      <c r="F30" s="21">
        <f>Sheet2!F25</f>
        <v>10.41</v>
      </c>
      <c r="H30" s="21">
        <f>SUM(Table5[[#This Row],[RawAveragePrice]], -Table5[[#This Row],[StorageAdjustedAverage]])</f>
        <v>0.3100000000000005</v>
      </c>
    </row>
    <row r="31" spans="1:19" x14ac:dyDescent="0.3">
      <c r="A31" s="21" t="str">
        <f>Sheet2!A27</f>
        <v>2010-11</v>
      </c>
      <c r="B31" s="21">
        <f>Sheet2!B27</f>
        <v>12.04</v>
      </c>
      <c r="C31" s="21">
        <f>Sheet2!C27</f>
        <v>9.85</v>
      </c>
      <c r="D31" s="21">
        <f>Sheet2!D27</f>
        <v>12.98</v>
      </c>
      <c r="E31" s="21">
        <f>Sheet2!E27</f>
        <v>11.88</v>
      </c>
      <c r="F31" s="21">
        <f>Sheet2!F27</f>
        <v>12.74</v>
      </c>
      <c r="H31" s="21">
        <f>SUM(Table5[[#This Row],[RawAveragePrice]], -Table5[[#This Row],[StorageAdjustedAverage]])</f>
        <v>0.15999999999999837</v>
      </c>
    </row>
    <row r="32" spans="1:19" x14ac:dyDescent="0.3">
      <c r="A32" s="21" t="str">
        <f>Sheet2!A32</f>
        <v>2015-16</v>
      </c>
      <c r="B32" s="21">
        <f>Sheet2!B32</f>
        <v>10.9</v>
      </c>
      <c r="C32" s="21">
        <f>Sheet2!C32</f>
        <v>10.3</v>
      </c>
      <c r="D32" s="21">
        <f>Sheet2!D32</f>
        <v>11.04</v>
      </c>
      <c r="E32" s="21">
        <f>Sheet2!E32</f>
        <v>10.37</v>
      </c>
      <c r="F32" s="21">
        <f>Sheet2!F32</f>
        <v>10.38</v>
      </c>
      <c r="H32" s="21">
        <f>SUM(Table5[[#This Row],[RawAveragePrice]], -Table5[[#This Row],[StorageAdjustedAverage]])</f>
        <v>0.53000000000000114</v>
      </c>
    </row>
    <row r="33" spans="1:8" x14ac:dyDescent="0.3">
      <c r="A33" s="21" t="str">
        <f>Sheet2!A31</f>
        <v>2014-15</v>
      </c>
      <c r="B33" s="21">
        <f>Sheet2!B31</f>
        <v>10.68</v>
      </c>
      <c r="C33" s="21">
        <f>Sheet2!C31</f>
        <v>11.8</v>
      </c>
      <c r="D33" s="21">
        <f>Sheet2!D31</f>
        <v>9.94</v>
      </c>
      <c r="E33" s="21">
        <f>Sheet2!E31</f>
        <v>10.29</v>
      </c>
      <c r="F33" s="21">
        <f>Sheet2!F31</f>
        <v>9.2799999999999994</v>
      </c>
      <c r="H33" s="21">
        <f>SUM(Table5[[#This Row],[RawAveragePrice]], -Table5[[#This Row],[StorageAdjustedAverage]])</f>
        <v>0.39000000000000057</v>
      </c>
    </row>
    <row r="34" spans="1:8" x14ac:dyDescent="0.3">
      <c r="A34" s="21" t="str">
        <f>Sheet2!A33</f>
        <v>2016-17</v>
      </c>
      <c r="B34" s="21">
        <f>Sheet2!B33</f>
        <v>10.34</v>
      </c>
      <c r="C34" s="21">
        <f>Sheet2!C33</f>
        <v>10.63</v>
      </c>
      <c r="D34" s="21">
        <f>Sheet2!D33</f>
        <v>10.050000000000001</v>
      </c>
      <c r="E34" s="21">
        <f>Sheet2!E33</f>
        <v>10.050000000000001</v>
      </c>
      <c r="F34" s="21">
        <f>Sheet2!F33</f>
        <v>9.4600000000000009</v>
      </c>
      <c r="H34" s="21">
        <f>SUM(Table5[[#This Row],[RawAveragePrice]], -Table5[[#This Row],[StorageAdjustedAverage]])</f>
        <v>0.28999999999999915</v>
      </c>
    </row>
    <row r="35" spans="1:8" x14ac:dyDescent="0.3">
      <c r="A35" s="21" t="str">
        <f>Sheet2!A26</f>
        <v>2009-10</v>
      </c>
      <c r="B35" s="21">
        <f>Sheet2!B26</f>
        <v>10.09</v>
      </c>
      <c r="C35" s="21">
        <f>Sheet2!C26</f>
        <v>10.23</v>
      </c>
      <c r="D35" s="21">
        <f>Sheet2!D26</f>
        <v>9.9499999999999993</v>
      </c>
      <c r="E35" s="21">
        <f>Sheet2!E26</f>
        <v>9.8000000000000007</v>
      </c>
      <c r="F35" s="21">
        <f>Sheet2!F26</f>
        <v>9.3800000000000008</v>
      </c>
      <c r="H35" s="21">
        <f>SUM(Table5[[#This Row],[RawAveragePrice]], -Table5[[#This Row],[StorageAdjustedAverage]])</f>
        <v>0.28999999999999915</v>
      </c>
    </row>
    <row r="37" spans="1:8" x14ac:dyDescent="0.3">
      <c r="A37" s="21" t="s">
        <v>18</v>
      </c>
    </row>
    <row r="38" spans="1:8" x14ac:dyDescent="0.3">
      <c r="A38" s="21" t="s">
        <v>1</v>
      </c>
      <c r="B38" s="21" t="s">
        <v>2</v>
      </c>
      <c r="C38" s="21" t="s">
        <v>3</v>
      </c>
      <c r="D38" s="21" t="s">
        <v>4</v>
      </c>
      <c r="E38" s="21" t="s">
        <v>5</v>
      </c>
      <c r="F38" s="21" t="s">
        <v>6</v>
      </c>
    </row>
    <row r="39" spans="1:8" x14ac:dyDescent="0.3">
      <c r="A39" s="21" t="str">
        <f>Sheet2!A39</f>
        <v>2011-12</v>
      </c>
      <c r="B39" s="21">
        <f>Sheet2!B39</f>
        <v>14.69</v>
      </c>
      <c r="C39" s="21">
        <f>Sheet2!C39</f>
        <v>13.42</v>
      </c>
      <c r="D39" s="21">
        <f>Sheet2!D39</f>
        <v>14.83</v>
      </c>
      <c r="E39" s="21">
        <f>Sheet2!E39</f>
        <v>13.98</v>
      </c>
      <c r="F39" s="21">
        <f>Sheet2!F39</f>
        <v>14.04</v>
      </c>
      <c r="H39" s="21">
        <f>SUM(Table6[[#This Row],[RawAveragePrice]], -Table6[[#This Row],[StorageAdjustedAverage]])</f>
        <v>0.70999999999999908</v>
      </c>
    </row>
    <row r="40" spans="1:8" x14ac:dyDescent="0.3">
      <c r="A40" s="21" t="str">
        <f>Sheet2!A40</f>
        <v>2012-13</v>
      </c>
      <c r="B40" s="21">
        <f>Sheet2!B40</f>
        <v>14.36</v>
      </c>
      <c r="C40" s="21">
        <f>Sheet2!C40</f>
        <v>13.61</v>
      </c>
      <c r="D40" s="21">
        <f>Sheet2!D40</f>
        <v>15.11</v>
      </c>
      <c r="E40" s="21">
        <f>Sheet2!E40</f>
        <v>13.94</v>
      </c>
      <c r="F40" s="21">
        <f>Sheet2!F40</f>
        <v>14.28</v>
      </c>
    </row>
    <row r="41" spans="1:8" x14ac:dyDescent="0.3">
      <c r="A41" s="21" t="str">
        <f>Sheet2!A41</f>
        <v>2013-14</v>
      </c>
      <c r="B41" s="21">
        <f>Sheet2!B41</f>
        <v>13.53</v>
      </c>
      <c r="C41" s="21">
        <f>Sheet2!C41</f>
        <v>13.1</v>
      </c>
      <c r="D41" s="21">
        <f>Sheet2!D41</f>
        <v>13.81</v>
      </c>
      <c r="E41" s="21">
        <f>Sheet2!E41</f>
        <v>13.29</v>
      </c>
      <c r="F41" s="21">
        <f>Sheet2!F41</f>
        <v>13.42</v>
      </c>
    </row>
    <row r="42" spans="1:8" x14ac:dyDescent="0.3">
      <c r="A42" s="21" t="str">
        <f>Sheet2!A36</f>
        <v>2008-09</v>
      </c>
      <c r="B42" s="21">
        <f>Sheet2!B36</f>
        <v>12.34</v>
      </c>
      <c r="C42" s="21">
        <f>Sheet2!C36</f>
        <v>13.66</v>
      </c>
      <c r="D42" s="21">
        <f>Sheet2!D36</f>
        <v>11.01</v>
      </c>
      <c r="E42" s="21">
        <f>Sheet2!E36</f>
        <v>12.03</v>
      </c>
      <c r="F42" s="21">
        <f>Sheet2!F36</f>
        <v>10.41</v>
      </c>
    </row>
    <row r="43" spans="1:8" x14ac:dyDescent="0.3">
      <c r="A43" s="21" t="str">
        <f>Sheet2!A38</f>
        <v>2010-11</v>
      </c>
      <c r="B43" s="21">
        <f>Sheet2!B38</f>
        <v>12.23</v>
      </c>
      <c r="C43" s="21">
        <f>Sheet2!C38</f>
        <v>9.85</v>
      </c>
      <c r="D43" s="21">
        <f>Sheet2!D38</f>
        <v>13.25</v>
      </c>
      <c r="E43" s="21">
        <f>Sheet2!E38</f>
        <v>11.97</v>
      </c>
      <c r="F43" s="21">
        <f>Sheet2!F38</f>
        <v>12.88</v>
      </c>
    </row>
    <row r="44" spans="1:8" x14ac:dyDescent="0.3">
      <c r="A44" s="21" t="str">
        <f>Sheet2!A43</f>
        <v>2015-16</v>
      </c>
      <c r="B44" s="21">
        <f>Sheet2!B43</f>
        <v>11.09</v>
      </c>
      <c r="C44" s="21">
        <f>Sheet2!C43</f>
        <v>10.3</v>
      </c>
      <c r="D44" s="21">
        <f>Sheet2!D43</f>
        <v>11.29</v>
      </c>
      <c r="E44" s="21">
        <f>Sheet2!E43</f>
        <v>10.53</v>
      </c>
      <c r="F44" s="21">
        <f>Sheet2!F43</f>
        <v>10.59</v>
      </c>
    </row>
    <row r="45" spans="1:8" x14ac:dyDescent="0.3">
      <c r="A45" s="21" t="str">
        <f>Sheet2!A42</f>
        <v>2014-15</v>
      </c>
      <c r="B45" s="21">
        <f>Sheet2!B42</f>
        <v>10.68</v>
      </c>
      <c r="C45" s="21">
        <f>Sheet2!C42</f>
        <v>11.8</v>
      </c>
      <c r="D45" s="21">
        <f>Sheet2!D42</f>
        <v>9.94</v>
      </c>
      <c r="E45" s="21">
        <f>Sheet2!E42</f>
        <v>10.29</v>
      </c>
      <c r="F45" s="21">
        <f>Sheet2!F42</f>
        <v>9.2799999999999994</v>
      </c>
    </row>
    <row r="46" spans="1:8" x14ac:dyDescent="0.3">
      <c r="A46" s="21" t="str">
        <f>Sheet2!A44</f>
        <v>2016-17</v>
      </c>
      <c r="B46" s="21">
        <f>Sheet2!B44</f>
        <v>10.34</v>
      </c>
      <c r="C46" s="21">
        <f>Sheet2!C44</f>
        <v>10.63</v>
      </c>
      <c r="D46" s="21">
        <f>Sheet2!D44</f>
        <v>10.050000000000001</v>
      </c>
      <c r="E46" s="21">
        <f>Sheet2!E44</f>
        <v>10.050000000000001</v>
      </c>
      <c r="F46" s="21">
        <f>Sheet2!F44</f>
        <v>9.4600000000000009</v>
      </c>
    </row>
    <row r="47" spans="1:8" x14ac:dyDescent="0.3">
      <c r="A47" s="21" t="str">
        <f>Sheet2!A37</f>
        <v>2009-10</v>
      </c>
      <c r="B47" s="21">
        <f>Sheet2!B37</f>
        <v>10.09</v>
      </c>
      <c r="C47" s="21">
        <f>Sheet2!C37</f>
        <v>10.23</v>
      </c>
      <c r="D47" s="21">
        <f>Sheet2!D37</f>
        <v>9.9499999999999993</v>
      </c>
      <c r="E47" s="21">
        <f>Sheet2!E37</f>
        <v>9.8000000000000007</v>
      </c>
      <c r="F47" s="21">
        <f>Sheet2!F37</f>
        <v>9.3800000000000008</v>
      </c>
    </row>
    <row r="49" spans="1:6" x14ac:dyDescent="0.3">
      <c r="A49" s="21" t="s">
        <v>19</v>
      </c>
    </row>
    <row r="50" spans="1:6" x14ac:dyDescent="0.3">
      <c r="A50" s="21" t="s">
        <v>1</v>
      </c>
      <c r="B50" s="21" t="s">
        <v>2</v>
      </c>
      <c r="C50" s="21" t="s">
        <v>3</v>
      </c>
      <c r="D50" s="21" t="s">
        <v>4</v>
      </c>
      <c r="E50" s="21" t="s">
        <v>5</v>
      </c>
      <c r="F50" s="21" t="s">
        <v>6</v>
      </c>
    </row>
    <row r="51" spans="1:6" x14ac:dyDescent="0.3">
      <c r="A51" s="21" t="str">
        <f>Sheet2!A51</f>
        <v>2012-13</v>
      </c>
      <c r="B51" s="21">
        <f>Sheet2!B51</f>
        <v>14.4</v>
      </c>
      <c r="C51" s="21">
        <f>Sheet2!C51</f>
        <v>13.61</v>
      </c>
      <c r="D51" s="21">
        <f>Sheet2!D51</f>
        <v>15.2</v>
      </c>
      <c r="E51" s="21">
        <f>Sheet2!E51</f>
        <v>13.98</v>
      </c>
      <c r="F51" s="21">
        <f>Sheet2!F51</f>
        <v>14.36</v>
      </c>
    </row>
    <row r="52" spans="1:6" x14ac:dyDescent="0.3">
      <c r="A52" s="21" t="str">
        <f>Sheet2!A50</f>
        <v>2011-12</v>
      </c>
      <c r="B52" s="21">
        <f>Sheet2!B50</f>
        <v>14.15</v>
      </c>
      <c r="C52" s="21">
        <f>Sheet2!C50</f>
        <v>13.42</v>
      </c>
      <c r="D52" s="21">
        <f>Sheet2!D50</f>
        <v>14.34</v>
      </c>
      <c r="E52" s="21">
        <f>Sheet2!E50</f>
        <v>13.59</v>
      </c>
      <c r="F52" s="21">
        <f>Sheet2!F50</f>
        <v>13.63</v>
      </c>
    </row>
    <row r="53" spans="1:6" x14ac:dyDescent="0.3">
      <c r="A53" s="21" t="str">
        <f>Sheet2!A52</f>
        <v>2013-14</v>
      </c>
      <c r="B53" s="21">
        <f>Sheet2!B52</f>
        <v>13.63</v>
      </c>
      <c r="C53" s="21">
        <f>Sheet2!C52</f>
        <v>13.1</v>
      </c>
      <c r="D53" s="21">
        <f>Sheet2!D52</f>
        <v>13.98</v>
      </c>
      <c r="E53" s="21">
        <f>Sheet2!E52</f>
        <v>13.45</v>
      </c>
      <c r="F53" s="21">
        <f>Sheet2!F52</f>
        <v>13.68</v>
      </c>
    </row>
    <row r="54" spans="1:6" x14ac:dyDescent="0.3">
      <c r="A54" s="21" t="str">
        <f>Sheet2!A47</f>
        <v>2008-09</v>
      </c>
      <c r="B54" s="21">
        <f>Sheet2!B47</f>
        <v>12.24</v>
      </c>
      <c r="C54" s="21">
        <f>Sheet2!C47</f>
        <v>13.47</v>
      </c>
      <c r="D54" s="21">
        <f>Sheet2!D47</f>
        <v>11.01</v>
      </c>
      <c r="E54" s="21">
        <f>Sheet2!E47</f>
        <v>11.94</v>
      </c>
      <c r="F54" s="21">
        <f>Sheet2!F47</f>
        <v>10.41</v>
      </c>
    </row>
    <row r="55" spans="1:6" x14ac:dyDescent="0.3">
      <c r="A55" s="21" t="str">
        <f>Sheet2!A49</f>
        <v>2010-11</v>
      </c>
      <c r="B55" s="21">
        <f>Sheet2!B49</f>
        <v>12.17</v>
      </c>
      <c r="C55" s="21">
        <f>Sheet2!C49</f>
        <v>9.85</v>
      </c>
      <c r="D55" s="21">
        <f>Sheet2!D49</f>
        <v>13.17</v>
      </c>
      <c r="E55" s="21">
        <f>Sheet2!E49</f>
        <v>11.97</v>
      </c>
      <c r="F55" s="21">
        <f>Sheet2!F49</f>
        <v>12.88</v>
      </c>
    </row>
    <row r="56" spans="1:6" x14ac:dyDescent="0.3">
      <c r="A56" s="21" t="str">
        <f>Sheet2!A54</f>
        <v>2015-16</v>
      </c>
      <c r="B56" s="21">
        <f>Sheet2!B54</f>
        <v>11.11</v>
      </c>
      <c r="C56" s="21">
        <f>Sheet2!C54</f>
        <v>10.3</v>
      </c>
      <c r="D56" s="21">
        <f>Sheet2!D54</f>
        <v>11.31</v>
      </c>
      <c r="E56" s="21">
        <f>Sheet2!E54</f>
        <v>10.56</v>
      </c>
      <c r="F56" s="21">
        <f>Sheet2!F54</f>
        <v>10.62</v>
      </c>
    </row>
    <row r="57" spans="1:6" x14ac:dyDescent="0.3">
      <c r="A57" s="21" t="str">
        <f>Sheet2!A53</f>
        <v>2014-15</v>
      </c>
      <c r="B57" s="21">
        <f>Sheet2!B53</f>
        <v>10.96</v>
      </c>
      <c r="C57" s="21">
        <f>Sheet2!C53</f>
        <v>11.98</v>
      </c>
      <c r="D57" s="21">
        <f>Sheet2!D53</f>
        <v>9.94</v>
      </c>
      <c r="E57" s="21">
        <f>Sheet2!E53</f>
        <v>10.64</v>
      </c>
      <c r="F57" s="21">
        <f>Sheet2!F53</f>
        <v>9.3000000000000007</v>
      </c>
    </row>
    <row r="58" spans="1:6" x14ac:dyDescent="0.3">
      <c r="A58" s="21" t="str">
        <f>Sheet2!A55</f>
        <v>2016-17</v>
      </c>
      <c r="B58" s="21">
        <f>Sheet2!B55</f>
        <v>10.5</v>
      </c>
      <c r="C58" s="21">
        <f>Sheet2!C55</f>
        <v>10.95</v>
      </c>
      <c r="D58" s="21">
        <f>Sheet2!D55</f>
        <v>10.050000000000001</v>
      </c>
      <c r="E58" s="21">
        <f>Sheet2!E55</f>
        <v>10.210000000000001</v>
      </c>
      <c r="F58" s="21">
        <f>Sheet2!F55</f>
        <v>9.4600000000000009</v>
      </c>
    </row>
    <row r="59" spans="1:6" x14ac:dyDescent="0.3">
      <c r="A59" s="21" t="str">
        <f>Sheet2!A48</f>
        <v>2009-10</v>
      </c>
      <c r="B59" s="21">
        <f>Sheet2!B48</f>
        <v>10.09</v>
      </c>
      <c r="C59" s="21">
        <f>Sheet2!C48</f>
        <v>10.23</v>
      </c>
      <c r="D59" s="21">
        <f>Sheet2!D48</f>
        <v>9.9499999999999993</v>
      </c>
      <c r="E59" s="21">
        <f>Sheet2!E48</f>
        <v>9.8000000000000007</v>
      </c>
      <c r="F59" s="21">
        <f>Sheet2!F48</f>
        <v>9.3800000000000008</v>
      </c>
    </row>
    <row r="61" spans="1:6" x14ac:dyDescent="0.3">
      <c r="A61" s="21" t="s">
        <v>20</v>
      </c>
    </row>
    <row r="62" spans="1:6" x14ac:dyDescent="0.3">
      <c r="A62" s="21" t="s">
        <v>1</v>
      </c>
      <c r="B62" s="21" t="s">
        <v>2</v>
      </c>
      <c r="C62" s="21" t="s">
        <v>3</v>
      </c>
      <c r="D62" s="21" t="s">
        <v>4</v>
      </c>
      <c r="E62" s="21" t="s">
        <v>5</v>
      </c>
      <c r="F62" s="21" t="s">
        <v>6</v>
      </c>
    </row>
    <row r="63" spans="1:6" x14ac:dyDescent="0.3">
      <c r="A63" s="21" t="str">
        <f>Sheet2!A61</f>
        <v>2011-12</v>
      </c>
      <c r="B63" s="21">
        <f>Sheet2!B61</f>
        <v>14.69</v>
      </c>
      <c r="C63" s="21">
        <f>Sheet2!C61</f>
        <v>13.42</v>
      </c>
      <c r="D63" s="21">
        <f>Sheet2!D61</f>
        <v>14.83</v>
      </c>
      <c r="E63" s="21">
        <f>Sheet2!E61</f>
        <v>13.98</v>
      </c>
      <c r="F63" s="21">
        <f>Sheet2!F61</f>
        <v>14.04</v>
      </c>
    </row>
    <row r="64" spans="1:6" x14ac:dyDescent="0.3">
      <c r="A64" s="21" t="str">
        <f>Sheet2!A62</f>
        <v>2012-13</v>
      </c>
      <c r="B64" s="21">
        <f>Sheet2!B62</f>
        <v>14.32</v>
      </c>
      <c r="C64" s="21">
        <f>Sheet2!C62</f>
        <v>13.16</v>
      </c>
      <c r="D64" s="21">
        <f>Sheet2!D62</f>
        <v>14.82</v>
      </c>
      <c r="E64" s="21">
        <f>Sheet2!E62</f>
        <v>13.79</v>
      </c>
      <c r="F64" s="21">
        <f>Sheet2!F62</f>
        <v>14.06</v>
      </c>
    </row>
    <row r="65" spans="1:6" x14ac:dyDescent="0.3">
      <c r="A65" s="21" t="str">
        <f>Sheet2!A63</f>
        <v>2013-14</v>
      </c>
      <c r="B65" s="21">
        <f>Sheet2!B63</f>
        <v>13.5</v>
      </c>
      <c r="C65" s="21">
        <f>Sheet2!C63</f>
        <v>13.08</v>
      </c>
      <c r="D65" s="21">
        <f>Sheet2!D63</f>
        <v>13.6</v>
      </c>
      <c r="E65" s="21">
        <f>Sheet2!E63</f>
        <v>11.68</v>
      </c>
      <c r="F65" s="21">
        <f>Sheet2!F63</f>
        <v>11.33</v>
      </c>
    </row>
    <row r="66" spans="1:6" x14ac:dyDescent="0.3">
      <c r="A66" s="21" t="str">
        <f>Sheet2!A58</f>
        <v>2008-09</v>
      </c>
      <c r="B66" s="21">
        <f>Sheet2!B58</f>
        <v>12.36</v>
      </c>
      <c r="C66" s="21">
        <f>Sheet2!C58</f>
        <v>13.51</v>
      </c>
      <c r="D66" s="21">
        <f>Sheet2!D58</f>
        <v>11.6</v>
      </c>
      <c r="E66" s="21">
        <f>Sheet2!E58</f>
        <v>12</v>
      </c>
      <c r="F66" s="21">
        <f>Sheet2!F58</f>
        <v>11</v>
      </c>
    </row>
    <row r="67" spans="1:6" x14ac:dyDescent="0.3">
      <c r="A67" s="21" t="str">
        <f>Sheet2!A60</f>
        <v>2010-11</v>
      </c>
      <c r="B67" s="21">
        <f>Sheet2!B60</f>
        <v>12.22</v>
      </c>
      <c r="C67" s="21">
        <f>Sheet2!C60</f>
        <v>9.85</v>
      </c>
      <c r="D67" s="21">
        <f>Sheet2!D60</f>
        <v>12.82</v>
      </c>
      <c r="E67" s="21">
        <f>Sheet2!E60</f>
        <v>9.56</v>
      </c>
      <c r="F67" s="21">
        <f>Sheet2!F60</f>
        <v>9.49</v>
      </c>
    </row>
    <row r="68" spans="1:6" x14ac:dyDescent="0.3">
      <c r="A68" s="21" t="str">
        <f>Sheet2!A65</f>
        <v>2015-16</v>
      </c>
      <c r="B68" s="21">
        <f>Sheet2!B65</f>
        <v>11.09</v>
      </c>
      <c r="C68" s="21">
        <f>Sheet2!C65</f>
        <v>10.3</v>
      </c>
      <c r="D68" s="21">
        <f>Sheet2!D65</f>
        <v>11.29</v>
      </c>
      <c r="E68" s="21">
        <f>Sheet2!E65</f>
        <v>10.53</v>
      </c>
      <c r="F68" s="21">
        <f>Sheet2!F65</f>
        <v>10.59</v>
      </c>
    </row>
    <row r="69" spans="1:6" x14ac:dyDescent="0.3">
      <c r="A69" s="21" t="str">
        <f>Sheet2!A64</f>
        <v>2014-15</v>
      </c>
      <c r="B69" s="21">
        <f>Sheet2!B64</f>
        <v>10.69</v>
      </c>
      <c r="C69" s="21">
        <f>Sheet2!C64</f>
        <v>12.26</v>
      </c>
      <c r="D69" s="21">
        <f>Sheet2!D64</f>
        <v>10.3</v>
      </c>
      <c r="E69" s="21">
        <f>Sheet2!E64</f>
        <v>10.19</v>
      </c>
      <c r="F69" s="21">
        <f>Sheet2!F64</f>
        <v>9.68</v>
      </c>
    </row>
    <row r="70" spans="1:6" x14ac:dyDescent="0.3">
      <c r="A70" s="21" t="str">
        <f>Sheet2!A66</f>
        <v>2016-17</v>
      </c>
      <c r="B70" s="21">
        <f>Sheet2!B66</f>
        <v>10.25</v>
      </c>
      <c r="C70" s="21">
        <f>Sheet2!C66</f>
        <v>10.76</v>
      </c>
      <c r="D70" s="21">
        <f>Sheet2!D66</f>
        <v>10.029999999999999</v>
      </c>
      <c r="E70" s="21">
        <f>Sheet2!E66</f>
        <v>9.8699999999999992</v>
      </c>
      <c r="F70" s="21">
        <f>Sheet2!F66</f>
        <v>9.48</v>
      </c>
    </row>
    <row r="71" spans="1:6" x14ac:dyDescent="0.3">
      <c r="A71" s="21" t="str">
        <f>Sheet2!A59</f>
        <v>2009-10</v>
      </c>
      <c r="B71" s="21">
        <f>Sheet2!B59</f>
        <v>10.07</v>
      </c>
      <c r="C71" s="21">
        <f>Sheet2!C59</f>
        <v>10.210000000000001</v>
      </c>
      <c r="D71" s="21">
        <f>Sheet2!D59</f>
        <v>10.039999999999999</v>
      </c>
      <c r="E71" s="21">
        <f>Sheet2!E59</f>
        <v>9.65</v>
      </c>
      <c r="F71" s="21">
        <f>Sheet2!F59</f>
        <v>9.51</v>
      </c>
    </row>
    <row r="73" spans="1:6" x14ac:dyDescent="0.3">
      <c r="A73" s="21" t="s">
        <v>21</v>
      </c>
    </row>
    <row r="74" spans="1:6" x14ac:dyDescent="0.3">
      <c r="A74" s="21" t="s">
        <v>1</v>
      </c>
      <c r="B74" s="21" t="s">
        <v>2</v>
      </c>
      <c r="C74" s="21" t="s">
        <v>3</v>
      </c>
      <c r="D74" s="21" t="s">
        <v>4</v>
      </c>
      <c r="E74" s="21" t="s">
        <v>5</v>
      </c>
      <c r="F74" s="21" t="s">
        <v>6</v>
      </c>
    </row>
    <row r="75" spans="1:6" x14ac:dyDescent="0.3">
      <c r="A75" s="21" t="str">
        <f>Sheet2!A73</f>
        <v>2012-13</v>
      </c>
      <c r="B75" s="21">
        <f>Sheet2!B73</f>
        <v>14.67</v>
      </c>
      <c r="C75" s="21">
        <f>Sheet2!C73</f>
        <v>13.61</v>
      </c>
      <c r="D75" s="21">
        <f>Sheet2!D73</f>
        <v>15.73</v>
      </c>
      <c r="E75" s="21">
        <f>Sheet2!E73</f>
        <v>14.53</v>
      </c>
      <c r="F75" s="21">
        <f>Sheet2!F73</f>
        <v>15.44</v>
      </c>
    </row>
    <row r="76" spans="1:6" x14ac:dyDescent="0.3">
      <c r="A76" s="21" t="str">
        <f>Sheet2!A72</f>
        <v>2011-12</v>
      </c>
      <c r="B76" s="21">
        <f>Sheet2!B72</f>
        <v>13.93</v>
      </c>
      <c r="C76" s="21">
        <f>Sheet2!C72</f>
        <v>13.68</v>
      </c>
      <c r="D76" s="21">
        <f>Sheet2!D72</f>
        <v>13.96</v>
      </c>
      <c r="E76" s="21">
        <f>Sheet2!E72</f>
        <v>13.46</v>
      </c>
      <c r="F76" s="21">
        <f>Sheet2!F72</f>
        <v>13.43</v>
      </c>
    </row>
    <row r="77" spans="1:6" x14ac:dyDescent="0.3">
      <c r="A77" s="21" t="str">
        <f>Sheet2!A74</f>
        <v>2013-14</v>
      </c>
      <c r="B77" s="21">
        <f>Sheet2!B74</f>
        <v>13.33</v>
      </c>
      <c r="C77" s="21">
        <f>Sheet2!C74</f>
        <v>13.14</v>
      </c>
      <c r="D77" s="21">
        <f>Sheet2!D74</f>
        <v>13.45</v>
      </c>
      <c r="E77" s="21">
        <f>Sheet2!E74</f>
        <v>12.91</v>
      </c>
      <c r="F77" s="21">
        <f>Sheet2!F74</f>
        <v>12.76</v>
      </c>
    </row>
    <row r="78" spans="1:6" x14ac:dyDescent="0.3">
      <c r="A78" s="21" t="str">
        <f>Sheet2!A69</f>
        <v>2008-09</v>
      </c>
      <c r="B78" s="21">
        <f>Sheet2!B69</f>
        <v>12.37</v>
      </c>
      <c r="C78" s="21">
        <f>Sheet2!C69</f>
        <v>13.66</v>
      </c>
      <c r="D78" s="21">
        <f>Sheet2!D69</f>
        <v>11.08</v>
      </c>
      <c r="E78" s="21">
        <f>Sheet2!E69</f>
        <v>12.2</v>
      </c>
      <c r="F78" s="21">
        <f>Sheet2!F69</f>
        <v>10.74</v>
      </c>
    </row>
    <row r="79" spans="1:6" x14ac:dyDescent="0.3">
      <c r="A79" s="21" t="str">
        <f>Sheet2!A71</f>
        <v>2010-11</v>
      </c>
      <c r="B79" s="21">
        <f>Sheet2!B71</f>
        <v>12.25</v>
      </c>
      <c r="C79" s="21">
        <f>Sheet2!C71</f>
        <v>9.85</v>
      </c>
      <c r="D79" s="21">
        <f>Sheet2!D71</f>
        <v>13.28</v>
      </c>
      <c r="E79" s="21">
        <f>Sheet2!E71</f>
        <v>12.02</v>
      </c>
      <c r="F79" s="21">
        <f>Sheet2!F71</f>
        <v>12.96</v>
      </c>
    </row>
    <row r="80" spans="1:6" x14ac:dyDescent="0.3">
      <c r="A80" s="21" t="str">
        <f>Sheet2!A76</f>
        <v>2015-16</v>
      </c>
      <c r="B80" s="21">
        <f>Sheet2!B76</f>
        <v>11.09</v>
      </c>
      <c r="C80" s="21">
        <f>Sheet2!C76</f>
        <v>10.3</v>
      </c>
      <c r="D80" s="21">
        <f>Sheet2!D76</f>
        <v>11.29</v>
      </c>
      <c r="E80" s="21">
        <f>Sheet2!E76</f>
        <v>10.53</v>
      </c>
      <c r="F80" s="21">
        <f>Sheet2!F76</f>
        <v>10.59</v>
      </c>
    </row>
    <row r="81" spans="1:6" x14ac:dyDescent="0.3">
      <c r="A81" s="21" t="str">
        <f>Sheet2!A75</f>
        <v>2014-15</v>
      </c>
      <c r="B81" s="21">
        <f>Sheet2!B75</f>
        <v>10.52</v>
      </c>
      <c r="C81" s="21">
        <f>Sheet2!C75</f>
        <v>11.87</v>
      </c>
      <c r="D81" s="21">
        <f>Sheet2!D75</f>
        <v>9.94</v>
      </c>
      <c r="E81" s="21">
        <f>Sheet2!E75</f>
        <v>10.050000000000001</v>
      </c>
      <c r="F81" s="21">
        <f>Sheet2!F75</f>
        <v>9.27</v>
      </c>
    </row>
    <row r="82" spans="1:6" ht="14.4" customHeight="1" x14ac:dyDescent="0.3">
      <c r="A82" s="21" t="str">
        <f>Sheet2!A77</f>
        <v>2016-17</v>
      </c>
      <c r="B82" s="21">
        <f>Sheet2!B77</f>
        <v>10.44</v>
      </c>
      <c r="C82" s="21">
        <f>Sheet2!C77</f>
        <v>10.63</v>
      </c>
      <c r="D82" s="21">
        <f>Sheet2!D77</f>
        <v>10.24</v>
      </c>
      <c r="E82" s="21">
        <f>Sheet2!E77</f>
        <v>10.18</v>
      </c>
      <c r="F82" s="21">
        <f>Sheet2!F77</f>
        <v>9.73</v>
      </c>
    </row>
    <row r="83" spans="1:6" x14ac:dyDescent="0.3">
      <c r="A83" s="21" t="str">
        <f>Sheet2!A70</f>
        <v>2009-10</v>
      </c>
      <c r="B83" s="21">
        <f>Sheet2!B70</f>
        <v>10.09</v>
      </c>
      <c r="C83" s="21">
        <f>Sheet2!C70</f>
        <v>10.23</v>
      </c>
      <c r="D83" s="21">
        <f>Sheet2!D70</f>
        <v>9.9499999999999993</v>
      </c>
      <c r="E83" s="21">
        <f>Sheet2!E70</f>
        <v>9.8000000000000007</v>
      </c>
      <c r="F83" s="21">
        <f>Sheet2!F70</f>
        <v>9.3800000000000008</v>
      </c>
    </row>
    <row r="85" spans="1:6" x14ac:dyDescent="0.3">
      <c r="A85" s="21" t="s">
        <v>22</v>
      </c>
    </row>
    <row r="86" spans="1:6" x14ac:dyDescent="0.3">
      <c r="A86" s="21" t="s">
        <v>1</v>
      </c>
      <c r="B86" s="21" t="s">
        <v>2</v>
      </c>
      <c r="C86" s="21" t="s">
        <v>3</v>
      </c>
      <c r="D86" s="21" t="s">
        <v>4</v>
      </c>
      <c r="E86" s="21" t="s">
        <v>5</v>
      </c>
      <c r="F86" s="21" t="s">
        <v>6</v>
      </c>
    </row>
    <row r="87" spans="1:6" x14ac:dyDescent="0.3">
      <c r="A87" s="21" t="str">
        <f>Sheet2!A83</f>
        <v>2011-12</v>
      </c>
      <c r="B87" s="21">
        <f>Sheet2!B83</f>
        <v>14.97</v>
      </c>
      <c r="C87" s="21">
        <f>Sheet2!C83</f>
        <v>13.13</v>
      </c>
      <c r="D87" s="21">
        <f>Sheet2!D83</f>
        <v>15.18</v>
      </c>
      <c r="E87" s="21">
        <f>Sheet2!E83</f>
        <v>14.24</v>
      </c>
      <c r="F87" s="21">
        <f>Sheet2!F83</f>
        <v>14.37</v>
      </c>
    </row>
    <row r="88" spans="1:6" x14ac:dyDescent="0.3">
      <c r="A88" s="21" t="str">
        <f>Sheet2!A84</f>
        <v>2012-13</v>
      </c>
      <c r="B88" s="21">
        <f>Sheet2!B84</f>
        <v>14.79</v>
      </c>
      <c r="C88" s="21">
        <f>Sheet2!C84</f>
        <v>14.39</v>
      </c>
      <c r="D88" s="21">
        <f>Sheet2!D84</f>
        <v>15.05</v>
      </c>
      <c r="E88" s="21">
        <f>Sheet2!E84</f>
        <v>14.28</v>
      </c>
      <c r="F88" s="21">
        <f>Sheet2!F84</f>
        <v>14.21</v>
      </c>
    </row>
    <row r="89" spans="1:6" x14ac:dyDescent="0.3">
      <c r="A89" s="21" t="str">
        <f>Sheet2!A85</f>
        <v>2013-14</v>
      </c>
      <c r="B89" s="21">
        <f>Sheet2!B85</f>
        <v>13.25</v>
      </c>
      <c r="C89" s="21">
        <f>Sheet2!C85</f>
        <v>13.1</v>
      </c>
      <c r="D89" s="21">
        <f>Sheet2!D85</f>
        <v>13.4</v>
      </c>
      <c r="E89" s="21">
        <f>Sheet2!E85</f>
        <v>13.07</v>
      </c>
      <c r="F89" s="21">
        <f>Sheet2!F85</f>
        <v>13.05</v>
      </c>
    </row>
    <row r="90" spans="1:6" x14ac:dyDescent="0.3">
      <c r="A90" s="21" t="str">
        <f>Sheet2!A80</f>
        <v>2008-09</v>
      </c>
      <c r="B90" s="21">
        <f>Sheet2!B80</f>
        <v>12.29</v>
      </c>
      <c r="C90" s="21">
        <f>Sheet2!C80</f>
        <v>13.42</v>
      </c>
      <c r="D90" s="21">
        <f>Sheet2!D80</f>
        <v>11.17</v>
      </c>
      <c r="E90" s="21">
        <f>Sheet2!E80</f>
        <v>11.95</v>
      </c>
      <c r="F90" s="21">
        <f>Sheet2!F80</f>
        <v>10.48</v>
      </c>
    </row>
    <row r="91" spans="1:6" x14ac:dyDescent="0.3">
      <c r="A91" s="21" t="str">
        <f>Sheet2!A82</f>
        <v>2010-11</v>
      </c>
      <c r="B91" s="21">
        <f>Sheet2!B82</f>
        <v>12.22</v>
      </c>
      <c r="C91" s="21">
        <f>Sheet2!C82</f>
        <v>9.7899999999999991</v>
      </c>
      <c r="D91" s="21">
        <f>Sheet2!D82</f>
        <v>13.26</v>
      </c>
      <c r="E91" s="21">
        <f>Sheet2!E82</f>
        <v>11.88</v>
      </c>
      <c r="F91" s="21">
        <f>Sheet2!F82</f>
        <v>12.78</v>
      </c>
    </row>
    <row r="92" spans="1:6" x14ac:dyDescent="0.3">
      <c r="A92" s="21" t="str">
        <f>Sheet2!A86</f>
        <v>2014-15</v>
      </c>
      <c r="B92" s="21">
        <f>Sheet2!B86</f>
        <v>10.73</v>
      </c>
      <c r="C92" s="21">
        <f>Sheet2!C86</f>
        <v>11.52</v>
      </c>
      <c r="D92" s="21">
        <f>Sheet2!D86</f>
        <v>9.94</v>
      </c>
      <c r="E92" s="21">
        <f>Sheet2!E86</f>
        <v>10.41</v>
      </c>
      <c r="F92" s="21">
        <f>Sheet2!F86</f>
        <v>9.3000000000000007</v>
      </c>
    </row>
    <row r="93" spans="1:6" x14ac:dyDescent="0.3">
      <c r="A93" s="21" t="str">
        <f>Sheet2!A87</f>
        <v>2015-16</v>
      </c>
      <c r="B93" s="21">
        <f>Sheet2!B87</f>
        <v>10.66</v>
      </c>
      <c r="C93" s="21">
        <f>Sheet2!C87</f>
        <v>10.15</v>
      </c>
      <c r="D93" s="21">
        <f>Sheet2!D87</f>
        <v>10.78</v>
      </c>
      <c r="E93" s="21">
        <f>Sheet2!E87</f>
        <v>10.08</v>
      </c>
      <c r="F93" s="21">
        <f>Sheet2!F87</f>
        <v>10.06</v>
      </c>
    </row>
    <row r="94" spans="1:6" x14ac:dyDescent="0.3">
      <c r="A94" s="21" t="str">
        <f>Sheet2!A88</f>
        <v>2016-17</v>
      </c>
      <c r="B94" s="21">
        <f>Sheet2!B88</f>
        <v>10.24</v>
      </c>
      <c r="C94" s="21">
        <f>Sheet2!C88</f>
        <v>10.43</v>
      </c>
      <c r="D94" s="21">
        <f>Sheet2!D88</f>
        <v>10.039999999999999</v>
      </c>
      <c r="E94" s="21">
        <f>Sheet2!E88</f>
        <v>9.94</v>
      </c>
      <c r="F94" s="21">
        <f>Sheet2!F88</f>
        <v>9.4499999999999993</v>
      </c>
    </row>
    <row r="95" spans="1:6" x14ac:dyDescent="0.3">
      <c r="A95" s="21" t="str">
        <f>Sheet2!A81</f>
        <v>2009-10</v>
      </c>
      <c r="B95" s="21">
        <f>Sheet2!B81</f>
        <v>9.9600000000000009</v>
      </c>
      <c r="C95" s="21">
        <f>Sheet2!C81</f>
        <v>9.86</v>
      </c>
      <c r="D95" s="21">
        <f>Sheet2!D81</f>
        <v>10.06</v>
      </c>
      <c r="E95" s="21">
        <f>Sheet2!E81</f>
        <v>9.6999999999999993</v>
      </c>
      <c r="F95" s="21">
        <f>Sheet2!F81</f>
        <v>9.5299999999999994</v>
      </c>
    </row>
    <row r="97" spans="1:6" x14ac:dyDescent="0.3">
      <c r="A97" s="21" t="s">
        <v>23</v>
      </c>
    </row>
    <row r="98" spans="1:6" x14ac:dyDescent="0.3">
      <c r="A98" s="21" t="s">
        <v>1</v>
      </c>
      <c r="B98" s="21" t="s">
        <v>2</v>
      </c>
      <c r="C98" s="21" t="s">
        <v>3</v>
      </c>
      <c r="D98" s="21" t="s">
        <v>4</v>
      </c>
      <c r="E98" s="21" t="s">
        <v>5</v>
      </c>
      <c r="F98" s="21" t="s">
        <v>6</v>
      </c>
    </row>
    <row r="99" spans="1:6" x14ac:dyDescent="0.3">
      <c r="A99" s="21" t="str">
        <f>Sheet2!A94</f>
        <v>2011-12</v>
      </c>
      <c r="B99" s="21">
        <f>Sheet2!B94</f>
        <v>14.97</v>
      </c>
      <c r="C99" s="21">
        <f>Sheet2!C94</f>
        <v>13.13</v>
      </c>
      <c r="D99" s="21">
        <f>Sheet2!D94</f>
        <v>15.18</v>
      </c>
      <c r="E99" s="21">
        <f>Sheet2!E94</f>
        <v>14.24</v>
      </c>
      <c r="F99" s="21">
        <f>Sheet2!F94</f>
        <v>14.37</v>
      </c>
    </row>
    <row r="100" spans="1:6" x14ac:dyDescent="0.3">
      <c r="A100" s="21" t="str">
        <f>Sheet2!A95</f>
        <v>2012-13</v>
      </c>
      <c r="B100" s="21">
        <f>Sheet2!B95</f>
        <v>14.86</v>
      </c>
      <c r="C100" s="21">
        <f>Sheet2!C95</f>
        <v>14.65</v>
      </c>
      <c r="D100" s="21">
        <f>Sheet2!D95</f>
        <v>15.07</v>
      </c>
      <c r="E100" s="21">
        <f>Sheet2!E95</f>
        <v>14.44</v>
      </c>
      <c r="F100" s="21">
        <f>Sheet2!F95</f>
        <v>14.24</v>
      </c>
    </row>
    <row r="101" spans="1:6" x14ac:dyDescent="0.3">
      <c r="A101" s="21" t="str">
        <f>Sheet2!A96</f>
        <v>2013-14</v>
      </c>
      <c r="B101" s="21">
        <f>Sheet2!B96</f>
        <v>13.25</v>
      </c>
      <c r="C101" s="21">
        <f>Sheet2!C96</f>
        <v>13.1</v>
      </c>
      <c r="D101" s="21">
        <f>Sheet2!D96</f>
        <v>13.4</v>
      </c>
      <c r="E101" s="21">
        <f>Sheet2!E96</f>
        <v>13.07</v>
      </c>
      <c r="F101" s="21">
        <f>Sheet2!F96</f>
        <v>13.05</v>
      </c>
    </row>
    <row r="102" spans="1:6" x14ac:dyDescent="0.3">
      <c r="A102" s="21" t="str">
        <f>Sheet2!A91</f>
        <v>2008-09</v>
      </c>
      <c r="B102" s="21">
        <f>Sheet2!B91</f>
        <v>12.34</v>
      </c>
      <c r="C102" s="21">
        <f>Sheet2!C91</f>
        <v>13.42</v>
      </c>
      <c r="D102" s="21">
        <f>Sheet2!D91</f>
        <v>11.27</v>
      </c>
      <c r="E102" s="21">
        <f>Sheet2!E91</f>
        <v>12</v>
      </c>
      <c r="F102" s="21">
        <f>Sheet2!F91</f>
        <v>10.58</v>
      </c>
    </row>
    <row r="103" spans="1:6" x14ac:dyDescent="0.3">
      <c r="A103" s="21" t="str">
        <f>Sheet2!A93</f>
        <v>2010-11</v>
      </c>
      <c r="B103" s="21">
        <f>Sheet2!B93</f>
        <v>12.23</v>
      </c>
      <c r="C103" s="21">
        <f>Sheet2!C93</f>
        <v>9.7899999999999991</v>
      </c>
      <c r="D103" s="21">
        <f>Sheet2!D93</f>
        <v>13.28</v>
      </c>
      <c r="E103" s="21">
        <f>Sheet2!E93</f>
        <v>11.97</v>
      </c>
      <c r="F103" s="21">
        <f>Sheet2!F93</f>
        <v>12.9</v>
      </c>
    </row>
    <row r="104" spans="1:6" x14ac:dyDescent="0.3">
      <c r="A104" s="21" t="str">
        <f>Sheet2!A97</f>
        <v>2014-15</v>
      </c>
      <c r="B104" s="21">
        <f>Sheet2!B97</f>
        <v>10.73</v>
      </c>
      <c r="C104" s="21">
        <f>Sheet2!C97</f>
        <v>11.52</v>
      </c>
      <c r="D104" s="21">
        <f>Sheet2!D97</f>
        <v>9.94</v>
      </c>
      <c r="E104" s="21">
        <f>Sheet2!E97</f>
        <v>10.41</v>
      </c>
      <c r="F104" s="21">
        <f>Sheet2!F97</f>
        <v>9.3000000000000007</v>
      </c>
    </row>
    <row r="105" spans="1:6" x14ac:dyDescent="0.3">
      <c r="A105" s="21" t="str">
        <f>Sheet2!A98</f>
        <v>2015-16</v>
      </c>
      <c r="B105" s="21">
        <f>Sheet2!B98</f>
        <v>10.66</v>
      </c>
      <c r="C105" s="21">
        <f>Sheet2!C98</f>
        <v>10.15</v>
      </c>
      <c r="D105" s="21">
        <f>Sheet2!D98</f>
        <v>10.78</v>
      </c>
      <c r="E105" s="21">
        <f>Sheet2!E98</f>
        <v>10.08</v>
      </c>
      <c r="F105" s="21">
        <f>Sheet2!F98</f>
        <v>10.06</v>
      </c>
    </row>
    <row r="106" spans="1:6" x14ac:dyDescent="0.3">
      <c r="A106" s="21" t="str">
        <f>Sheet2!A99</f>
        <v>2016-17</v>
      </c>
      <c r="B106" s="21">
        <f>Sheet2!B99</f>
        <v>10.24</v>
      </c>
      <c r="C106" s="21">
        <f>Sheet2!C99</f>
        <v>10.43</v>
      </c>
      <c r="D106" s="21">
        <f>Sheet2!D99</f>
        <v>10.039999999999999</v>
      </c>
      <c r="E106" s="21">
        <f>Sheet2!E99</f>
        <v>9.94</v>
      </c>
      <c r="F106" s="21">
        <f>Sheet2!F99</f>
        <v>9.4499999999999993</v>
      </c>
    </row>
    <row r="107" spans="1:6" x14ac:dyDescent="0.3">
      <c r="A107" s="21" t="str">
        <f>Sheet2!A92</f>
        <v>2009-10</v>
      </c>
      <c r="B107" s="21">
        <f>Sheet2!B92</f>
        <v>9.9600000000000009</v>
      </c>
      <c r="C107" s="21">
        <f>Sheet2!C92</f>
        <v>9.86</v>
      </c>
      <c r="D107" s="21">
        <f>Sheet2!D92</f>
        <v>10.06</v>
      </c>
      <c r="E107" s="21">
        <f>Sheet2!E92</f>
        <v>9.6999999999999993</v>
      </c>
      <c r="F107" s="21">
        <f>Sheet2!F92</f>
        <v>9.5299999999999994</v>
      </c>
    </row>
    <row r="109" spans="1:6" x14ac:dyDescent="0.3">
      <c r="A109" s="21" t="s">
        <v>24</v>
      </c>
    </row>
    <row r="110" spans="1:6" x14ac:dyDescent="0.3">
      <c r="A110" s="21" t="s">
        <v>1</v>
      </c>
      <c r="B110" s="21" t="s">
        <v>2</v>
      </c>
      <c r="C110" s="21" t="s">
        <v>3</v>
      </c>
      <c r="D110" s="21" t="s">
        <v>4</v>
      </c>
      <c r="E110" s="21" t="s">
        <v>5</v>
      </c>
      <c r="F110" s="21" t="s">
        <v>6</v>
      </c>
    </row>
    <row r="111" spans="1:6" x14ac:dyDescent="0.3">
      <c r="A111" s="21" t="str">
        <f>Sheet2!A106</f>
        <v>2012-13</v>
      </c>
      <c r="B111" s="21">
        <f>Sheet2!B106</f>
        <v>14.79</v>
      </c>
      <c r="C111" s="21">
        <f>Sheet2!C106</f>
        <v>14.39</v>
      </c>
      <c r="D111" s="21">
        <f>Sheet2!D106</f>
        <v>15.05</v>
      </c>
      <c r="E111" s="21">
        <f>Sheet2!E106</f>
        <v>14.28</v>
      </c>
      <c r="F111" s="21">
        <f>Sheet2!F106</f>
        <v>14.21</v>
      </c>
    </row>
    <row r="112" spans="1:6" x14ac:dyDescent="0.3">
      <c r="A112" s="21" t="str">
        <f>Sheet2!A105</f>
        <v>2011-12</v>
      </c>
      <c r="B112" s="21">
        <f>Sheet2!B105</f>
        <v>13.76</v>
      </c>
      <c r="C112" s="21">
        <f>Sheet2!C105</f>
        <v>13.13</v>
      </c>
      <c r="D112" s="21">
        <f>Sheet2!D105</f>
        <v>13.83</v>
      </c>
      <c r="E112" s="21">
        <f>Sheet2!E105</f>
        <v>13.17</v>
      </c>
      <c r="F112" s="21">
        <f>Sheet2!F105</f>
        <v>13.17</v>
      </c>
    </row>
    <row r="113" spans="1:6" x14ac:dyDescent="0.3">
      <c r="A113" s="21" t="str">
        <f>Sheet2!A107</f>
        <v>2013-14</v>
      </c>
      <c r="B113" s="21">
        <f>Sheet2!B107</f>
        <v>13.25</v>
      </c>
      <c r="C113" s="21">
        <f>Sheet2!C107</f>
        <v>13.1</v>
      </c>
      <c r="D113" s="21">
        <f>Sheet2!D107</f>
        <v>13.4</v>
      </c>
      <c r="E113" s="21">
        <f>Sheet2!E107</f>
        <v>13.07</v>
      </c>
      <c r="F113" s="21">
        <f>Sheet2!F107</f>
        <v>13.05</v>
      </c>
    </row>
    <row r="114" spans="1:6" x14ac:dyDescent="0.3">
      <c r="A114" s="21" t="str">
        <f>Sheet2!A102</f>
        <v>2008-09</v>
      </c>
      <c r="B114" s="21">
        <f>Sheet2!B102</f>
        <v>12.29</v>
      </c>
      <c r="C114" s="21">
        <f>Sheet2!C102</f>
        <v>13.42</v>
      </c>
      <c r="D114" s="21">
        <f>Sheet2!D102</f>
        <v>11.17</v>
      </c>
      <c r="E114" s="21">
        <f>Sheet2!E102</f>
        <v>11.95</v>
      </c>
      <c r="F114" s="21">
        <f>Sheet2!F102</f>
        <v>10.48</v>
      </c>
    </row>
    <row r="115" spans="1:6" x14ac:dyDescent="0.3">
      <c r="A115" s="21" t="str">
        <f>Sheet2!A104</f>
        <v>2010-11</v>
      </c>
      <c r="B115" s="21">
        <f>Sheet2!B104</f>
        <v>12.11</v>
      </c>
      <c r="C115" s="21">
        <f>Sheet2!C104</f>
        <v>9.7899999999999991</v>
      </c>
      <c r="D115" s="21">
        <f>Sheet2!D104</f>
        <v>13.1</v>
      </c>
      <c r="E115" s="21">
        <f>Sheet2!E104</f>
        <v>11.87</v>
      </c>
      <c r="F115" s="21">
        <f>Sheet2!F104</f>
        <v>12.76</v>
      </c>
    </row>
    <row r="116" spans="1:6" x14ac:dyDescent="0.3">
      <c r="A116" s="21" t="str">
        <f>Sheet2!A109</f>
        <v>2015-16</v>
      </c>
      <c r="B116" s="21">
        <f>Sheet2!B109</f>
        <v>10.76</v>
      </c>
      <c r="C116" s="21">
        <f>Sheet2!C109</f>
        <v>10.15</v>
      </c>
      <c r="D116" s="21">
        <f>Sheet2!D109</f>
        <v>10.91</v>
      </c>
      <c r="E116" s="21">
        <f>Sheet2!E109</f>
        <v>10.210000000000001</v>
      </c>
      <c r="F116" s="21">
        <f>Sheet2!F109</f>
        <v>10.220000000000001</v>
      </c>
    </row>
    <row r="117" spans="1:6" x14ac:dyDescent="0.3">
      <c r="A117" s="21" t="str">
        <f>Sheet2!A108</f>
        <v>2014-15</v>
      </c>
      <c r="B117" s="21">
        <f>Sheet2!B108</f>
        <v>10.73</v>
      </c>
      <c r="C117" s="21">
        <f>Sheet2!C108</f>
        <v>11.52</v>
      </c>
      <c r="D117" s="21">
        <f>Sheet2!D108</f>
        <v>9.94</v>
      </c>
      <c r="E117" s="21">
        <f>Sheet2!E108</f>
        <v>10.41</v>
      </c>
      <c r="F117" s="21">
        <f>Sheet2!F108</f>
        <v>9.3000000000000007</v>
      </c>
    </row>
    <row r="118" spans="1:6" x14ac:dyDescent="0.3">
      <c r="A118" s="21" t="str">
        <f>Sheet2!A110</f>
        <v>2016-17</v>
      </c>
      <c r="B118" s="21">
        <f>Sheet2!B110</f>
        <v>10.24</v>
      </c>
      <c r="C118" s="21">
        <f>Sheet2!C110</f>
        <v>10.43</v>
      </c>
      <c r="D118" s="21">
        <f>Sheet2!D110</f>
        <v>10.039999999999999</v>
      </c>
      <c r="E118" s="21">
        <f>Sheet2!E110</f>
        <v>9.94</v>
      </c>
      <c r="F118" s="21">
        <f>Sheet2!F110</f>
        <v>9.4499999999999993</v>
      </c>
    </row>
    <row r="119" spans="1:6" x14ac:dyDescent="0.3">
      <c r="A119" s="21" t="str">
        <f>Sheet2!A103</f>
        <v>2009-10</v>
      </c>
      <c r="B119" s="21">
        <f>Sheet2!B103</f>
        <v>9.9600000000000009</v>
      </c>
      <c r="C119" s="21">
        <f>Sheet2!C103</f>
        <v>9.86</v>
      </c>
      <c r="D119" s="21">
        <f>Sheet2!D103</f>
        <v>10.06</v>
      </c>
      <c r="E119" s="21">
        <f>Sheet2!E103</f>
        <v>9.6999999999999993</v>
      </c>
      <c r="F119" s="21">
        <f>Sheet2!F103</f>
        <v>9.5299999999999994</v>
      </c>
    </row>
    <row r="121" spans="1:6" x14ac:dyDescent="0.3">
      <c r="A121" s="21" t="s">
        <v>25</v>
      </c>
    </row>
    <row r="122" spans="1:6" x14ac:dyDescent="0.3">
      <c r="A122" s="21" t="s">
        <v>1</v>
      </c>
      <c r="B122" s="21" t="s">
        <v>2</v>
      </c>
      <c r="C122" s="21" t="s">
        <v>3</v>
      </c>
      <c r="D122" s="21" t="s">
        <v>4</v>
      </c>
      <c r="E122" s="21" t="s">
        <v>5</v>
      </c>
      <c r="F122" s="21" t="s">
        <v>6</v>
      </c>
    </row>
    <row r="123" spans="1:6" x14ac:dyDescent="0.3">
      <c r="A123" s="21" t="str">
        <f>Sheet2!A116</f>
        <v>2011-12</v>
      </c>
      <c r="B123" s="21">
        <f>Sheet2!B116</f>
        <v>14.97</v>
      </c>
      <c r="C123" s="21">
        <f>Sheet2!C116</f>
        <v>13.13</v>
      </c>
      <c r="D123" s="21">
        <f>Sheet2!D116</f>
        <v>15.18</v>
      </c>
      <c r="E123" s="21">
        <f>Sheet2!E116</f>
        <v>14.24</v>
      </c>
      <c r="F123" s="21">
        <f>Sheet2!F116</f>
        <v>14.37</v>
      </c>
    </row>
    <row r="124" spans="1:6" x14ac:dyDescent="0.3">
      <c r="A124" s="21" t="str">
        <f>Sheet2!A117</f>
        <v>2012-13</v>
      </c>
      <c r="B124" s="21">
        <f>Sheet2!B117</f>
        <v>14.79</v>
      </c>
      <c r="C124" s="21">
        <f>Sheet2!C117</f>
        <v>14.39</v>
      </c>
      <c r="D124" s="21">
        <f>Sheet2!D117</f>
        <v>15.05</v>
      </c>
      <c r="E124" s="21">
        <f>Sheet2!E117</f>
        <v>14.28</v>
      </c>
      <c r="F124" s="21">
        <f>Sheet2!F117</f>
        <v>14.21</v>
      </c>
    </row>
    <row r="125" spans="1:6" x14ac:dyDescent="0.3">
      <c r="A125" s="21" t="str">
        <f>Sheet2!A118</f>
        <v>2013-14</v>
      </c>
      <c r="B125" s="21">
        <f>Sheet2!B118</f>
        <v>13.25</v>
      </c>
      <c r="C125" s="21">
        <f>Sheet2!C118</f>
        <v>13.1</v>
      </c>
      <c r="D125" s="21">
        <f>Sheet2!D118</f>
        <v>13.4</v>
      </c>
      <c r="E125" s="21">
        <f>Sheet2!E118</f>
        <v>13.07</v>
      </c>
      <c r="F125" s="21">
        <f>Sheet2!F118</f>
        <v>13.05</v>
      </c>
    </row>
    <row r="126" spans="1:6" x14ac:dyDescent="0.3">
      <c r="A126" s="21" t="str">
        <f>Sheet2!A113</f>
        <v>2008-09</v>
      </c>
      <c r="B126" s="21">
        <f>Sheet2!B113</f>
        <v>12.29</v>
      </c>
      <c r="C126" s="21">
        <f>Sheet2!C113</f>
        <v>13.42</v>
      </c>
      <c r="D126" s="21">
        <f>Sheet2!D113</f>
        <v>11.17</v>
      </c>
      <c r="E126" s="21">
        <f>Sheet2!E113</f>
        <v>11.95</v>
      </c>
      <c r="F126" s="21">
        <f>Sheet2!F113</f>
        <v>10.48</v>
      </c>
    </row>
    <row r="127" spans="1:6" x14ac:dyDescent="0.3">
      <c r="A127" s="21" t="str">
        <f>Sheet2!A115</f>
        <v>2010-11</v>
      </c>
      <c r="B127" s="21">
        <f>Sheet2!B115</f>
        <v>12.22</v>
      </c>
      <c r="C127" s="21">
        <f>Sheet2!C115</f>
        <v>9.7899999999999991</v>
      </c>
      <c r="D127" s="21">
        <f>Sheet2!D115</f>
        <v>13.26</v>
      </c>
      <c r="E127" s="21">
        <f>Sheet2!E115</f>
        <v>11.88</v>
      </c>
      <c r="F127" s="21">
        <f>Sheet2!F115</f>
        <v>12.78</v>
      </c>
    </row>
    <row r="128" spans="1:6" x14ac:dyDescent="0.3">
      <c r="A128" s="21" t="str">
        <f>Sheet2!A119</f>
        <v>2014-15</v>
      </c>
      <c r="B128" s="21">
        <f>Sheet2!B119</f>
        <v>10.73</v>
      </c>
      <c r="C128" s="21">
        <f>Sheet2!C119</f>
        <v>11.52</v>
      </c>
      <c r="D128" s="21">
        <f>Sheet2!D119</f>
        <v>9.94</v>
      </c>
      <c r="E128" s="21">
        <f>Sheet2!E119</f>
        <v>10.41</v>
      </c>
      <c r="F128" s="21">
        <f>Sheet2!F119</f>
        <v>9.3000000000000007</v>
      </c>
    </row>
    <row r="129" spans="1:6" x14ac:dyDescent="0.3">
      <c r="A129" s="21" t="str">
        <f>Sheet2!A120</f>
        <v>2015-16</v>
      </c>
      <c r="B129" s="21">
        <f>Sheet2!B120</f>
        <v>10.66</v>
      </c>
      <c r="C129" s="21">
        <f>Sheet2!C120</f>
        <v>10.15</v>
      </c>
      <c r="D129" s="21">
        <f>Sheet2!D120</f>
        <v>10.78</v>
      </c>
      <c r="E129" s="21">
        <f>Sheet2!E120</f>
        <v>10.08</v>
      </c>
      <c r="F129" s="21">
        <f>Sheet2!F120</f>
        <v>10.06</v>
      </c>
    </row>
    <row r="130" spans="1:6" x14ac:dyDescent="0.3">
      <c r="A130" s="21" t="str">
        <f>Sheet2!A121</f>
        <v>2016-17</v>
      </c>
      <c r="B130" s="21">
        <f>Sheet2!B121</f>
        <v>10.24</v>
      </c>
      <c r="C130" s="21">
        <f>Sheet2!C121</f>
        <v>10.43</v>
      </c>
      <c r="D130" s="21">
        <f>Sheet2!D121</f>
        <v>10.039999999999999</v>
      </c>
      <c r="E130" s="21">
        <f>Sheet2!E121</f>
        <v>9.94</v>
      </c>
      <c r="F130" s="21">
        <f>Sheet2!F121</f>
        <v>9.4499999999999993</v>
      </c>
    </row>
    <row r="131" spans="1:6" x14ac:dyDescent="0.3">
      <c r="A131" s="21" t="str">
        <f>Sheet2!A114</f>
        <v>2009-10</v>
      </c>
      <c r="B131" s="21">
        <f>Sheet2!B114</f>
        <v>9.9600000000000009</v>
      </c>
      <c r="C131" s="21">
        <f>Sheet2!C114</f>
        <v>9.86</v>
      </c>
      <c r="D131" s="21">
        <f>Sheet2!D114</f>
        <v>10.06</v>
      </c>
      <c r="E131" s="21">
        <f>Sheet2!E114</f>
        <v>9.6999999999999993</v>
      </c>
      <c r="F131" s="21">
        <f>Sheet2!F114</f>
        <v>9.5299999999999994</v>
      </c>
    </row>
    <row r="133" spans="1:6" x14ac:dyDescent="0.3">
      <c r="A133" s="21" t="s">
        <v>26</v>
      </c>
    </row>
    <row r="134" spans="1:6" x14ac:dyDescent="0.3">
      <c r="A134" s="21" t="s">
        <v>1</v>
      </c>
      <c r="B134" s="21" t="s">
        <v>2</v>
      </c>
      <c r="C134" s="21" t="s">
        <v>3</v>
      </c>
      <c r="D134" s="21" t="s">
        <v>4</v>
      </c>
      <c r="E134" s="21" t="s">
        <v>5</v>
      </c>
      <c r="F134" s="21" t="s">
        <v>6</v>
      </c>
    </row>
    <row r="135" spans="1:6" x14ac:dyDescent="0.3">
      <c r="A135" s="21" t="str">
        <f>Sheet2!A127</f>
        <v>2011-12</v>
      </c>
      <c r="B135" s="21">
        <f>Sheet2!B127</f>
        <v>14.97</v>
      </c>
      <c r="C135" s="21">
        <f>Sheet2!C127</f>
        <v>13.13</v>
      </c>
      <c r="D135" s="21">
        <f>Sheet2!D127</f>
        <v>15.18</v>
      </c>
      <c r="E135" s="21">
        <f>Sheet2!E127</f>
        <v>14.24</v>
      </c>
      <c r="F135" s="21">
        <f>Sheet2!F127</f>
        <v>14.37</v>
      </c>
    </row>
    <row r="136" spans="1:6" x14ac:dyDescent="0.3">
      <c r="A136" s="21" t="str">
        <f>Sheet2!A128</f>
        <v>2012-13</v>
      </c>
      <c r="B136" s="21">
        <f>Sheet2!B128</f>
        <v>14.86</v>
      </c>
      <c r="C136" s="21">
        <f>Sheet2!C128</f>
        <v>14.65</v>
      </c>
      <c r="D136" s="21">
        <f>Sheet2!D128</f>
        <v>15.07</v>
      </c>
      <c r="E136" s="21">
        <f>Sheet2!E128</f>
        <v>14.44</v>
      </c>
      <c r="F136" s="21">
        <f>Sheet2!F128</f>
        <v>14.24</v>
      </c>
    </row>
    <row r="137" spans="1:6" x14ac:dyDescent="0.3">
      <c r="A137" s="21" t="str">
        <f>Sheet2!A129</f>
        <v>2013-14</v>
      </c>
      <c r="B137" s="21">
        <f>Sheet2!B129</f>
        <v>13.25</v>
      </c>
      <c r="C137" s="21">
        <f>Sheet2!C129</f>
        <v>13.1</v>
      </c>
      <c r="D137" s="21">
        <f>Sheet2!D129</f>
        <v>13.4</v>
      </c>
      <c r="E137" s="21">
        <f>Sheet2!E129</f>
        <v>13.07</v>
      </c>
      <c r="F137" s="21">
        <f>Sheet2!F129</f>
        <v>13.05</v>
      </c>
    </row>
    <row r="138" spans="1:6" x14ac:dyDescent="0.3">
      <c r="A138" s="21" t="str">
        <f>Sheet2!A124</f>
        <v>2008-09</v>
      </c>
      <c r="B138" s="21">
        <f>Sheet2!B124</f>
        <v>12.34</v>
      </c>
      <c r="C138" s="21">
        <f>Sheet2!C124</f>
        <v>13.42</v>
      </c>
      <c r="D138" s="21">
        <f>Sheet2!D124</f>
        <v>11.27</v>
      </c>
      <c r="E138" s="21">
        <f>Sheet2!E124</f>
        <v>12</v>
      </c>
      <c r="F138" s="21">
        <f>Sheet2!F124</f>
        <v>10.58</v>
      </c>
    </row>
    <row r="139" spans="1:6" x14ac:dyDescent="0.3">
      <c r="A139" s="21" t="str">
        <f>Sheet2!A126</f>
        <v>2010-11</v>
      </c>
      <c r="B139" s="21">
        <f>Sheet2!B126</f>
        <v>12.23</v>
      </c>
      <c r="C139" s="21">
        <f>Sheet2!C126</f>
        <v>9.7899999999999991</v>
      </c>
      <c r="D139" s="21">
        <f>Sheet2!D126</f>
        <v>13.28</v>
      </c>
      <c r="E139" s="21">
        <f>Sheet2!E126</f>
        <v>11.97</v>
      </c>
      <c r="F139" s="21">
        <f>Sheet2!F126</f>
        <v>12.9</v>
      </c>
    </row>
    <row r="140" spans="1:6" x14ac:dyDescent="0.3">
      <c r="A140" s="21" t="str">
        <f>Sheet2!A130</f>
        <v>2014-15</v>
      </c>
      <c r="B140" s="21">
        <f>Sheet2!B130</f>
        <v>10.73</v>
      </c>
      <c r="C140" s="21">
        <f>Sheet2!C130</f>
        <v>11.52</v>
      </c>
      <c r="D140" s="21">
        <f>Sheet2!D130</f>
        <v>9.94</v>
      </c>
      <c r="E140" s="21">
        <f>Sheet2!E130</f>
        <v>10.41</v>
      </c>
      <c r="F140" s="21">
        <f>Sheet2!F130</f>
        <v>9.3000000000000007</v>
      </c>
    </row>
    <row r="141" spans="1:6" x14ac:dyDescent="0.3">
      <c r="A141" s="21" t="str">
        <f>Sheet2!A131</f>
        <v>2015-16</v>
      </c>
      <c r="B141" s="21">
        <f>Sheet2!B131</f>
        <v>10.66</v>
      </c>
      <c r="C141" s="21">
        <f>Sheet2!C131</f>
        <v>10.15</v>
      </c>
      <c r="D141" s="21">
        <f>Sheet2!D131</f>
        <v>10.78</v>
      </c>
      <c r="E141" s="21">
        <f>Sheet2!E131</f>
        <v>10.08</v>
      </c>
      <c r="F141" s="21">
        <f>Sheet2!F131</f>
        <v>10.06</v>
      </c>
    </row>
    <row r="142" spans="1:6" x14ac:dyDescent="0.3">
      <c r="A142" s="21" t="str">
        <f>Sheet2!A132</f>
        <v>2016-17</v>
      </c>
      <c r="B142" s="21">
        <f>Sheet2!B132</f>
        <v>10.24</v>
      </c>
      <c r="C142" s="21">
        <f>Sheet2!C132</f>
        <v>10.43</v>
      </c>
      <c r="D142" s="21">
        <f>Sheet2!D132</f>
        <v>10.039999999999999</v>
      </c>
      <c r="E142" s="21">
        <f>Sheet2!E132</f>
        <v>9.94</v>
      </c>
      <c r="F142" s="21">
        <f>Sheet2!F132</f>
        <v>9.4499999999999993</v>
      </c>
    </row>
    <row r="143" spans="1:6" x14ac:dyDescent="0.3">
      <c r="A143" s="21" t="str">
        <f>Sheet2!A125</f>
        <v>2009-10</v>
      </c>
      <c r="B143" s="21">
        <f>Sheet2!B125</f>
        <v>9.9600000000000009</v>
      </c>
      <c r="C143" s="21">
        <f>Sheet2!C125</f>
        <v>9.86</v>
      </c>
      <c r="D143" s="21">
        <f>Sheet2!D125</f>
        <v>10.06</v>
      </c>
      <c r="E143" s="21">
        <f>Sheet2!E125</f>
        <v>9.6999999999999993</v>
      </c>
      <c r="F143" s="21">
        <f>Sheet2!F125</f>
        <v>9.5299999999999994</v>
      </c>
    </row>
    <row r="145" spans="1:6" x14ac:dyDescent="0.3">
      <c r="A145" s="21" t="s">
        <v>27</v>
      </c>
    </row>
    <row r="146" spans="1:6" x14ac:dyDescent="0.3">
      <c r="A146" s="21" t="s">
        <v>1</v>
      </c>
      <c r="B146" s="21" t="s">
        <v>2</v>
      </c>
      <c r="C146" s="21" t="s">
        <v>3</v>
      </c>
      <c r="D146" s="21" t="s">
        <v>4</v>
      </c>
      <c r="E146" s="21" t="s">
        <v>5</v>
      </c>
      <c r="F146" s="21" t="s">
        <v>6</v>
      </c>
    </row>
    <row r="147" spans="1:6" x14ac:dyDescent="0.3">
      <c r="A147" s="21" t="str">
        <f>Sheet2!A138</f>
        <v>2011-12</v>
      </c>
      <c r="B147" s="21">
        <f>Sheet2!B138</f>
        <v>15.72</v>
      </c>
      <c r="C147" s="21">
        <f>Sheet2!C138</f>
        <v>13.13</v>
      </c>
      <c r="D147" s="21">
        <f>Sheet2!D138</f>
        <v>16.010000000000002</v>
      </c>
      <c r="E147" s="21">
        <f>Sheet2!E138</f>
        <v>14.9</v>
      </c>
      <c r="F147" s="21">
        <f>Sheet2!F138</f>
        <v>15.1</v>
      </c>
    </row>
    <row r="148" spans="1:6" x14ac:dyDescent="0.3">
      <c r="A148" s="21" t="str">
        <f>Sheet2!A139</f>
        <v>2012-13</v>
      </c>
      <c r="B148" s="21">
        <f>Sheet2!B139</f>
        <v>14.78</v>
      </c>
      <c r="C148" s="21">
        <f>Sheet2!C139</f>
        <v>13.75</v>
      </c>
      <c r="D148" s="21">
        <f>Sheet2!D139</f>
        <v>15.47</v>
      </c>
      <c r="E148" s="21">
        <f>Sheet2!E139</f>
        <v>14.37</v>
      </c>
      <c r="F148" s="21">
        <f>Sheet2!F139</f>
        <v>14.78</v>
      </c>
    </row>
    <row r="149" spans="1:6" x14ac:dyDescent="0.3">
      <c r="A149" s="21" t="str">
        <f>Sheet2!A140</f>
        <v>2013-14</v>
      </c>
      <c r="B149" s="21">
        <f>Sheet2!B140</f>
        <v>13.47</v>
      </c>
      <c r="C149" s="21">
        <f>Sheet2!C140</f>
        <v>13.06</v>
      </c>
      <c r="D149" s="21">
        <f>Sheet2!D140</f>
        <v>13.74</v>
      </c>
      <c r="E149" s="21">
        <f>Sheet2!E140</f>
        <v>13.21</v>
      </c>
      <c r="F149" s="21">
        <f>Sheet2!F140</f>
        <v>13.31</v>
      </c>
    </row>
    <row r="150" spans="1:6" x14ac:dyDescent="0.3">
      <c r="A150" s="21" t="str">
        <f>Sheet2!A135</f>
        <v>2008-09</v>
      </c>
      <c r="B150" s="21">
        <f>Sheet2!B135</f>
        <v>12.28</v>
      </c>
      <c r="C150" s="21">
        <f>Sheet2!C135</f>
        <v>13.49</v>
      </c>
      <c r="D150" s="21">
        <f>Sheet2!D135</f>
        <v>11.08</v>
      </c>
      <c r="E150" s="21">
        <f>Sheet2!E135</f>
        <v>11.97</v>
      </c>
      <c r="F150" s="21">
        <f>Sheet2!F135</f>
        <v>10.45</v>
      </c>
    </row>
    <row r="151" spans="1:6" x14ac:dyDescent="0.3">
      <c r="A151" s="21" t="str">
        <f>Sheet2!A137</f>
        <v>2010-11</v>
      </c>
      <c r="B151" s="21">
        <f>Sheet2!B137</f>
        <v>12.15</v>
      </c>
      <c r="C151" s="21">
        <f>Sheet2!C137</f>
        <v>9.99</v>
      </c>
      <c r="D151" s="21">
        <f>Sheet2!D137</f>
        <v>13.07</v>
      </c>
      <c r="E151" s="21">
        <f>Sheet2!E137</f>
        <v>11.88</v>
      </c>
      <c r="F151" s="21">
        <f>Sheet2!F137</f>
        <v>12.69</v>
      </c>
    </row>
    <row r="152" spans="1:6" x14ac:dyDescent="0.3">
      <c r="A152" s="21" t="str">
        <f>Sheet2!A142</f>
        <v>2015-16</v>
      </c>
      <c r="B152" s="21">
        <f>Sheet2!B142</f>
        <v>10.68</v>
      </c>
      <c r="C152" s="21">
        <f>Sheet2!C142</f>
        <v>9.9600000000000009</v>
      </c>
      <c r="D152" s="21">
        <f>Sheet2!D142</f>
        <v>10.86</v>
      </c>
      <c r="E152" s="21">
        <f>Sheet2!E142</f>
        <v>10.09</v>
      </c>
      <c r="F152" s="21">
        <f>Sheet2!F142</f>
        <v>10.130000000000001</v>
      </c>
    </row>
    <row r="153" spans="1:6" x14ac:dyDescent="0.3">
      <c r="A153" s="21" t="str">
        <f>Sheet2!A143</f>
        <v>2016-17</v>
      </c>
      <c r="B153" s="21">
        <f>Sheet2!B143</f>
        <v>10.61</v>
      </c>
      <c r="C153" s="21">
        <f>Sheet2!C143</f>
        <v>10.85</v>
      </c>
      <c r="D153" s="21">
        <f>Sheet2!D143</f>
        <v>10.37</v>
      </c>
      <c r="E153" s="21">
        <f>Sheet2!E143</f>
        <v>10.34</v>
      </c>
      <c r="F153" s="21">
        <f>Sheet2!F143</f>
        <v>9.83</v>
      </c>
    </row>
    <row r="154" spans="1:6" x14ac:dyDescent="0.3">
      <c r="A154" s="21" t="str">
        <f>Sheet2!A141</f>
        <v>2014-15</v>
      </c>
      <c r="B154" s="21">
        <f>Sheet2!B141</f>
        <v>10.59</v>
      </c>
      <c r="C154" s="21">
        <f>Sheet2!C141</f>
        <v>11.25</v>
      </c>
      <c r="D154" s="21">
        <f>Sheet2!D141</f>
        <v>9.94</v>
      </c>
      <c r="E154" s="21">
        <f>Sheet2!E141</f>
        <v>10.27</v>
      </c>
      <c r="F154" s="21">
        <f>Sheet2!F141</f>
        <v>9.3000000000000007</v>
      </c>
    </row>
    <row r="155" spans="1:6" x14ac:dyDescent="0.3">
      <c r="A155" s="21" t="str">
        <f>Sheet2!A136</f>
        <v>2009-10</v>
      </c>
      <c r="B155" s="21">
        <f>Sheet2!B136</f>
        <v>9.8000000000000007</v>
      </c>
      <c r="C155" s="21">
        <f>Sheet2!C136</f>
        <v>9.5500000000000007</v>
      </c>
      <c r="D155" s="21">
        <f>Sheet2!D136</f>
        <v>10.050000000000001</v>
      </c>
      <c r="E155" s="21">
        <f>Sheet2!E136</f>
        <v>9.5299999999999994</v>
      </c>
      <c r="F155" s="21">
        <f>Sheet2!F136</f>
        <v>9.51</v>
      </c>
    </row>
    <row r="157" spans="1:6" x14ac:dyDescent="0.3">
      <c r="A157" s="21" t="s">
        <v>28</v>
      </c>
    </row>
    <row r="158" spans="1:6" x14ac:dyDescent="0.3">
      <c r="A158" s="21" t="s">
        <v>1</v>
      </c>
      <c r="B158" s="21" t="s">
        <v>2</v>
      </c>
      <c r="C158" s="21" t="s">
        <v>3</v>
      </c>
      <c r="D158" s="21" t="s">
        <v>4</v>
      </c>
      <c r="E158" s="21" t="s">
        <v>5</v>
      </c>
      <c r="F158" s="21" t="s">
        <v>6</v>
      </c>
    </row>
    <row r="159" spans="1:6" x14ac:dyDescent="0.3">
      <c r="A159" s="21" t="str">
        <f>Sheet2!A149</f>
        <v>2011-12</v>
      </c>
      <c r="B159" s="21">
        <f>Sheet2!B149</f>
        <v>15.72</v>
      </c>
      <c r="C159" s="21">
        <f>Sheet2!C149</f>
        <v>13.13</v>
      </c>
      <c r="D159" s="21">
        <f>Sheet2!D149</f>
        <v>16.010000000000002</v>
      </c>
      <c r="E159" s="21">
        <f>Sheet2!E149</f>
        <v>14.9</v>
      </c>
      <c r="F159" s="21">
        <f>Sheet2!F149</f>
        <v>15.1</v>
      </c>
    </row>
    <row r="160" spans="1:6" x14ac:dyDescent="0.3">
      <c r="A160" s="21" t="str">
        <f>Sheet2!A150</f>
        <v>2012-13</v>
      </c>
      <c r="B160" s="21">
        <f>Sheet2!B150</f>
        <v>14.78</v>
      </c>
      <c r="C160" s="21">
        <f>Sheet2!C150</f>
        <v>13.75</v>
      </c>
      <c r="D160" s="21">
        <f>Sheet2!D150</f>
        <v>15.47</v>
      </c>
      <c r="E160" s="21">
        <f>Sheet2!E150</f>
        <v>14.37</v>
      </c>
      <c r="F160" s="21">
        <f>Sheet2!F150</f>
        <v>14.78</v>
      </c>
    </row>
    <row r="161" spans="1:6" x14ac:dyDescent="0.3">
      <c r="A161" s="21" t="str">
        <f>Sheet2!A151</f>
        <v>2013-14</v>
      </c>
      <c r="B161" s="21">
        <f>Sheet2!B151</f>
        <v>13.47</v>
      </c>
      <c r="C161" s="21">
        <f>Sheet2!C151</f>
        <v>13.06</v>
      </c>
      <c r="D161" s="21">
        <f>Sheet2!D151</f>
        <v>13.74</v>
      </c>
      <c r="E161" s="21">
        <f>Sheet2!E151</f>
        <v>13.21</v>
      </c>
      <c r="F161" s="21">
        <f>Sheet2!F151</f>
        <v>13.31</v>
      </c>
    </row>
    <row r="162" spans="1:6" x14ac:dyDescent="0.3">
      <c r="A162" s="21" t="str">
        <f>Sheet2!A146</f>
        <v>2008-09</v>
      </c>
      <c r="B162" s="21">
        <f>Sheet2!B146</f>
        <v>12.3</v>
      </c>
      <c r="C162" s="21">
        <f>Sheet2!C146</f>
        <v>13.49</v>
      </c>
      <c r="D162" s="21">
        <f>Sheet2!D146</f>
        <v>11.1</v>
      </c>
      <c r="E162" s="21">
        <f>Sheet2!E146</f>
        <v>11.99</v>
      </c>
      <c r="F162" s="21">
        <f>Sheet2!F146</f>
        <v>10.49</v>
      </c>
    </row>
    <row r="163" spans="1:6" x14ac:dyDescent="0.3">
      <c r="A163" s="21" t="str">
        <f>Sheet2!A148</f>
        <v>2010-11</v>
      </c>
      <c r="B163" s="21">
        <f>Sheet2!B148</f>
        <v>12.23</v>
      </c>
      <c r="C163" s="21">
        <f>Sheet2!C148</f>
        <v>9.99</v>
      </c>
      <c r="D163" s="21">
        <f>Sheet2!D148</f>
        <v>13.19</v>
      </c>
      <c r="E163" s="21">
        <f>Sheet2!E148</f>
        <v>11.98</v>
      </c>
      <c r="F163" s="21">
        <f>Sheet2!F148</f>
        <v>12.83</v>
      </c>
    </row>
    <row r="164" spans="1:6" x14ac:dyDescent="0.3">
      <c r="A164" s="21" t="str">
        <f>Sheet2!A153</f>
        <v>2015-16</v>
      </c>
      <c r="B164" s="21">
        <f>Sheet2!B153</f>
        <v>10.68</v>
      </c>
      <c r="C164" s="21">
        <f>Sheet2!C153</f>
        <v>9.9600000000000009</v>
      </c>
      <c r="D164" s="21">
        <f>Sheet2!D153</f>
        <v>10.86</v>
      </c>
      <c r="E164" s="21">
        <f>Sheet2!E153</f>
        <v>10.09</v>
      </c>
      <c r="F164" s="21">
        <f>Sheet2!F153</f>
        <v>10.130000000000001</v>
      </c>
    </row>
    <row r="165" spans="1:6" x14ac:dyDescent="0.3">
      <c r="A165" s="21" t="str">
        <f>Sheet2!A154</f>
        <v>2016-17</v>
      </c>
      <c r="B165" s="21">
        <f>Sheet2!B154</f>
        <v>10.61</v>
      </c>
      <c r="C165" s="21">
        <f>Sheet2!C154</f>
        <v>10.85</v>
      </c>
      <c r="D165" s="21">
        <f>Sheet2!D154</f>
        <v>10.37</v>
      </c>
      <c r="E165" s="21">
        <f>Sheet2!E154</f>
        <v>10.34</v>
      </c>
      <c r="F165" s="21">
        <f>Sheet2!F154</f>
        <v>9.83</v>
      </c>
    </row>
    <row r="166" spans="1:6" x14ac:dyDescent="0.3">
      <c r="A166" s="21" t="str">
        <f>Sheet2!A152</f>
        <v>2014-15</v>
      </c>
      <c r="B166" s="21">
        <f>Sheet2!B152</f>
        <v>10.59</v>
      </c>
      <c r="C166" s="21">
        <f>Sheet2!C152</f>
        <v>11.25</v>
      </c>
      <c r="D166" s="21">
        <f>Sheet2!D152</f>
        <v>9.94</v>
      </c>
      <c r="E166" s="21">
        <f>Sheet2!E152</f>
        <v>10.27</v>
      </c>
      <c r="F166" s="21">
        <f>Sheet2!F152</f>
        <v>9.3000000000000007</v>
      </c>
    </row>
    <row r="167" spans="1:6" x14ac:dyDescent="0.3">
      <c r="A167" s="21" t="str">
        <f>Sheet2!A147</f>
        <v>2009-10</v>
      </c>
      <c r="B167" s="21">
        <f>Sheet2!B147</f>
        <v>9.8000000000000007</v>
      </c>
      <c r="C167" s="21">
        <f>Sheet2!C147</f>
        <v>9.5500000000000007</v>
      </c>
      <c r="D167" s="21">
        <f>Sheet2!D147</f>
        <v>10.050000000000001</v>
      </c>
      <c r="E167" s="21">
        <f>Sheet2!E147</f>
        <v>9.5299999999999994</v>
      </c>
      <c r="F167" s="21">
        <f>Sheet2!F147</f>
        <v>9.51</v>
      </c>
    </row>
    <row r="169" spans="1:6" x14ac:dyDescent="0.3">
      <c r="A169" s="21" t="s">
        <v>29</v>
      </c>
    </row>
    <row r="170" spans="1:6" x14ac:dyDescent="0.3">
      <c r="A170" s="21" t="s">
        <v>1</v>
      </c>
      <c r="B170" s="21" t="s">
        <v>2</v>
      </c>
      <c r="C170" s="21" t="s">
        <v>3</v>
      </c>
      <c r="D170" s="21" t="s">
        <v>4</v>
      </c>
      <c r="E170" s="21" t="s">
        <v>5</v>
      </c>
      <c r="F170" s="21" t="s">
        <v>6</v>
      </c>
    </row>
    <row r="171" spans="1:6" x14ac:dyDescent="0.3">
      <c r="A171" s="21" t="str">
        <f>Sheet2!A161</f>
        <v>2012-13</v>
      </c>
      <c r="B171" s="21">
        <f>Sheet2!B161</f>
        <v>14.83</v>
      </c>
      <c r="C171" s="21">
        <f>Sheet2!C161</f>
        <v>13.75</v>
      </c>
      <c r="D171" s="21">
        <f>Sheet2!D161</f>
        <v>15.55</v>
      </c>
      <c r="E171" s="21">
        <f>Sheet2!E161</f>
        <v>14.43</v>
      </c>
      <c r="F171" s="21">
        <f>Sheet2!F161</f>
        <v>14.89</v>
      </c>
    </row>
    <row r="172" spans="1:6" x14ac:dyDescent="0.3">
      <c r="A172" s="21" t="str">
        <f>Sheet2!A160</f>
        <v>2011-12</v>
      </c>
      <c r="B172" s="21">
        <f>Sheet2!B160</f>
        <v>14.82</v>
      </c>
      <c r="C172" s="21">
        <f>Sheet2!C160</f>
        <v>13.13</v>
      </c>
      <c r="D172" s="21">
        <f>Sheet2!D160</f>
        <v>15.01</v>
      </c>
      <c r="E172" s="21">
        <f>Sheet2!E160</f>
        <v>14.1</v>
      </c>
      <c r="F172" s="21">
        <f>Sheet2!F160</f>
        <v>14.2</v>
      </c>
    </row>
    <row r="173" spans="1:6" x14ac:dyDescent="0.3">
      <c r="A173" s="21" t="str">
        <f>Sheet2!A162</f>
        <v>2013-14</v>
      </c>
      <c r="B173" s="21">
        <f>Sheet2!B162</f>
        <v>13.3</v>
      </c>
      <c r="C173" s="21">
        <f>Sheet2!C162</f>
        <v>13.06</v>
      </c>
      <c r="D173" s="21">
        <f>Sheet2!D162</f>
        <v>13.46</v>
      </c>
      <c r="E173" s="21">
        <f>Sheet2!E162</f>
        <v>13.07</v>
      </c>
      <c r="F173" s="21">
        <f>Sheet2!F162</f>
        <v>13.09</v>
      </c>
    </row>
    <row r="174" spans="1:6" x14ac:dyDescent="0.3">
      <c r="A174" s="21" t="str">
        <f>Sheet2!A157</f>
        <v>2008-09</v>
      </c>
      <c r="B174" s="21">
        <f>Sheet2!B157</f>
        <v>12.28</v>
      </c>
      <c r="C174" s="21">
        <f>Sheet2!C157</f>
        <v>13.49</v>
      </c>
      <c r="D174" s="21">
        <f>Sheet2!D157</f>
        <v>11.08</v>
      </c>
      <c r="E174" s="21">
        <f>Sheet2!E157</f>
        <v>11.97</v>
      </c>
      <c r="F174" s="21">
        <f>Sheet2!F157</f>
        <v>10.45</v>
      </c>
    </row>
    <row r="175" spans="1:6" x14ac:dyDescent="0.3">
      <c r="A175" s="21" t="str">
        <f>Sheet2!A159</f>
        <v>2010-11</v>
      </c>
      <c r="B175" s="21">
        <f>Sheet2!B159</f>
        <v>12.08</v>
      </c>
      <c r="C175" s="21">
        <f>Sheet2!C159</f>
        <v>9.99</v>
      </c>
      <c r="D175" s="21">
        <f>Sheet2!D159</f>
        <v>12.97</v>
      </c>
      <c r="E175" s="21">
        <f>Sheet2!E159</f>
        <v>11.85</v>
      </c>
      <c r="F175" s="21">
        <f>Sheet2!F159</f>
        <v>12.64</v>
      </c>
    </row>
    <row r="176" spans="1:6" x14ac:dyDescent="0.3">
      <c r="A176" s="21" t="str">
        <f>Sheet2!A164</f>
        <v>2015-16</v>
      </c>
      <c r="B176" s="21">
        <f>Sheet2!B164</f>
        <v>10.69</v>
      </c>
      <c r="C176" s="21">
        <f>Sheet2!C164</f>
        <v>9.9600000000000009</v>
      </c>
      <c r="D176" s="21">
        <f>Sheet2!D164</f>
        <v>10.88</v>
      </c>
      <c r="E176" s="21">
        <f>Sheet2!E164</f>
        <v>10.119999999999999</v>
      </c>
      <c r="F176" s="21">
        <f>Sheet2!F164</f>
        <v>10.16</v>
      </c>
    </row>
    <row r="177" spans="1:6" x14ac:dyDescent="0.3">
      <c r="A177" s="21" t="str">
        <f>Sheet2!A165</f>
        <v>2016-17</v>
      </c>
      <c r="B177" s="21">
        <f>Sheet2!B165</f>
        <v>10.61</v>
      </c>
      <c r="C177" s="21">
        <f>Sheet2!C165</f>
        <v>10.85</v>
      </c>
      <c r="D177" s="21">
        <f>Sheet2!D165</f>
        <v>10.37</v>
      </c>
      <c r="E177" s="21">
        <f>Sheet2!E165</f>
        <v>10.34</v>
      </c>
      <c r="F177" s="21">
        <f>Sheet2!F165</f>
        <v>9.83</v>
      </c>
    </row>
    <row r="178" spans="1:6" x14ac:dyDescent="0.3">
      <c r="A178" s="21" t="str">
        <f>Sheet2!A163</f>
        <v>2014-15</v>
      </c>
      <c r="B178" s="21">
        <f>Sheet2!B163</f>
        <v>10.59</v>
      </c>
      <c r="C178" s="21">
        <f>Sheet2!C163</f>
        <v>11.25</v>
      </c>
      <c r="D178" s="21">
        <f>Sheet2!D163</f>
        <v>9.94</v>
      </c>
      <c r="E178" s="21">
        <f>Sheet2!E163</f>
        <v>10.27</v>
      </c>
      <c r="F178" s="21">
        <f>Sheet2!F163</f>
        <v>9.3000000000000007</v>
      </c>
    </row>
    <row r="179" spans="1:6" x14ac:dyDescent="0.3">
      <c r="A179" s="21" t="str">
        <f>Sheet2!A158</f>
        <v>2009-10</v>
      </c>
      <c r="B179" s="21">
        <f>Sheet2!B158</f>
        <v>9.8000000000000007</v>
      </c>
      <c r="C179" s="21">
        <f>Sheet2!C158</f>
        <v>9.5500000000000007</v>
      </c>
      <c r="D179" s="21">
        <f>Sheet2!D158</f>
        <v>10.050000000000001</v>
      </c>
      <c r="E179" s="21">
        <f>Sheet2!E158</f>
        <v>9.5299999999999994</v>
      </c>
      <c r="F179" s="21">
        <f>Sheet2!F158</f>
        <v>9.51</v>
      </c>
    </row>
    <row r="181" spans="1:6" x14ac:dyDescent="0.3">
      <c r="A181" s="21" t="s">
        <v>30</v>
      </c>
    </row>
    <row r="182" spans="1:6" x14ac:dyDescent="0.3">
      <c r="A182" s="21" t="s">
        <v>1</v>
      </c>
      <c r="B182" s="21" t="s">
        <v>2</v>
      </c>
      <c r="C182" s="21" t="s">
        <v>3</v>
      </c>
      <c r="D182" s="21" t="s">
        <v>4</v>
      </c>
      <c r="E182" s="21" t="s">
        <v>5</v>
      </c>
      <c r="F182" s="21" t="s">
        <v>6</v>
      </c>
    </row>
    <row r="183" spans="1:6" x14ac:dyDescent="0.3">
      <c r="A183" s="21" t="str">
        <f>Sheet2!A171</f>
        <v>2011-12</v>
      </c>
      <c r="B183" s="21">
        <f>Sheet2!B171</f>
        <v>15.72</v>
      </c>
      <c r="C183" s="21">
        <f>Sheet2!C171</f>
        <v>13.13</v>
      </c>
      <c r="D183" s="21">
        <f>Sheet2!D171</f>
        <v>16.010000000000002</v>
      </c>
      <c r="E183" s="21">
        <f>Sheet2!E171</f>
        <v>14.9</v>
      </c>
      <c r="F183" s="21">
        <f>Sheet2!F171</f>
        <v>15.1</v>
      </c>
    </row>
    <row r="184" spans="1:6" x14ac:dyDescent="0.3">
      <c r="A184" s="21" t="str">
        <f>Sheet2!A172</f>
        <v>2012-13</v>
      </c>
      <c r="B184" s="21">
        <f>Sheet2!B172</f>
        <v>14.78</v>
      </c>
      <c r="C184" s="21">
        <f>Sheet2!C172</f>
        <v>13.75</v>
      </c>
      <c r="D184" s="21">
        <f>Sheet2!D172</f>
        <v>15.47</v>
      </c>
      <c r="E184" s="21">
        <f>Sheet2!E172</f>
        <v>14.37</v>
      </c>
      <c r="F184" s="21">
        <f>Sheet2!F172</f>
        <v>14.78</v>
      </c>
    </row>
    <row r="185" spans="1:6" x14ac:dyDescent="0.3">
      <c r="A185" s="21" t="str">
        <f>Sheet2!A173</f>
        <v>2013-14</v>
      </c>
      <c r="B185" s="21">
        <f>Sheet2!B173</f>
        <v>13.47</v>
      </c>
      <c r="C185" s="21">
        <f>Sheet2!C173</f>
        <v>13.06</v>
      </c>
      <c r="D185" s="21">
        <f>Sheet2!D173</f>
        <v>13.74</v>
      </c>
      <c r="E185" s="21">
        <f>Sheet2!E173</f>
        <v>13.21</v>
      </c>
      <c r="F185" s="21">
        <f>Sheet2!F173</f>
        <v>13.31</v>
      </c>
    </row>
    <row r="186" spans="1:6" x14ac:dyDescent="0.3">
      <c r="A186" s="21" t="str">
        <f>Sheet2!A168</f>
        <v>2008-09</v>
      </c>
      <c r="B186" s="21">
        <f>Sheet2!B168</f>
        <v>12.28</v>
      </c>
      <c r="C186" s="21">
        <f>Sheet2!C168</f>
        <v>13.49</v>
      </c>
      <c r="D186" s="21">
        <f>Sheet2!D168</f>
        <v>11.08</v>
      </c>
      <c r="E186" s="21">
        <f>Sheet2!E168</f>
        <v>11.97</v>
      </c>
      <c r="F186" s="21">
        <f>Sheet2!F168</f>
        <v>10.45</v>
      </c>
    </row>
    <row r="187" spans="1:6" x14ac:dyDescent="0.3">
      <c r="A187" s="21" t="str">
        <f>Sheet2!A170</f>
        <v>2010-11</v>
      </c>
      <c r="B187" s="21">
        <f>Sheet2!B170</f>
        <v>12.15</v>
      </c>
      <c r="C187" s="21">
        <f>Sheet2!C170</f>
        <v>9.99</v>
      </c>
      <c r="D187" s="21">
        <f>Sheet2!D170</f>
        <v>13.07</v>
      </c>
      <c r="E187" s="21">
        <f>Sheet2!E170</f>
        <v>11.88</v>
      </c>
      <c r="F187" s="21">
        <f>Sheet2!F170</f>
        <v>12.69</v>
      </c>
    </row>
    <row r="188" spans="1:6" x14ac:dyDescent="0.3">
      <c r="A188" s="21" t="str">
        <f>Sheet2!A175</f>
        <v>2015-16</v>
      </c>
      <c r="B188" s="21">
        <f>Sheet2!B175</f>
        <v>10.68</v>
      </c>
      <c r="C188" s="21">
        <f>Sheet2!C175</f>
        <v>9.9600000000000009</v>
      </c>
      <c r="D188" s="21">
        <f>Sheet2!D175</f>
        <v>10.86</v>
      </c>
      <c r="E188" s="21">
        <f>Sheet2!E175</f>
        <v>10.09</v>
      </c>
      <c r="F188" s="21">
        <f>Sheet2!F175</f>
        <v>10.130000000000001</v>
      </c>
    </row>
    <row r="189" spans="1:6" x14ac:dyDescent="0.3">
      <c r="A189" s="21" t="str">
        <f>Sheet2!A176</f>
        <v>2016-17</v>
      </c>
      <c r="B189" s="21">
        <f>Sheet2!B176</f>
        <v>10.61</v>
      </c>
      <c r="C189" s="21">
        <f>Sheet2!C176</f>
        <v>10.85</v>
      </c>
      <c r="D189" s="21">
        <f>Sheet2!D176</f>
        <v>10.37</v>
      </c>
      <c r="E189" s="21">
        <f>Sheet2!E176</f>
        <v>10.34</v>
      </c>
      <c r="F189" s="21">
        <f>Sheet2!F176</f>
        <v>9.83</v>
      </c>
    </row>
    <row r="190" spans="1:6" x14ac:dyDescent="0.3">
      <c r="A190" s="21" t="str">
        <f>Sheet2!A174</f>
        <v>2014-15</v>
      </c>
      <c r="B190" s="21">
        <f>Sheet2!B174</f>
        <v>10.59</v>
      </c>
      <c r="C190" s="21">
        <f>Sheet2!C174</f>
        <v>11.25</v>
      </c>
      <c r="D190" s="21">
        <f>Sheet2!D174</f>
        <v>9.94</v>
      </c>
      <c r="E190" s="21">
        <f>Sheet2!E174</f>
        <v>10.27</v>
      </c>
      <c r="F190" s="21">
        <f>Sheet2!F174</f>
        <v>9.3000000000000007</v>
      </c>
    </row>
    <row r="191" spans="1:6" x14ac:dyDescent="0.3">
      <c r="A191" s="21" t="str">
        <f>Sheet2!A169</f>
        <v>2009-10</v>
      </c>
      <c r="B191" s="21">
        <f>Sheet2!B169</f>
        <v>9.8000000000000007</v>
      </c>
      <c r="C191" s="21">
        <f>Sheet2!C169</f>
        <v>9.5500000000000007</v>
      </c>
      <c r="D191" s="21">
        <f>Sheet2!D169</f>
        <v>10.050000000000001</v>
      </c>
      <c r="E191" s="21">
        <f>Sheet2!E169</f>
        <v>9.5299999999999994</v>
      </c>
      <c r="F191" s="21">
        <f>Sheet2!F169</f>
        <v>9.51</v>
      </c>
    </row>
    <row r="193" spans="1:6" x14ac:dyDescent="0.3">
      <c r="A193" s="21" t="s">
        <v>31</v>
      </c>
    </row>
    <row r="194" spans="1:6" x14ac:dyDescent="0.3">
      <c r="A194" s="21" t="s">
        <v>1</v>
      </c>
      <c r="B194" s="21" t="s">
        <v>2</v>
      </c>
      <c r="C194" s="21" t="s">
        <v>3</v>
      </c>
      <c r="D194" s="21" t="s">
        <v>4</v>
      </c>
      <c r="E194" s="21" t="s">
        <v>5</v>
      </c>
      <c r="F194" s="21" t="s">
        <v>6</v>
      </c>
    </row>
    <row r="195" spans="1:6" x14ac:dyDescent="0.3">
      <c r="A195" s="21" t="str">
        <f>Sheet2!A182</f>
        <v>2011-12</v>
      </c>
      <c r="B195" s="21">
        <f>Sheet2!B182</f>
        <v>15.72</v>
      </c>
      <c r="C195" s="21">
        <f>Sheet2!C182</f>
        <v>13.13</v>
      </c>
      <c r="D195" s="21">
        <f>Sheet2!D182</f>
        <v>16.010000000000002</v>
      </c>
      <c r="E195" s="21">
        <f>Sheet2!E182</f>
        <v>14.9</v>
      </c>
      <c r="F195" s="21">
        <f>Sheet2!F182</f>
        <v>15.1</v>
      </c>
    </row>
    <row r="196" spans="1:6" x14ac:dyDescent="0.3">
      <c r="A196" s="21" t="str">
        <f>Sheet2!A183</f>
        <v>2012-13</v>
      </c>
      <c r="B196" s="21">
        <f>Sheet2!B183</f>
        <v>14.78</v>
      </c>
      <c r="C196" s="21">
        <f>Sheet2!C183</f>
        <v>13.75</v>
      </c>
      <c r="D196" s="21">
        <f>Sheet2!D183</f>
        <v>15.47</v>
      </c>
      <c r="E196" s="21">
        <f>Sheet2!E183</f>
        <v>14.37</v>
      </c>
      <c r="F196" s="21">
        <f>Sheet2!F183</f>
        <v>14.78</v>
      </c>
    </row>
    <row r="197" spans="1:6" x14ac:dyDescent="0.3">
      <c r="A197" s="21" t="str">
        <f>Sheet2!A184</f>
        <v>2013-14</v>
      </c>
      <c r="B197" s="21">
        <f>Sheet2!B184</f>
        <v>13.47</v>
      </c>
      <c r="C197" s="21">
        <f>Sheet2!C184</f>
        <v>13.06</v>
      </c>
      <c r="D197" s="21">
        <f>Sheet2!D184</f>
        <v>13.74</v>
      </c>
      <c r="E197" s="21">
        <f>Sheet2!E184</f>
        <v>13.21</v>
      </c>
      <c r="F197" s="21">
        <f>Sheet2!F184</f>
        <v>13.31</v>
      </c>
    </row>
    <row r="198" spans="1:6" x14ac:dyDescent="0.3">
      <c r="A198" s="21" t="str">
        <f>Sheet2!A179</f>
        <v>2008-09</v>
      </c>
      <c r="B198" s="21">
        <f>Sheet2!B179</f>
        <v>12.3</v>
      </c>
      <c r="C198" s="21">
        <f>Sheet2!C179</f>
        <v>13.49</v>
      </c>
      <c r="D198" s="21">
        <f>Sheet2!D179</f>
        <v>11.1</v>
      </c>
      <c r="E198" s="21">
        <f>Sheet2!E179</f>
        <v>11.99</v>
      </c>
      <c r="F198" s="21">
        <f>Sheet2!F179</f>
        <v>10.49</v>
      </c>
    </row>
    <row r="199" spans="1:6" x14ac:dyDescent="0.3">
      <c r="A199" s="21" t="str">
        <f>Sheet2!A181</f>
        <v>2010-11</v>
      </c>
      <c r="B199" s="21">
        <f>Sheet2!B181</f>
        <v>12.23</v>
      </c>
      <c r="C199" s="21">
        <f>Sheet2!C181</f>
        <v>9.99</v>
      </c>
      <c r="D199" s="21">
        <f>Sheet2!D181</f>
        <v>13.19</v>
      </c>
      <c r="E199" s="21">
        <f>Sheet2!E181</f>
        <v>11.98</v>
      </c>
      <c r="F199" s="21">
        <f>Sheet2!F181</f>
        <v>12.83</v>
      </c>
    </row>
    <row r="200" spans="1:6" x14ac:dyDescent="0.3">
      <c r="A200" s="21" t="str">
        <f>Sheet2!A186</f>
        <v>2015-16</v>
      </c>
      <c r="B200" s="21">
        <f>Sheet2!B186</f>
        <v>10.68</v>
      </c>
      <c r="C200" s="21">
        <f>Sheet2!C186</f>
        <v>9.9600000000000009</v>
      </c>
      <c r="D200" s="21">
        <f>Sheet2!D186</f>
        <v>10.86</v>
      </c>
      <c r="E200" s="21">
        <f>Sheet2!E186</f>
        <v>10.09</v>
      </c>
      <c r="F200" s="21">
        <f>Sheet2!F186</f>
        <v>10.130000000000001</v>
      </c>
    </row>
    <row r="201" spans="1:6" x14ac:dyDescent="0.3">
      <c r="A201" s="21" t="str">
        <f>Sheet2!A187</f>
        <v>2016-17</v>
      </c>
      <c r="B201" s="21">
        <f>Sheet2!B187</f>
        <v>10.61</v>
      </c>
      <c r="C201" s="21">
        <f>Sheet2!C187</f>
        <v>10.85</v>
      </c>
      <c r="D201" s="21">
        <f>Sheet2!D187</f>
        <v>10.37</v>
      </c>
      <c r="E201" s="21">
        <f>Sheet2!E187</f>
        <v>10.34</v>
      </c>
      <c r="F201" s="21">
        <f>Sheet2!F187</f>
        <v>9.83</v>
      </c>
    </row>
    <row r="202" spans="1:6" x14ac:dyDescent="0.3">
      <c r="A202" s="21" t="str">
        <f>Sheet2!A185</f>
        <v>2014-15</v>
      </c>
      <c r="B202" s="21">
        <f>Sheet2!B185</f>
        <v>10.59</v>
      </c>
      <c r="C202" s="21">
        <f>Sheet2!C185</f>
        <v>11.25</v>
      </c>
      <c r="D202" s="21">
        <f>Sheet2!D185</f>
        <v>9.94</v>
      </c>
      <c r="E202" s="21">
        <f>Sheet2!E185</f>
        <v>10.27</v>
      </c>
      <c r="F202" s="21">
        <f>Sheet2!F185</f>
        <v>9.3000000000000007</v>
      </c>
    </row>
    <row r="203" spans="1:6" x14ac:dyDescent="0.3">
      <c r="A203" s="21" t="str">
        <f>Sheet2!A180</f>
        <v>2009-10</v>
      </c>
      <c r="B203" s="21">
        <f>Sheet2!B180</f>
        <v>9.8000000000000007</v>
      </c>
      <c r="C203" s="21">
        <f>Sheet2!C180</f>
        <v>9.5500000000000007</v>
      </c>
      <c r="D203" s="21">
        <f>Sheet2!D180</f>
        <v>10.050000000000001</v>
      </c>
      <c r="E203" s="21">
        <f>Sheet2!E180</f>
        <v>9.5299999999999994</v>
      </c>
      <c r="F203" s="21">
        <f>Sheet2!F180</f>
        <v>9.51</v>
      </c>
    </row>
    <row r="205" spans="1:6" x14ac:dyDescent="0.3">
      <c r="A205" s="21" t="s">
        <v>32</v>
      </c>
    </row>
    <row r="206" spans="1:6" x14ac:dyDescent="0.3">
      <c r="A206" s="21" t="s">
        <v>1</v>
      </c>
      <c r="B206" s="21" t="s">
        <v>2</v>
      </c>
      <c r="C206" s="21" t="s">
        <v>3</v>
      </c>
      <c r="D206" s="21" t="s">
        <v>4</v>
      </c>
      <c r="E206" s="21" t="s">
        <v>5</v>
      </c>
      <c r="F206" s="21" t="s">
        <v>6</v>
      </c>
    </row>
    <row r="207" spans="1:6" x14ac:dyDescent="0.3">
      <c r="A207" s="21" t="str">
        <f>Sheet2!A193</f>
        <v>2011-12</v>
      </c>
      <c r="B207" s="21">
        <f>Sheet2!B193</f>
        <v>15</v>
      </c>
      <c r="C207" s="21" t="str">
        <f>Sheet2!C193</f>
        <v>NA</v>
      </c>
      <c r="D207" s="21">
        <f>Sheet2!D193</f>
        <v>15</v>
      </c>
      <c r="E207" s="21">
        <f>Sheet2!E193</f>
        <v>14.21</v>
      </c>
      <c r="F207" s="21">
        <f>Sheet2!F193</f>
        <v>14.21</v>
      </c>
    </row>
    <row r="208" spans="1:6" x14ac:dyDescent="0.3">
      <c r="A208" s="21" t="str">
        <f>Sheet2!A194</f>
        <v>2012-13</v>
      </c>
      <c r="B208" s="21">
        <f>Sheet2!B194</f>
        <v>14.73</v>
      </c>
      <c r="C208" s="21">
        <f>Sheet2!C194</f>
        <v>14.26</v>
      </c>
      <c r="D208" s="21">
        <f>Sheet2!D194</f>
        <v>14.85</v>
      </c>
      <c r="E208" s="21">
        <f>Sheet2!E194</f>
        <v>14.08</v>
      </c>
      <c r="F208" s="21">
        <f>Sheet2!F194</f>
        <v>14.03</v>
      </c>
    </row>
    <row r="209" spans="1:6" x14ac:dyDescent="0.3">
      <c r="A209" s="21" t="str">
        <f>Sheet2!A195</f>
        <v>2013-14</v>
      </c>
      <c r="B209" s="21">
        <f>Sheet2!B195</f>
        <v>13.4</v>
      </c>
      <c r="C209" s="21">
        <f>Sheet2!C195</f>
        <v>12.97</v>
      </c>
      <c r="D209" s="21">
        <f>Sheet2!D195</f>
        <v>13.59</v>
      </c>
      <c r="E209" s="21">
        <f>Sheet2!E195</f>
        <v>11.72</v>
      </c>
      <c r="F209" s="21">
        <f>Sheet2!F195</f>
        <v>11.19</v>
      </c>
    </row>
    <row r="210" spans="1:6" x14ac:dyDescent="0.3">
      <c r="A210" s="21" t="str">
        <f>Sheet2!A190</f>
        <v>2008-09</v>
      </c>
      <c r="B210" s="21">
        <f>Sheet2!B190</f>
        <v>12.36</v>
      </c>
      <c r="C210" s="21">
        <f>Sheet2!C190</f>
        <v>13.56</v>
      </c>
      <c r="D210" s="21">
        <f>Sheet2!D190</f>
        <v>11.56</v>
      </c>
      <c r="E210" s="21">
        <f>Sheet2!E190</f>
        <v>11.96</v>
      </c>
      <c r="F210" s="21">
        <f>Sheet2!F190</f>
        <v>10.89</v>
      </c>
    </row>
    <row r="211" spans="1:6" x14ac:dyDescent="0.3">
      <c r="A211" s="21" t="str">
        <f>Sheet2!A192</f>
        <v>2010-11</v>
      </c>
      <c r="B211" s="21">
        <f>Sheet2!B192</f>
        <v>12.22</v>
      </c>
      <c r="C211" s="21">
        <f>Sheet2!C192</f>
        <v>9.7899999999999991</v>
      </c>
      <c r="D211" s="21">
        <f>Sheet2!D192</f>
        <v>13.26</v>
      </c>
      <c r="E211" s="21">
        <f>Sheet2!E192</f>
        <v>10.68</v>
      </c>
      <c r="F211" s="21">
        <f>Sheet2!F192</f>
        <v>11.07</v>
      </c>
    </row>
    <row r="212" spans="1:6" x14ac:dyDescent="0.3">
      <c r="A212" s="21" t="str">
        <f>Sheet2!A197</f>
        <v>2015-16</v>
      </c>
      <c r="B212" s="21">
        <f>Sheet2!B197</f>
        <v>10.66</v>
      </c>
      <c r="C212" s="21">
        <f>Sheet2!C197</f>
        <v>10.15</v>
      </c>
      <c r="D212" s="21">
        <f>Sheet2!D197</f>
        <v>10.78</v>
      </c>
      <c r="E212" s="21">
        <f>Sheet2!E197</f>
        <v>10.08</v>
      </c>
      <c r="F212" s="21">
        <f>Sheet2!F197</f>
        <v>10.06</v>
      </c>
    </row>
    <row r="213" spans="1:6" x14ac:dyDescent="0.3">
      <c r="A213" s="21" t="str">
        <f>Sheet2!A196</f>
        <v>2014-15</v>
      </c>
      <c r="B213" s="21">
        <f>Sheet2!B196</f>
        <v>10.53</v>
      </c>
      <c r="C213" s="21">
        <f>Sheet2!C196</f>
        <v>11.9</v>
      </c>
      <c r="D213" s="21">
        <f>Sheet2!D196</f>
        <v>9.94</v>
      </c>
      <c r="E213" s="21">
        <f>Sheet2!E196</f>
        <v>10.06</v>
      </c>
      <c r="F213" s="21">
        <f>Sheet2!F196</f>
        <v>9.27</v>
      </c>
    </row>
    <row r="214" spans="1:6" x14ac:dyDescent="0.3">
      <c r="A214" s="21" t="str">
        <f>Sheet2!A198</f>
        <v>2016-17</v>
      </c>
      <c r="B214" s="21">
        <f>Sheet2!B198</f>
        <v>10.24</v>
      </c>
      <c r="C214" s="21">
        <f>Sheet2!C198</f>
        <v>10.56</v>
      </c>
      <c r="D214" s="21">
        <f>Sheet2!D198</f>
        <v>10.1</v>
      </c>
      <c r="E214" s="21">
        <f>Sheet2!E198</f>
        <v>9.85</v>
      </c>
      <c r="F214" s="21">
        <f>Sheet2!F198</f>
        <v>9.5500000000000007</v>
      </c>
    </row>
    <row r="215" spans="1:6" x14ac:dyDescent="0.3">
      <c r="A215" s="21" t="str">
        <f>Sheet2!A191</f>
        <v>2009-10</v>
      </c>
      <c r="B215" s="21">
        <f>Sheet2!B191</f>
        <v>9.9700000000000006</v>
      </c>
      <c r="C215" s="21">
        <f>Sheet2!C191</f>
        <v>10.11</v>
      </c>
      <c r="D215" s="21">
        <f>Sheet2!D191</f>
        <v>9.94</v>
      </c>
      <c r="E215" s="21">
        <f>Sheet2!E191</f>
        <v>9.58</v>
      </c>
      <c r="F215" s="21">
        <f>Sheet2!F191</f>
        <v>9.4499999999999993</v>
      </c>
    </row>
    <row r="217" spans="1:6" x14ac:dyDescent="0.3">
      <c r="A217" s="21" t="s">
        <v>34</v>
      </c>
    </row>
    <row r="218" spans="1:6" x14ac:dyDescent="0.3">
      <c r="A218" s="21" t="s">
        <v>1</v>
      </c>
      <c r="B218" s="21" t="s">
        <v>2</v>
      </c>
      <c r="C218" s="21" t="s">
        <v>3</v>
      </c>
      <c r="D218" s="21" t="s">
        <v>4</v>
      </c>
      <c r="E218" s="21" t="s">
        <v>5</v>
      </c>
      <c r="F218" s="21" t="s">
        <v>6</v>
      </c>
    </row>
    <row r="219" spans="1:6" x14ac:dyDescent="0.3">
      <c r="A219" s="21" t="str">
        <f>Sheet2!A205</f>
        <v>2012-13</v>
      </c>
      <c r="B219" s="21">
        <f>Sheet2!B205</f>
        <v>15.1</v>
      </c>
      <c r="C219" s="21">
        <f>Sheet2!C205</f>
        <v>14.39</v>
      </c>
      <c r="D219" s="21">
        <f>Sheet2!D205</f>
        <v>15.57</v>
      </c>
      <c r="E219" s="21">
        <f>Sheet2!E205</f>
        <v>14.86</v>
      </c>
      <c r="F219" s="21">
        <f>Sheet2!F205</f>
        <v>15.18</v>
      </c>
    </row>
    <row r="220" spans="1:6" x14ac:dyDescent="0.3">
      <c r="A220" s="21" t="str">
        <f>Sheet2!A204</f>
        <v>2011-12</v>
      </c>
      <c r="B220" s="21">
        <f>Sheet2!B204</f>
        <v>14.22</v>
      </c>
      <c r="C220" s="21">
        <f>Sheet2!C204</f>
        <v>13.33</v>
      </c>
      <c r="D220" s="21">
        <f>Sheet2!D204</f>
        <v>14.32</v>
      </c>
      <c r="E220" s="21">
        <f>Sheet2!E204</f>
        <v>13.71</v>
      </c>
      <c r="F220" s="21">
        <f>Sheet2!F204</f>
        <v>13.75</v>
      </c>
    </row>
    <row r="221" spans="1:6" x14ac:dyDescent="0.3">
      <c r="A221" s="21" t="str">
        <f>Sheet2!A206</f>
        <v>2013-14</v>
      </c>
      <c r="B221" s="21">
        <f>Sheet2!B206</f>
        <v>13.12</v>
      </c>
      <c r="C221" s="21">
        <f>Sheet2!C206</f>
        <v>13.08</v>
      </c>
      <c r="D221" s="21">
        <f>Sheet2!D206</f>
        <v>13.16</v>
      </c>
      <c r="E221" s="21">
        <f>Sheet2!E206</f>
        <v>12.74</v>
      </c>
      <c r="F221" s="21">
        <f>Sheet2!F206</f>
        <v>12.4</v>
      </c>
    </row>
    <row r="222" spans="1:6" x14ac:dyDescent="0.3">
      <c r="A222" s="21" t="str">
        <f>Sheet2!A201</f>
        <v>2008-09</v>
      </c>
      <c r="B222" s="21">
        <f>Sheet2!B201</f>
        <v>12.45</v>
      </c>
      <c r="C222" s="21">
        <f>Sheet2!C201</f>
        <v>13.42</v>
      </c>
      <c r="D222" s="21">
        <f>Sheet2!D201</f>
        <v>11.48</v>
      </c>
      <c r="E222" s="21">
        <f>Sheet2!E201</f>
        <v>12.33</v>
      </c>
      <c r="F222" s="21">
        <f>Sheet2!F201</f>
        <v>11.23</v>
      </c>
    </row>
    <row r="223" spans="1:6" x14ac:dyDescent="0.3">
      <c r="A223" s="21" t="str">
        <f>Sheet2!A203</f>
        <v>2010-11</v>
      </c>
      <c r="B223" s="21">
        <f>Sheet2!B203</f>
        <v>11.82</v>
      </c>
      <c r="C223" s="21">
        <f>Sheet2!C203</f>
        <v>9.74</v>
      </c>
      <c r="D223" s="21">
        <f>Sheet2!D203</f>
        <v>13.2</v>
      </c>
      <c r="E223" s="21">
        <f>Sheet2!E203</f>
        <v>11.53</v>
      </c>
      <c r="F223" s="21">
        <f>Sheet2!F203</f>
        <v>12.73</v>
      </c>
    </row>
    <row r="224" spans="1:6" x14ac:dyDescent="0.3">
      <c r="A224" s="21" t="str">
        <f>Sheet2!A207</f>
        <v>2014-15</v>
      </c>
      <c r="B224" s="21">
        <f>Sheet2!B207</f>
        <v>10.73</v>
      </c>
      <c r="C224" s="21">
        <f>Sheet2!C207</f>
        <v>11.52</v>
      </c>
      <c r="D224" s="21">
        <f>Sheet2!D207</f>
        <v>9.94</v>
      </c>
      <c r="E224" s="21">
        <f>Sheet2!E207</f>
        <v>10.41</v>
      </c>
      <c r="F224" s="21">
        <f>Sheet2!F207</f>
        <v>9.3000000000000007</v>
      </c>
    </row>
    <row r="225" spans="1:6" x14ac:dyDescent="0.3">
      <c r="A225" s="21" t="str">
        <f>Sheet2!A208</f>
        <v>2015-16</v>
      </c>
      <c r="B225" s="21">
        <f>Sheet2!B208</f>
        <v>10.66</v>
      </c>
      <c r="C225" s="21">
        <f>Sheet2!C208</f>
        <v>10.15</v>
      </c>
      <c r="D225" s="21">
        <f>Sheet2!D208</f>
        <v>10.78</v>
      </c>
      <c r="E225" s="21">
        <f>Sheet2!E208</f>
        <v>10.08</v>
      </c>
      <c r="F225" s="21">
        <f>Sheet2!F208</f>
        <v>10.06</v>
      </c>
    </row>
    <row r="226" spans="1:6" x14ac:dyDescent="0.3">
      <c r="A226" s="21" t="str">
        <f>Sheet2!A209</f>
        <v>2016-17</v>
      </c>
      <c r="B226" s="21">
        <f>Sheet2!B209</f>
        <v>10.24</v>
      </c>
      <c r="C226" s="21">
        <f>Sheet2!C209</f>
        <v>10.43</v>
      </c>
      <c r="D226" s="21">
        <f>Sheet2!D209</f>
        <v>10.050000000000001</v>
      </c>
      <c r="E226" s="21">
        <f>Sheet2!E209</f>
        <v>9.9600000000000009</v>
      </c>
      <c r="F226" s="21">
        <f>Sheet2!F209</f>
        <v>9.49</v>
      </c>
    </row>
    <row r="227" spans="1:6" x14ac:dyDescent="0.3">
      <c r="A227" s="21" t="str">
        <f>Sheet2!A202</f>
        <v>2009-10</v>
      </c>
      <c r="B227" s="21">
        <f>Sheet2!B202</f>
        <v>9.9499999999999993</v>
      </c>
      <c r="C227" s="21">
        <f>Sheet2!C202</f>
        <v>9.86</v>
      </c>
      <c r="D227" s="21">
        <f>Sheet2!D202</f>
        <v>10.029999999999999</v>
      </c>
      <c r="E227" s="21">
        <f>Sheet2!E202</f>
        <v>9.68</v>
      </c>
      <c r="F227" s="21">
        <f>Sheet2!F202</f>
        <v>9.49</v>
      </c>
    </row>
    <row r="229" spans="1:6" x14ac:dyDescent="0.3">
      <c r="A229" s="21" t="s">
        <v>35</v>
      </c>
    </row>
    <row r="230" spans="1:6" x14ac:dyDescent="0.3">
      <c r="A230" s="21" t="s">
        <v>1</v>
      </c>
      <c r="B230" s="21" t="s">
        <v>2</v>
      </c>
      <c r="C230" s="21" t="s">
        <v>3</v>
      </c>
      <c r="D230" s="21" t="s">
        <v>4</v>
      </c>
      <c r="E230" s="21" t="s">
        <v>5</v>
      </c>
      <c r="F230" s="21" t="s">
        <v>6</v>
      </c>
    </row>
    <row r="231" spans="1:6" x14ac:dyDescent="0.3">
      <c r="A231" s="21" t="str">
        <f>Sheet2!A216</f>
        <v>2012-13</v>
      </c>
      <c r="B231" s="21">
        <f>Sheet2!B216</f>
        <v>14.94</v>
      </c>
      <c r="C231" s="21">
        <f>Sheet2!C216</f>
        <v>14.72</v>
      </c>
      <c r="D231" s="21">
        <f>Sheet2!D216</f>
        <v>15.16</v>
      </c>
      <c r="E231" s="21">
        <f>Sheet2!E216</f>
        <v>14.53</v>
      </c>
      <c r="F231" s="21">
        <f>Sheet2!F216</f>
        <v>14.33</v>
      </c>
    </row>
    <row r="232" spans="1:6" x14ac:dyDescent="0.3">
      <c r="A232" s="21" t="str">
        <f>Sheet2!A215</f>
        <v>2011-12</v>
      </c>
      <c r="B232" s="21">
        <f>Sheet2!B215</f>
        <v>14.59</v>
      </c>
      <c r="C232" s="21">
        <f>Sheet2!C215</f>
        <v>13.51</v>
      </c>
      <c r="D232" s="21">
        <f>Sheet2!D215</f>
        <v>15.68</v>
      </c>
      <c r="E232" s="21">
        <f>Sheet2!E215</f>
        <v>14.16</v>
      </c>
      <c r="F232" s="21">
        <f>Sheet2!F215</f>
        <v>14.82</v>
      </c>
    </row>
    <row r="233" spans="1:6" x14ac:dyDescent="0.3">
      <c r="A233" s="21" t="str">
        <f>Sheet2!A217</f>
        <v>2013-14</v>
      </c>
      <c r="B233" s="21">
        <f>Sheet2!B217</f>
        <v>13.08</v>
      </c>
      <c r="C233" s="21">
        <f>Sheet2!C217</f>
        <v>12.51</v>
      </c>
      <c r="D233" s="21">
        <f>Sheet2!D217</f>
        <v>13.65</v>
      </c>
      <c r="E233" s="21">
        <f>Sheet2!E217</f>
        <v>12.69</v>
      </c>
      <c r="F233" s="21">
        <f>Sheet2!F217</f>
        <v>12.87</v>
      </c>
    </row>
    <row r="234" spans="1:6" x14ac:dyDescent="0.3">
      <c r="A234" s="21" t="str">
        <f>Sheet2!A212</f>
        <v>2008-09</v>
      </c>
      <c r="B234" s="21">
        <f>Sheet2!B212</f>
        <v>12.58</v>
      </c>
      <c r="C234" s="21">
        <f>Sheet2!C212</f>
        <v>14.01</v>
      </c>
      <c r="D234" s="21">
        <f>Sheet2!D212</f>
        <v>11.15</v>
      </c>
      <c r="E234" s="21">
        <f>Sheet2!E212</f>
        <v>12.24</v>
      </c>
      <c r="F234" s="21">
        <f>Sheet2!F212</f>
        <v>10.47</v>
      </c>
    </row>
    <row r="235" spans="1:6" x14ac:dyDescent="0.3">
      <c r="A235" s="21" t="str">
        <f>Sheet2!A214</f>
        <v>2010-11</v>
      </c>
      <c r="B235" s="21">
        <f>Sheet2!B214</f>
        <v>11.52</v>
      </c>
      <c r="C235" s="21">
        <f>Sheet2!C214</f>
        <v>9.42</v>
      </c>
      <c r="D235" s="21">
        <f>Sheet2!D214</f>
        <v>13.63</v>
      </c>
      <c r="E235" s="21">
        <f>Sheet2!E214</f>
        <v>11.13</v>
      </c>
      <c r="F235" s="21">
        <f>Sheet2!F214</f>
        <v>12.85</v>
      </c>
    </row>
    <row r="236" spans="1:6" x14ac:dyDescent="0.3">
      <c r="A236" s="21" t="str">
        <f>Sheet2!A218</f>
        <v>2014-15</v>
      </c>
      <c r="B236" s="21">
        <f>Sheet2!B218</f>
        <v>10.73</v>
      </c>
      <c r="C236" s="21">
        <f>Sheet2!C218</f>
        <v>11.52</v>
      </c>
      <c r="D236" s="21">
        <f>Sheet2!D218</f>
        <v>9.94</v>
      </c>
      <c r="E236" s="21">
        <f>Sheet2!E218</f>
        <v>10.41</v>
      </c>
      <c r="F236" s="21">
        <f>Sheet2!F218</f>
        <v>9.3000000000000007</v>
      </c>
    </row>
    <row r="237" spans="1:6" x14ac:dyDescent="0.3">
      <c r="A237" s="21" t="str">
        <f>Sheet2!A219</f>
        <v>2015-16</v>
      </c>
      <c r="B237" s="21">
        <f>Sheet2!B219</f>
        <v>10.19</v>
      </c>
      <c r="C237" s="21">
        <f>Sheet2!C219</f>
        <v>9.73</v>
      </c>
      <c r="D237" s="21">
        <f>Sheet2!D219</f>
        <v>10.65</v>
      </c>
      <c r="E237" s="21">
        <f>Sheet2!E219</f>
        <v>9.86</v>
      </c>
      <c r="F237" s="21">
        <f>Sheet2!F219</f>
        <v>9.98</v>
      </c>
    </row>
    <row r="238" spans="1:6" x14ac:dyDescent="0.3">
      <c r="A238" s="21" t="str">
        <f>Sheet2!A220</f>
        <v>2016-17</v>
      </c>
      <c r="B238" s="21">
        <f>Sheet2!B220</f>
        <v>10.17</v>
      </c>
      <c r="C238" s="21">
        <f>Sheet2!C220</f>
        <v>10.45</v>
      </c>
      <c r="D238" s="21">
        <f>Sheet2!D220</f>
        <v>9.8800000000000008</v>
      </c>
      <c r="E238" s="21">
        <f>Sheet2!E220</f>
        <v>9.85</v>
      </c>
      <c r="F238" s="21">
        <f>Sheet2!F220</f>
        <v>9.24</v>
      </c>
    </row>
    <row r="239" spans="1:6" x14ac:dyDescent="0.3">
      <c r="A239" s="21" t="str">
        <f>Sheet2!A213</f>
        <v>2009-10</v>
      </c>
      <c r="B239" s="21">
        <f>Sheet2!B213</f>
        <v>9.7200000000000006</v>
      </c>
      <c r="C239" s="21">
        <f>Sheet2!C213</f>
        <v>9.59</v>
      </c>
      <c r="D239" s="21">
        <f>Sheet2!D213</f>
        <v>9.85</v>
      </c>
      <c r="E239" s="21">
        <f>Sheet2!E213</f>
        <v>9.4</v>
      </c>
      <c r="F239" s="21">
        <f>Sheet2!F213</f>
        <v>9.2100000000000009</v>
      </c>
    </row>
    <row r="241" spans="1:6" x14ac:dyDescent="0.3">
      <c r="A241" s="21" t="s">
        <v>36</v>
      </c>
    </row>
    <row r="242" spans="1:6" x14ac:dyDescent="0.3">
      <c r="A242" s="21" t="s">
        <v>1</v>
      </c>
      <c r="B242" s="21" t="s">
        <v>2</v>
      </c>
      <c r="C242" s="21" t="s">
        <v>3</v>
      </c>
      <c r="D242" s="21" t="s">
        <v>4</v>
      </c>
      <c r="E242" s="21" t="s">
        <v>5</v>
      </c>
      <c r="F242" s="21" t="s">
        <v>6</v>
      </c>
    </row>
    <row r="243" spans="1:6" x14ac:dyDescent="0.3">
      <c r="A243" s="21" t="str">
        <f>Sheet2!A227</f>
        <v>2012-13</v>
      </c>
      <c r="B243" s="21">
        <f>Sheet2!B227</f>
        <v>14.94</v>
      </c>
      <c r="C243" s="21">
        <f>Sheet2!C227</f>
        <v>14.72</v>
      </c>
      <c r="D243" s="21">
        <f>Sheet2!D227</f>
        <v>15.16</v>
      </c>
      <c r="E243" s="21">
        <f>Sheet2!E227</f>
        <v>14.53</v>
      </c>
      <c r="F243" s="21">
        <f>Sheet2!F227</f>
        <v>14.33</v>
      </c>
    </row>
    <row r="244" spans="1:6" x14ac:dyDescent="0.3">
      <c r="A244" s="21" t="str">
        <f>Sheet2!A226</f>
        <v>2011-12</v>
      </c>
      <c r="B244" s="21">
        <f>Sheet2!B226</f>
        <v>14.59</v>
      </c>
      <c r="C244" s="21">
        <f>Sheet2!C226</f>
        <v>13.51</v>
      </c>
      <c r="D244" s="21">
        <f>Sheet2!D226</f>
        <v>15.68</v>
      </c>
      <c r="E244" s="21">
        <f>Sheet2!E226</f>
        <v>14.16</v>
      </c>
      <c r="F244" s="21">
        <f>Sheet2!F226</f>
        <v>14.82</v>
      </c>
    </row>
    <row r="245" spans="1:6" x14ac:dyDescent="0.3">
      <c r="A245" s="21" t="str">
        <f>Sheet2!A228</f>
        <v>2013-14</v>
      </c>
      <c r="B245" s="21">
        <f>Sheet2!B228</f>
        <v>13.08</v>
      </c>
      <c r="C245" s="21">
        <f>Sheet2!C228</f>
        <v>12.51</v>
      </c>
      <c r="D245" s="21">
        <f>Sheet2!D228</f>
        <v>13.65</v>
      </c>
      <c r="E245" s="21">
        <f>Sheet2!E228</f>
        <v>12.69</v>
      </c>
      <c r="F245" s="21">
        <f>Sheet2!F228</f>
        <v>12.87</v>
      </c>
    </row>
    <row r="246" spans="1:6" x14ac:dyDescent="0.3">
      <c r="A246" s="21" t="str">
        <f>Sheet2!A223</f>
        <v>2008-09</v>
      </c>
      <c r="B246" s="21">
        <f>Sheet2!B223</f>
        <v>12.58</v>
      </c>
      <c r="C246" s="21">
        <f>Sheet2!C223</f>
        <v>14.01</v>
      </c>
      <c r="D246" s="21">
        <f>Sheet2!D223</f>
        <v>11.15</v>
      </c>
      <c r="E246" s="21">
        <f>Sheet2!E223</f>
        <v>12.24</v>
      </c>
      <c r="F246" s="21">
        <f>Sheet2!F223</f>
        <v>10.47</v>
      </c>
    </row>
    <row r="247" spans="1:6" x14ac:dyDescent="0.3">
      <c r="A247" s="21" t="str">
        <f>Sheet2!A225</f>
        <v>2010-11</v>
      </c>
      <c r="B247" s="21">
        <f>Sheet2!B225</f>
        <v>11.52</v>
      </c>
      <c r="C247" s="21">
        <f>Sheet2!C225</f>
        <v>9.42</v>
      </c>
      <c r="D247" s="21">
        <f>Sheet2!D225</f>
        <v>13.63</v>
      </c>
      <c r="E247" s="21">
        <f>Sheet2!E225</f>
        <v>11.13</v>
      </c>
      <c r="F247" s="21">
        <f>Sheet2!F225</f>
        <v>12.85</v>
      </c>
    </row>
    <row r="248" spans="1:6" x14ac:dyDescent="0.3">
      <c r="A248" s="21" t="str">
        <f>Sheet2!A229</f>
        <v>2014-15</v>
      </c>
      <c r="B248" s="21">
        <f>Sheet2!B229</f>
        <v>10.73</v>
      </c>
      <c r="C248" s="21">
        <f>Sheet2!C229</f>
        <v>11.52</v>
      </c>
      <c r="D248" s="21">
        <f>Sheet2!D229</f>
        <v>9.94</v>
      </c>
      <c r="E248" s="21">
        <f>Sheet2!E229</f>
        <v>10.41</v>
      </c>
      <c r="F248" s="21">
        <f>Sheet2!F229</f>
        <v>9.3000000000000007</v>
      </c>
    </row>
    <row r="249" spans="1:6" x14ac:dyDescent="0.3">
      <c r="A249" s="21" t="str">
        <f>Sheet2!A230</f>
        <v>2015-16</v>
      </c>
      <c r="B249" s="21">
        <f>Sheet2!B230</f>
        <v>10.19</v>
      </c>
      <c r="C249" s="21">
        <f>Sheet2!C230</f>
        <v>9.73</v>
      </c>
      <c r="D249" s="21">
        <f>Sheet2!D230</f>
        <v>10.65</v>
      </c>
      <c r="E249" s="21">
        <f>Sheet2!E230</f>
        <v>9.86</v>
      </c>
      <c r="F249" s="21">
        <f>Sheet2!F230</f>
        <v>9.98</v>
      </c>
    </row>
    <row r="250" spans="1:6" x14ac:dyDescent="0.3">
      <c r="A250" s="21" t="str">
        <f>Sheet2!A231</f>
        <v>2016-17</v>
      </c>
      <c r="B250" s="21">
        <f>Sheet2!B231</f>
        <v>10.17</v>
      </c>
      <c r="C250" s="21">
        <f>Sheet2!C231</f>
        <v>10.45</v>
      </c>
      <c r="D250" s="21">
        <f>Sheet2!D231</f>
        <v>9.8800000000000008</v>
      </c>
      <c r="E250" s="21">
        <f>Sheet2!E231</f>
        <v>9.85</v>
      </c>
      <c r="F250" s="21">
        <f>Sheet2!F231</f>
        <v>9.24</v>
      </c>
    </row>
    <row r="251" spans="1:6" x14ac:dyDescent="0.3">
      <c r="A251" s="21" t="str">
        <f>Sheet2!A224</f>
        <v>2009-10</v>
      </c>
      <c r="B251" s="21">
        <f>Sheet2!B224</f>
        <v>9.7200000000000006</v>
      </c>
      <c r="C251" s="21">
        <f>Sheet2!C224</f>
        <v>9.59</v>
      </c>
      <c r="D251" s="21">
        <f>Sheet2!D224</f>
        <v>9.85</v>
      </c>
      <c r="E251" s="21">
        <f>Sheet2!E224</f>
        <v>9.4</v>
      </c>
      <c r="F251" s="21">
        <f>Sheet2!F224</f>
        <v>9.2100000000000009</v>
      </c>
    </row>
    <row r="252" spans="1:6" x14ac:dyDescent="0.3">
      <c r="A252" s="28"/>
      <c r="B252" s="28"/>
      <c r="C252" s="28"/>
      <c r="D252" s="28"/>
      <c r="E252" s="28"/>
      <c r="F252" s="28"/>
    </row>
    <row r="253" spans="1:6" x14ac:dyDescent="0.3">
      <c r="A253" s="21" t="s">
        <v>37</v>
      </c>
    </row>
    <row r="254" spans="1:6" x14ac:dyDescent="0.3">
      <c r="A254" s="21" t="s">
        <v>1</v>
      </c>
      <c r="B254" s="21" t="s">
        <v>2</v>
      </c>
      <c r="C254" s="21" t="s">
        <v>3</v>
      </c>
      <c r="D254" s="21" t="s">
        <v>4</v>
      </c>
      <c r="E254" s="21" t="s">
        <v>5</v>
      </c>
      <c r="F254" s="21" t="s">
        <v>6</v>
      </c>
    </row>
    <row r="255" spans="1:6" x14ac:dyDescent="0.3">
      <c r="A255" s="21" t="str">
        <f>Sheet2!A237</f>
        <v>2011-12</v>
      </c>
      <c r="B255" s="21">
        <f>Sheet2!B237</f>
        <v>14.69</v>
      </c>
      <c r="C255" s="21">
        <f>Sheet2!C237</f>
        <v>13.42</v>
      </c>
      <c r="D255" s="21">
        <f>Sheet2!D237</f>
        <v>14.83</v>
      </c>
      <c r="E255" s="21">
        <f>Sheet2!E237</f>
        <v>13.98</v>
      </c>
      <c r="F255" s="21">
        <f>Sheet2!F237</f>
        <v>14.04</v>
      </c>
    </row>
    <row r="256" spans="1:6" x14ac:dyDescent="0.3">
      <c r="A256" s="21" t="str">
        <f>Sheet2!A238</f>
        <v>2012-13</v>
      </c>
      <c r="B256" s="21">
        <f>Sheet2!B238</f>
        <v>14.46</v>
      </c>
      <c r="C256" s="21">
        <f>Sheet2!C238</f>
        <v>14.01</v>
      </c>
      <c r="D256" s="21">
        <f>Sheet2!D238</f>
        <v>15.14</v>
      </c>
      <c r="E256" s="21">
        <f>Sheet2!E238</f>
        <v>14.13</v>
      </c>
      <c r="F256" s="21">
        <f>Sheet2!F238</f>
        <v>14.31</v>
      </c>
    </row>
    <row r="257" spans="1:6" x14ac:dyDescent="0.3">
      <c r="A257" s="21" t="str">
        <f>Sheet2!A239</f>
        <v>2013-14</v>
      </c>
      <c r="B257" s="21">
        <f>Sheet2!B239</f>
        <v>13.31</v>
      </c>
      <c r="C257" s="21">
        <f>Sheet2!C239</f>
        <v>13.12</v>
      </c>
      <c r="D257" s="21">
        <f>Sheet2!D239</f>
        <v>13.6</v>
      </c>
      <c r="E257" s="21">
        <f>Sheet2!E239</f>
        <v>13.19</v>
      </c>
      <c r="F257" s="21">
        <f>Sheet2!F239</f>
        <v>13.3</v>
      </c>
    </row>
    <row r="258" spans="1:6" x14ac:dyDescent="0.3">
      <c r="A258" s="21" t="str">
        <f>Sheet2!A234</f>
        <v>2008-09</v>
      </c>
      <c r="B258" s="21">
        <f>Sheet2!B234</f>
        <v>12.67</v>
      </c>
      <c r="C258" s="21">
        <f>Sheet2!C234</f>
        <v>13.93</v>
      </c>
      <c r="D258" s="21">
        <f>Sheet2!D234</f>
        <v>10.77</v>
      </c>
      <c r="E258" s="21">
        <f>Sheet2!E234</f>
        <v>12.44</v>
      </c>
      <c r="F258" s="21">
        <f>Sheet2!F234</f>
        <v>10.199999999999999</v>
      </c>
    </row>
    <row r="259" spans="1:6" x14ac:dyDescent="0.3">
      <c r="A259" s="21" t="str">
        <f>Sheet2!A236</f>
        <v>2010-11</v>
      </c>
      <c r="B259" s="21">
        <f>Sheet2!B236</f>
        <v>12.18</v>
      </c>
      <c r="C259" s="21">
        <f>Sheet2!C236</f>
        <v>11.8</v>
      </c>
      <c r="D259" s="21">
        <f>Sheet2!D236</f>
        <v>12.73</v>
      </c>
      <c r="E259" s="21">
        <f>Sheet2!E236</f>
        <v>12.1</v>
      </c>
      <c r="F259" s="21">
        <f>Sheet2!F236</f>
        <v>12.54</v>
      </c>
    </row>
    <row r="260" spans="1:6" x14ac:dyDescent="0.3">
      <c r="A260" s="21" t="str">
        <f>Sheet2!A240</f>
        <v>2014-15</v>
      </c>
      <c r="B260" s="21">
        <f>Sheet2!B240</f>
        <v>11.42</v>
      </c>
      <c r="C260" s="21">
        <f>Sheet2!C240</f>
        <v>12.41</v>
      </c>
      <c r="D260" s="21">
        <f>Sheet2!D240</f>
        <v>9.94</v>
      </c>
      <c r="E260" s="21">
        <f>Sheet2!E240</f>
        <v>11.16</v>
      </c>
      <c r="F260" s="21">
        <f>Sheet2!F240</f>
        <v>9.3000000000000007</v>
      </c>
    </row>
    <row r="261" spans="1:6" x14ac:dyDescent="0.3">
      <c r="A261" s="21" t="str">
        <f>Sheet2!A235</f>
        <v>2009-10</v>
      </c>
      <c r="B261" s="21">
        <f>Sheet2!B235</f>
        <v>11.12</v>
      </c>
      <c r="C261" s="21">
        <f>Sheet2!C235</f>
        <v>11.82</v>
      </c>
      <c r="D261" s="21">
        <f>Sheet2!D235</f>
        <v>10.06</v>
      </c>
      <c r="E261" s="21">
        <f>Sheet2!E235</f>
        <v>10.89</v>
      </c>
      <c r="F261" s="21">
        <f>Sheet2!F235</f>
        <v>9.49</v>
      </c>
    </row>
    <row r="262" spans="1:6" x14ac:dyDescent="0.3">
      <c r="A262" s="21" t="str">
        <f>Sheet2!A241</f>
        <v>2015-16</v>
      </c>
      <c r="B262" s="21">
        <f>Sheet2!B241</f>
        <v>11.09</v>
      </c>
      <c r="C262" s="21">
        <f>Sheet2!C241</f>
        <v>10.3</v>
      </c>
      <c r="D262" s="21">
        <f>Sheet2!D241</f>
        <v>11.29</v>
      </c>
      <c r="E262" s="21">
        <f>Sheet2!E241</f>
        <v>10.53</v>
      </c>
      <c r="F262" s="21">
        <f>Sheet2!F241</f>
        <v>10.59</v>
      </c>
    </row>
    <row r="263" spans="1:6" x14ac:dyDescent="0.3">
      <c r="A263" s="21" t="str">
        <f>Sheet2!A242</f>
        <v>2016-17</v>
      </c>
      <c r="B263" s="21">
        <f>Sheet2!B242</f>
        <v>10.34</v>
      </c>
      <c r="C263" s="21">
        <f>Sheet2!C242</f>
        <v>10.63</v>
      </c>
      <c r="D263" s="21">
        <f>Sheet2!D242</f>
        <v>10.050000000000001</v>
      </c>
      <c r="E263" s="21">
        <f>Sheet2!E242</f>
        <v>10.050000000000001</v>
      </c>
      <c r="F263" s="21">
        <f>Sheet2!F242</f>
        <v>9.4600000000000009</v>
      </c>
    </row>
    <row r="265" spans="1:6" x14ac:dyDescent="0.3">
      <c r="A265" s="21" t="s">
        <v>38</v>
      </c>
    </row>
    <row r="266" spans="1:6" x14ac:dyDescent="0.3">
      <c r="A266" s="21" t="s">
        <v>1</v>
      </c>
      <c r="B266" s="21" t="s">
        <v>2</v>
      </c>
      <c r="C266" s="21" t="s">
        <v>3</v>
      </c>
      <c r="D266" s="21" t="s">
        <v>4</v>
      </c>
      <c r="E266" s="21" t="s">
        <v>5</v>
      </c>
      <c r="F266" s="21" t="s">
        <v>6</v>
      </c>
    </row>
    <row r="267" spans="1:6" x14ac:dyDescent="0.3">
      <c r="A267" s="21" t="str">
        <f>Sheet2!A249</f>
        <v>2012-13</v>
      </c>
      <c r="B267" s="21">
        <f>Sheet2!B249</f>
        <v>14.51</v>
      </c>
      <c r="C267" s="21">
        <f>Sheet2!C249</f>
        <v>14.01</v>
      </c>
      <c r="D267" s="21">
        <f>Sheet2!D249</f>
        <v>15.25</v>
      </c>
      <c r="E267" s="21">
        <f>Sheet2!E249</f>
        <v>14.17</v>
      </c>
      <c r="F267" s="21">
        <f>Sheet2!F249</f>
        <v>14.41</v>
      </c>
    </row>
    <row r="268" spans="1:6" x14ac:dyDescent="0.3">
      <c r="A268" s="21" t="str">
        <f>Sheet2!A248</f>
        <v>2011-12</v>
      </c>
      <c r="B268" s="21">
        <f>Sheet2!B248</f>
        <v>14.15</v>
      </c>
      <c r="C268" s="21">
        <f>Sheet2!C248</f>
        <v>13.42</v>
      </c>
      <c r="D268" s="21">
        <f>Sheet2!D248</f>
        <v>14.34</v>
      </c>
      <c r="E268" s="21">
        <f>Sheet2!E248</f>
        <v>13.59</v>
      </c>
      <c r="F268" s="21">
        <f>Sheet2!F248</f>
        <v>13.63</v>
      </c>
    </row>
    <row r="269" spans="1:6" x14ac:dyDescent="0.3">
      <c r="A269" s="21" t="str">
        <f>Sheet2!A250</f>
        <v>2013-14</v>
      </c>
      <c r="B269" s="21">
        <f>Sheet2!B250</f>
        <v>13.46</v>
      </c>
      <c r="C269" s="21">
        <f>Sheet2!C250</f>
        <v>13.12</v>
      </c>
      <c r="D269" s="21">
        <f>Sheet2!D250</f>
        <v>13.96</v>
      </c>
      <c r="E269" s="21">
        <f>Sheet2!E250</f>
        <v>13.39</v>
      </c>
      <c r="F269" s="21">
        <f>Sheet2!F250</f>
        <v>13.79</v>
      </c>
    </row>
    <row r="270" spans="1:6" x14ac:dyDescent="0.3">
      <c r="A270" s="21" t="str">
        <f>Sheet2!A245</f>
        <v>2008-09</v>
      </c>
      <c r="B270" s="21">
        <f>Sheet2!B245</f>
        <v>12.58</v>
      </c>
      <c r="C270" s="21">
        <f>Sheet2!C245</f>
        <v>13.78</v>
      </c>
      <c r="D270" s="21">
        <f>Sheet2!D245</f>
        <v>10.77</v>
      </c>
      <c r="E270" s="21">
        <f>Sheet2!E245</f>
        <v>12.34</v>
      </c>
      <c r="F270" s="21">
        <f>Sheet2!F245</f>
        <v>10.199999999999999</v>
      </c>
    </row>
    <row r="271" spans="1:6" x14ac:dyDescent="0.3">
      <c r="A271" s="21" t="str">
        <f>Sheet2!A247</f>
        <v>2010-11</v>
      </c>
      <c r="B271" s="21">
        <f>Sheet2!B247</f>
        <v>12.09</v>
      </c>
      <c r="C271" s="21">
        <f>Sheet2!C247</f>
        <v>11.8</v>
      </c>
      <c r="D271" s="21">
        <f>Sheet2!D247</f>
        <v>12.51</v>
      </c>
      <c r="E271" s="21">
        <f>Sheet2!E247</f>
        <v>12.02</v>
      </c>
      <c r="F271" s="21">
        <f>Sheet2!F247</f>
        <v>12.35</v>
      </c>
    </row>
    <row r="272" spans="1:6" x14ac:dyDescent="0.3">
      <c r="A272" s="21" t="str">
        <f>Sheet2!A251</f>
        <v>2014-15</v>
      </c>
      <c r="B272" s="21">
        <f>Sheet2!B251</f>
        <v>11.42</v>
      </c>
      <c r="C272" s="21">
        <f>Sheet2!C251</f>
        <v>12.41</v>
      </c>
      <c r="D272" s="21">
        <f>Sheet2!D251</f>
        <v>9.94</v>
      </c>
      <c r="E272" s="21">
        <f>Sheet2!E251</f>
        <v>11.16</v>
      </c>
      <c r="F272" s="21">
        <f>Sheet2!F251</f>
        <v>9.3000000000000007</v>
      </c>
    </row>
    <row r="273" spans="1:6" x14ac:dyDescent="0.3">
      <c r="A273" s="21" t="str">
        <f>Sheet2!A246</f>
        <v>2009-10</v>
      </c>
      <c r="B273" s="21">
        <f>Sheet2!B246</f>
        <v>11.12</v>
      </c>
      <c r="C273" s="21">
        <f>Sheet2!C246</f>
        <v>11.82</v>
      </c>
      <c r="D273" s="21">
        <f>Sheet2!D246</f>
        <v>10.06</v>
      </c>
      <c r="E273" s="21">
        <f>Sheet2!E246</f>
        <v>10.89</v>
      </c>
      <c r="F273" s="21">
        <f>Sheet2!F246</f>
        <v>9.49</v>
      </c>
    </row>
    <row r="274" spans="1:6" x14ac:dyDescent="0.3">
      <c r="A274" s="21" t="str">
        <f>Sheet2!A252</f>
        <v>2015-16</v>
      </c>
      <c r="B274" s="21">
        <f>Sheet2!B252</f>
        <v>11.11</v>
      </c>
      <c r="C274" s="21">
        <f>Sheet2!C252</f>
        <v>10.3</v>
      </c>
      <c r="D274" s="21">
        <f>Sheet2!D252</f>
        <v>11.31</v>
      </c>
      <c r="E274" s="21">
        <f>Sheet2!E252</f>
        <v>10.56</v>
      </c>
      <c r="F274" s="21">
        <f>Sheet2!F252</f>
        <v>10.62</v>
      </c>
    </row>
    <row r="275" spans="1:6" x14ac:dyDescent="0.3">
      <c r="A275" s="21" t="str">
        <f>Sheet2!A253</f>
        <v>2016-17</v>
      </c>
      <c r="B275" s="21">
        <f>Sheet2!B253</f>
        <v>10.5</v>
      </c>
      <c r="C275" s="21">
        <f>Sheet2!C253</f>
        <v>10.95</v>
      </c>
      <c r="D275" s="21">
        <f>Sheet2!D253</f>
        <v>10.050000000000001</v>
      </c>
      <c r="E275" s="21">
        <f>Sheet2!E253</f>
        <v>10.210000000000001</v>
      </c>
      <c r="F275" s="21">
        <f>Sheet2!F253</f>
        <v>9.4600000000000009</v>
      </c>
    </row>
    <row r="277" spans="1:6" x14ac:dyDescent="0.3">
      <c r="A277" s="21" t="s">
        <v>39</v>
      </c>
    </row>
    <row r="278" spans="1:6" x14ac:dyDescent="0.3">
      <c r="A278" s="21" t="s">
        <v>1</v>
      </c>
      <c r="B278" s="21" t="s">
        <v>2</v>
      </c>
      <c r="C278" s="21" t="s">
        <v>3</v>
      </c>
      <c r="D278" s="21" t="s">
        <v>4</v>
      </c>
      <c r="E278" s="21" t="s">
        <v>5</v>
      </c>
      <c r="F278" s="21" t="s">
        <v>6</v>
      </c>
    </row>
    <row r="279" spans="1:6" x14ac:dyDescent="0.3">
      <c r="A279" s="21" t="str">
        <f>Sheet2!A260</f>
        <v>2012-13</v>
      </c>
      <c r="B279" s="21">
        <f>Sheet2!B260</f>
        <v>14.51</v>
      </c>
      <c r="C279" s="21">
        <f>Sheet2!C260</f>
        <v>14.01</v>
      </c>
      <c r="D279" s="21">
        <f>Sheet2!D260</f>
        <v>15.25</v>
      </c>
      <c r="E279" s="21">
        <f>Sheet2!E260</f>
        <v>14.17</v>
      </c>
      <c r="F279" s="21">
        <f>Sheet2!F260</f>
        <v>14.41</v>
      </c>
    </row>
    <row r="280" spans="1:6" x14ac:dyDescent="0.3">
      <c r="A280" s="21" t="str">
        <f>Sheet2!A259</f>
        <v>2011-12</v>
      </c>
      <c r="B280" s="21">
        <f>Sheet2!B259</f>
        <v>13.96</v>
      </c>
      <c r="C280" s="21">
        <f>Sheet2!C259</f>
        <v>13.42</v>
      </c>
      <c r="D280" s="21">
        <f>Sheet2!D259</f>
        <v>14.01</v>
      </c>
      <c r="E280" s="21">
        <f>Sheet2!E259</f>
        <v>13.36</v>
      </c>
      <c r="F280" s="21">
        <f>Sheet2!F259</f>
        <v>13.35</v>
      </c>
    </row>
    <row r="281" spans="1:6" x14ac:dyDescent="0.3">
      <c r="A281" s="21" t="str">
        <f>Sheet2!A261</f>
        <v>2013-14</v>
      </c>
      <c r="B281" s="21">
        <f>Sheet2!B261</f>
        <v>13.39</v>
      </c>
      <c r="C281" s="21">
        <f>Sheet2!C261</f>
        <v>13.12</v>
      </c>
      <c r="D281" s="21">
        <f>Sheet2!D261</f>
        <v>13.79</v>
      </c>
      <c r="E281" s="21">
        <f>Sheet2!E261</f>
        <v>13.25</v>
      </c>
      <c r="F281" s="21">
        <f>Sheet2!F261</f>
        <v>13.44</v>
      </c>
    </row>
    <row r="282" spans="1:6" x14ac:dyDescent="0.3">
      <c r="A282" s="21" t="str">
        <f>Sheet2!A256</f>
        <v>2008-09</v>
      </c>
      <c r="B282" s="21">
        <f>Sheet2!B256</f>
        <v>12.76</v>
      </c>
      <c r="C282" s="21">
        <f>Sheet2!C256</f>
        <v>13.93</v>
      </c>
      <c r="D282" s="21">
        <f>Sheet2!D256</f>
        <v>11.01</v>
      </c>
      <c r="E282" s="21">
        <f>Sheet2!E256</f>
        <v>12.52</v>
      </c>
      <c r="F282" s="21">
        <f>Sheet2!F256</f>
        <v>10.41</v>
      </c>
    </row>
    <row r="283" spans="1:6" x14ac:dyDescent="0.3">
      <c r="A283" s="21" t="str">
        <f>Sheet2!A258</f>
        <v>2010-11</v>
      </c>
      <c r="B283" s="21">
        <f>Sheet2!B258</f>
        <v>12.28</v>
      </c>
      <c r="C283" s="21">
        <f>Sheet2!C258</f>
        <v>11.8</v>
      </c>
      <c r="D283" s="21">
        <f>Sheet2!D258</f>
        <v>12.98</v>
      </c>
      <c r="E283" s="21">
        <f>Sheet2!E258</f>
        <v>12.18</v>
      </c>
      <c r="F283" s="21">
        <f>Sheet2!F258</f>
        <v>12.74</v>
      </c>
    </row>
    <row r="284" spans="1:6" x14ac:dyDescent="0.3">
      <c r="A284" s="21" t="str">
        <f>Sheet2!A262</f>
        <v>2014-15</v>
      </c>
      <c r="B284" s="21">
        <f>Sheet2!B262</f>
        <v>11.42</v>
      </c>
      <c r="C284" s="21">
        <f>Sheet2!C262</f>
        <v>12.41</v>
      </c>
      <c r="D284" s="21">
        <f>Sheet2!D262</f>
        <v>9.94</v>
      </c>
      <c r="E284" s="21">
        <f>Sheet2!E262</f>
        <v>11.16</v>
      </c>
      <c r="F284" s="21">
        <f>Sheet2!F262</f>
        <v>9.3000000000000007</v>
      </c>
    </row>
    <row r="285" spans="1:6" x14ac:dyDescent="0.3">
      <c r="A285" s="21" t="str">
        <f>Sheet2!A257</f>
        <v>2009-10</v>
      </c>
      <c r="B285" s="21">
        <f>Sheet2!B257</f>
        <v>11.11</v>
      </c>
      <c r="C285" s="21">
        <f>Sheet2!C257</f>
        <v>11.82</v>
      </c>
      <c r="D285" s="21">
        <f>Sheet2!D257</f>
        <v>10.039999999999999</v>
      </c>
      <c r="E285" s="21">
        <f>Sheet2!E257</f>
        <v>10.87</v>
      </c>
      <c r="F285" s="21">
        <f>Sheet2!F257</f>
        <v>9.4600000000000009</v>
      </c>
    </row>
    <row r="286" spans="1:6" x14ac:dyDescent="0.3">
      <c r="A286" s="21" t="str">
        <f>Sheet2!A263</f>
        <v>2015-16</v>
      </c>
      <c r="B286" s="21">
        <f>Sheet2!B263</f>
        <v>10.9</v>
      </c>
      <c r="C286" s="21">
        <f>Sheet2!C263</f>
        <v>10.3</v>
      </c>
      <c r="D286" s="21">
        <f>Sheet2!D263</f>
        <v>11.04</v>
      </c>
      <c r="E286" s="21">
        <f>Sheet2!E263</f>
        <v>10.37</v>
      </c>
      <c r="F286" s="21">
        <f>Sheet2!F263</f>
        <v>10.38</v>
      </c>
    </row>
    <row r="287" spans="1:6" x14ac:dyDescent="0.3">
      <c r="A287" s="21" t="str">
        <f>Sheet2!A264</f>
        <v>2016-17</v>
      </c>
      <c r="B287" s="21">
        <f>Sheet2!B264</f>
        <v>10.34</v>
      </c>
      <c r="C287" s="21">
        <f>Sheet2!C264</f>
        <v>10.63</v>
      </c>
      <c r="D287" s="21">
        <f>Sheet2!D264</f>
        <v>10.050000000000001</v>
      </c>
      <c r="E287" s="21">
        <f>Sheet2!E264</f>
        <v>10.050000000000001</v>
      </c>
      <c r="F287" s="21">
        <f>Sheet2!F264</f>
        <v>9.4600000000000009</v>
      </c>
    </row>
    <row r="289" spans="1:6" x14ac:dyDescent="0.3">
      <c r="A289" s="21" t="s">
        <v>40</v>
      </c>
    </row>
    <row r="290" spans="1:6" x14ac:dyDescent="0.3">
      <c r="A290" s="21" t="s">
        <v>1</v>
      </c>
      <c r="B290" s="21" t="s">
        <v>2</v>
      </c>
      <c r="C290" s="21" t="s">
        <v>3</v>
      </c>
      <c r="D290" s="21" t="s">
        <v>4</v>
      </c>
      <c r="E290" s="21" t="s">
        <v>5</v>
      </c>
      <c r="F290" s="21" t="s">
        <v>6</v>
      </c>
    </row>
    <row r="291" spans="1:6" x14ac:dyDescent="0.3">
      <c r="A291" s="21" t="str">
        <f>Sheet2!A270</f>
        <v>2011-12</v>
      </c>
      <c r="B291" s="21">
        <f>Sheet2!B270</f>
        <v>14.69</v>
      </c>
      <c r="C291" s="21">
        <f>Sheet2!C270</f>
        <v>13.42</v>
      </c>
      <c r="D291" s="21">
        <f>Sheet2!D270</f>
        <v>14.83</v>
      </c>
      <c r="E291" s="21">
        <f>Sheet2!E270</f>
        <v>13.98</v>
      </c>
      <c r="F291" s="21">
        <f>Sheet2!F270</f>
        <v>14.04</v>
      </c>
    </row>
    <row r="292" spans="1:6" x14ac:dyDescent="0.3">
      <c r="A292" s="21" t="str">
        <f>Sheet2!A271</f>
        <v>2012-13</v>
      </c>
      <c r="B292" s="21">
        <f>Sheet2!B271</f>
        <v>14.46</v>
      </c>
      <c r="C292" s="21">
        <f>Sheet2!C271</f>
        <v>14.01</v>
      </c>
      <c r="D292" s="21">
        <f>Sheet2!D271</f>
        <v>15.14</v>
      </c>
      <c r="E292" s="21">
        <f>Sheet2!E271</f>
        <v>14.13</v>
      </c>
      <c r="F292" s="21">
        <f>Sheet2!F271</f>
        <v>14.31</v>
      </c>
    </row>
    <row r="293" spans="1:6" x14ac:dyDescent="0.3">
      <c r="A293" s="21" t="str">
        <f>Sheet2!A272</f>
        <v>2013-14</v>
      </c>
      <c r="B293" s="21">
        <f>Sheet2!B272</f>
        <v>13.31</v>
      </c>
      <c r="C293" s="21">
        <f>Sheet2!C272</f>
        <v>13.12</v>
      </c>
      <c r="D293" s="21">
        <f>Sheet2!D272</f>
        <v>13.6</v>
      </c>
      <c r="E293" s="21">
        <f>Sheet2!E272</f>
        <v>13.19</v>
      </c>
      <c r="F293" s="21">
        <f>Sheet2!F272</f>
        <v>13.3</v>
      </c>
    </row>
    <row r="294" spans="1:6" x14ac:dyDescent="0.3">
      <c r="A294" s="21" t="str">
        <f>Sheet2!A267</f>
        <v>2008-09</v>
      </c>
      <c r="B294" s="21">
        <f>Sheet2!B267</f>
        <v>12.67</v>
      </c>
      <c r="C294" s="21">
        <f>Sheet2!C267</f>
        <v>13.93</v>
      </c>
      <c r="D294" s="21">
        <f>Sheet2!D267</f>
        <v>10.77</v>
      </c>
      <c r="E294" s="21">
        <f>Sheet2!E267</f>
        <v>12.44</v>
      </c>
      <c r="F294" s="21">
        <f>Sheet2!F267</f>
        <v>10.199999999999999</v>
      </c>
    </row>
    <row r="295" spans="1:6" x14ac:dyDescent="0.3">
      <c r="A295" s="21" t="str">
        <f>Sheet2!A269</f>
        <v>2010-11</v>
      </c>
      <c r="B295" s="21">
        <f>Sheet2!B269</f>
        <v>12.18</v>
      </c>
      <c r="C295" s="21">
        <f>Sheet2!C269</f>
        <v>11.8</v>
      </c>
      <c r="D295" s="21">
        <f>Sheet2!D269</f>
        <v>12.73</v>
      </c>
      <c r="E295" s="21">
        <f>Sheet2!E269</f>
        <v>12.1</v>
      </c>
      <c r="F295" s="21">
        <f>Sheet2!F269</f>
        <v>12.54</v>
      </c>
    </row>
    <row r="296" spans="1:6" x14ac:dyDescent="0.3">
      <c r="A296" s="21" t="str">
        <f>Sheet2!A273</f>
        <v>2014-15</v>
      </c>
      <c r="B296" s="21">
        <f>Sheet2!B273</f>
        <v>11.42</v>
      </c>
      <c r="C296" s="21">
        <f>Sheet2!C273</f>
        <v>12.41</v>
      </c>
      <c r="D296" s="21">
        <f>Sheet2!D273</f>
        <v>9.94</v>
      </c>
      <c r="E296" s="21">
        <f>Sheet2!E273</f>
        <v>11.16</v>
      </c>
      <c r="F296" s="21">
        <f>Sheet2!F273</f>
        <v>9.3000000000000007</v>
      </c>
    </row>
    <row r="297" spans="1:6" x14ac:dyDescent="0.3">
      <c r="A297" s="21" t="str">
        <f>Sheet2!A268</f>
        <v>2009-10</v>
      </c>
      <c r="B297" s="21">
        <f>Sheet2!B268</f>
        <v>11.12</v>
      </c>
      <c r="C297" s="21">
        <f>Sheet2!C268</f>
        <v>11.82</v>
      </c>
      <c r="D297" s="21">
        <f>Sheet2!D268</f>
        <v>10.06</v>
      </c>
      <c r="E297" s="21">
        <f>Sheet2!E268</f>
        <v>10.89</v>
      </c>
      <c r="F297" s="21">
        <f>Sheet2!F268</f>
        <v>9.49</v>
      </c>
    </row>
    <row r="298" spans="1:6" x14ac:dyDescent="0.3">
      <c r="A298" s="21" t="str">
        <f>Sheet2!A274</f>
        <v>2015-16</v>
      </c>
      <c r="B298" s="21">
        <f>Sheet2!B274</f>
        <v>11.09</v>
      </c>
      <c r="C298" s="21">
        <f>Sheet2!C274</f>
        <v>10.3</v>
      </c>
      <c r="D298" s="21">
        <f>Sheet2!D274</f>
        <v>11.29</v>
      </c>
      <c r="E298" s="21">
        <f>Sheet2!E274</f>
        <v>10.53</v>
      </c>
      <c r="F298" s="21">
        <f>Sheet2!F274</f>
        <v>10.59</v>
      </c>
    </row>
    <row r="299" spans="1:6" x14ac:dyDescent="0.3">
      <c r="A299" s="21" t="str">
        <f>Sheet2!A275</f>
        <v>2016-17</v>
      </c>
      <c r="B299" s="21">
        <f>Sheet2!B275</f>
        <v>10.34</v>
      </c>
      <c r="C299" s="21">
        <f>Sheet2!C275</f>
        <v>10.63</v>
      </c>
      <c r="D299" s="21">
        <f>Sheet2!D275</f>
        <v>10.050000000000001</v>
      </c>
      <c r="E299" s="21">
        <f>Sheet2!E275</f>
        <v>10.050000000000001</v>
      </c>
      <c r="F299" s="21">
        <f>Sheet2!F275</f>
        <v>9.4600000000000009</v>
      </c>
    </row>
    <row r="301" spans="1:6" x14ac:dyDescent="0.3">
      <c r="A301" s="21" t="s">
        <v>41</v>
      </c>
    </row>
    <row r="302" spans="1:6" x14ac:dyDescent="0.3">
      <c r="A302" s="21" t="s">
        <v>1</v>
      </c>
      <c r="B302" s="21" t="s">
        <v>2</v>
      </c>
      <c r="C302" s="21" t="s">
        <v>3</v>
      </c>
      <c r="D302" s="21" t="s">
        <v>4</v>
      </c>
      <c r="E302" s="21" t="s">
        <v>5</v>
      </c>
      <c r="F302" s="21" t="s">
        <v>6</v>
      </c>
    </row>
    <row r="303" spans="1:6" x14ac:dyDescent="0.3">
      <c r="A303" s="21" t="str">
        <f>Sheet2!A282</f>
        <v>2012-13</v>
      </c>
      <c r="B303" s="21">
        <f>Sheet2!B282</f>
        <v>14.51</v>
      </c>
      <c r="C303" s="21">
        <f>Sheet2!C282</f>
        <v>14.01</v>
      </c>
      <c r="D303" s="21">
        <f>Sheet2!D282</f>
        <v>15.25</v>
      </c>
      <c r="E303" s="21">
        <f>Sheet2!E282</f>
        <v>14.17</v>
      </c>
      <c r="F303" s="21">
        <f>Sheet2!F282</f>
        <v>14.41</v>
      </c>
    </row>
    <row r="304" spans="1:6" x14ac:dyDescent="0.3">
      <c r="A304" s="21" t="str">
        <f>Sheet2!A281</f>
        <v>2011-12</v>
      </c>
      <c r="B304" s="21">
        <f>Sheet2!B281</f>
        <v>14.15</v>
      </c>
      <c r="C304" s="21">
        <f>Sheet2!C281</f>
        <v>13.42</v>
      </c>
      <c r="D304" s="21">
        <f>Sheet2!D281</f>
        <v>14.34</v>
      </c>
      <c r="E304" s="21">
        <f>Sheet2!E281</f>
        <v>13.59</v>
      </c>
      <c r="F304" s="21">
        <f>Sheet2!F281</f>
        <v>13.63</v>
      </c>
    </row>
    <row r="305" spans="1:6" x14ac:dyDescent="0.3">
      <c r="A305" s="21" t="str">
        <f>Sheet2!A283</f>
        <v>2013-14</v>
      </c>
      <c r="B305" s="21">
        <f>Sheet2!B283</f>
        <v>13.46</v>
      </c>
      <c r="C305" s="21">
        <f>Sheet2!C283</f>
        <v>13.12</v>
      </c>
      <c r="D305" s="21">
        <f>Sheet2!D283</f>
        <v>13.96</v>
      </c>
      <c r="E305" s="21">
        <f>Sheet2!E283</f>
        <v>13.39</v>
      </c>
      <c r="F305" s="21">
        <f>Sheet2!F283</f>
        <v>13.79</v>
      </c>
    </row>
    <row r="306" spans="1:6" x14ac:dyDescent="0.3">
      <c r="A306" s="21" t="str">
        <f>Sheet2!A278</f>
        <v>2008-09</v>
      </c>
      <c r="B306" s="21">
        <f>Sheet2!B278</f>
        <v>12.58</v>
      </c>
      <c r="C306" s="21">
        <f>Sheet2!C278</f>
        <v>13.78</v>
      </c>
      <c r="D306" s="21">
        <f>Sheet2!D278</f>
        <v>10.77</v>
      </c>
      <c r="E306" s="21">
        <f>Sheet2!E278</f>
        <v>12.34</v>
      </c>
      <c r="F306" s="21">
        <f>Sheet2!F278</f>
        <v>10.199999999999999</v>
      </c>
    </row>
    <row r="307" spans="1:6" x14ac:dyDescent="0.3">
      <c r="A307" s="21" t="str">
        <f>Sheet2!A280</f>
        <v>2010-11</v>
      </c>
      <c r="B307" s="21">
        <f>Sheet2!B280</f>
        <v>12.09</v>
      </c>
      <c r="C307" s="21">
        <f>Sheet2!C280</f>
        <v>11.8</v>
      </c>
      <c r="D307" s="21">
        <f>Sheet2!D280</f>
        <v>12.51</v>
      </c>
      <c r="E307" s="21">
        <f>Sheet2!E280</f>
        <v>12.02</v>
      </c>
      <c r="F307" s="21">
        <f>Sheet2!F280</f>
        <v>12.35</v>
      </c>
    </row>
    <row r="308" spans="1:6" x14ac:dyDescent="0.3">
      <c r="A308" s="21" t="str">
        <f>Sheet2!A284</f>
        <v>2014-15</v>
      </c>
      <c r="B308" s="21">
        <f>Sheet2!B284</f>
        <v>11.42</v>
      </c>
      <c r="C308" s="21">
        <f>Sheet2!C284</f>
        <v>12.41</v>
      </c>
      <c r="D308" s="21">
        <f>Sheet2!D284</f>
        <v>9.94</v>
      </c>
      <c r="E308" s="21">
        <f>Sheet2!E284</f>
        <v>11.16</v>
      </c>
      <c r="F308" s="21">
        <f>Sheet2!F284</f>
        <v>9.3000000000000007</v>
      </c>
    </row>
    <row r="309" spans="1:6" x14ac:dyDescent="0.3">
      <c r="A309" s="21" t="str">
        <f>Sheet2!A279</f>
        <v>2009-10</v>
      </c>
      <c r="B309" s="21">
        <f>Sheet2!B279</f>
        <v>11.12</v>
      </c>
      <c r="C309" s="21">
        <f>Sheet2!C279</f>
        <v>11.82</v>
      </c>
      <c r="D309" s="21">
        <f>Sheet2!D279</f>
        <v>10.06</v>
      </c>
      <c r="E309" s="21">
        <f>Sheet2!E279</f>
        <v>10.89</v>
      </c>
      <c r="F309" s="21">
        <f>Sheet2!F279</f>
        <v>9.49</v>
      </c>
    </row>
    <row r="310" spans="1:6" x14ac:dyDescent="0.3">
      <c r="A310" s="21" t="str">
        <f>Sheet2!A285</f>
        <v>2015-16</v>
      </c>
      <c r="B310" s="21">
        <f>Sheet2!B285</f>
        <v>11.11</v>
      </c>
      <c r="C310" s="21">
        <f>Sheet2!C285</f>
        <v>10.3</v>
      </c>
      <c r="D310" s="21">
        <f>Sheet2!D285</f>
        <v>11.31</v>
      </c>
      <c r="E310" s="21">
        <f>Sheet2!E285</f>
        <v>10.56</v>
      </c>
      <c r="F310" s="21">
        <f>Sheet2!F285</f>
        <v>10.62</v>
      </c>
    </row>
    <row r="311" spans="1:6" x14ac:dyDescent="0.3">
      <c r="A311" s="21" t="str">
        <f>Sheet2!A286</f>
        <v>2016-17</v>
      </c>
      <c r="B311" s="21">
        <f>Sheet2!B286</f>
        <v>10.5</v>
      </c>
      <c r="C311" s="21">
        <f>Sheet2!C286</f>
        <v>10.95</v>
      </c>
      <c r="D311" s="21">
        <f>Sheet2!D286</f>
        <v>10.050000000000001</v>
      </c>
      <c r="E311" s="21">
        <f>Sheet2!E286</f>
        <v>10.210000000000001</v>
      </c>
      <c r="F311" s="21">
        <f>Sheet2!F286</f>
        <v>9.4600000000000009</v>
      </c>
    </row>
    <row r="313" spans="1:6" x14ac:dyDescent="0.3">
      <c r="A313" s="21" t="s">
        <v>42</v>
      </c>
    </row>
    <row r="314" spans="1:6" x14ac:dyDescent="0.3">
      <c r="A314" s="21" t="s">
        <v>1</v>
      </c>
      <c r="B314" s="21" t="s">
        <v>2</v>
      </c>
      <c r="C314" s="21" t="s">
        <v>3</v>
      </c>
      <c r="D314" s="21" t="s">
        <v>4</v>
      </c>
      <c r="E314" s="21" t="s">
        <v>5</v>
      </c>
      <c r="F314" s="21" t="s">
        <v>6</v>
      </c>
    </row>
    <row r="315" spans="1:6" x14ac:dyDescent="0.3">
      <c r="A315" s="21" t="str">
        <f>Sheet2!A292</f>
        <v>2011-12</v>
      </c>
      <c r="B315" s="21">
        <f>Sheet2!B292</f>
        <v>14.69</v>
      </c>
      <c r="C315" s="21">
        <f>Sheet2!C292</f>
        <v>13.42</v>
      </c>
      <c r="D315" s="21">
        <f>Sheet2!D292</f>
        <v>14.83</v>
      </c>
      <c r="E315" s="21">
        <f>Sheet2!E292</f>
        <v>13.98</v>
      </c>
      <c r="F315" s="21">
        <f>Sheet2!F292</f>
        <v>14.04</v>
      </c>
    </row>
    <row r="316" spans="1:6" x14ac:dyDescent="0.3">
      <c r="A316" s="21" t="str">
        <f>Sheet2!A293</f>
        <v>2012-13</v>
      </c>
      <c r="B316" s="21">
        <f>Sheet2!B293</f>
        <v>14.32</v>
      </c>
      <c r="C316" s="21">
        <f>Sheet2!C293</f>
        <v>13.16</v>
      </c>
      <c r="D316" s="21">
        <f>Sheet2!D293</f>
        <v>14.82</v>
      </c>
      <c r="E316" s="21">
        <f>Sheet2!E293</f>
        <v>13.79</v>
      </c>
      <c r="F316" s="21">
        <f>Sheet2!F293</f>
        <v>14.06</v>
      </c>
    </row>
    <row r="317" spans="1:6" x14ac:dyDescent="0.3">
      <c r="A317" s="21" t="str">
        <f>Sheet2!A294</f>
        <v>2013-14</v>
      </c>
      <c r="B317" s="21">
        <f>Sheet2!B294</f>
        <v>13.33</v>
      </c>
      <c r="C317" s="21">
        <f>Sheet2!C294</f>
        <v>13.19</v>
      </c>
      <c r="D317" s="21">
        <f>Sheet2!D294</f>
        <v>13.38</v>
      </c>
      <c r="E317" s="21">
        <f>Sheet2!E294</f>
        <v>11.56</v>
      </c>
      <c r="F317" s="21">
        <f>Sheet2!F294</f>
        <v>10.86</v>
      </c>
    </row>
    <row r="318" spans="1:6" x14ac:dyDescent="0.3">
      <c r="A318" s="21" t="str">
        <f>Sheet2!A291</f>
        <v>2010-11</v>
      </c>
      <c r="B318" s="21">
        <f>Sheet2!B291</f>
        <v>13.02</v>
      </c>
      <c r="C318" s="21">
        <f>Sheet2!C291</f>
        <v>13.76</v>
      </c>
      <c r="D318" s="21">
        <f>Sheet2!D291</f>
        <v>12.7</v>
      </c>
      <c r="E318" s="21">
        <f>Sheet2!E291</f>
        <v>12.8</v>
      </c>
      <c r="F318" s="21">
        <f>Sheet2!F291</f>
        <v>12.39</v>
      </c>
    </row>
    <row r="319" spans="1:6" x14ac:dyDescent="0.3">
      <c r="A319" s="21" t="str">
        <f>Sheet2!A289</f>
        <v>2008-09</v>
      </c>
      <c r="B319" s="21">
        <f>Sheet2!B289</f>
        <v>12.68</v>
      </c>
      <c r="C319" s="21">
        <f>Sheet2!C289</f>
        <v>13.84</v>
      </c>
      <c r="D319" s="21">
        <f>Sheet2!D289</f>
        <v>11.52</v>
      </c>
      <c r="E319" s="21">
        <f>Sheet2!E289</f>
        <v>12.39</v>
      </c>
      <c r="F319" s="21">
        <f>Sheet2!F289</f>
        <v>10.94</v>
      </c>
    </row>
    <row r="320" spans="1:6" x14ac:dyDescent="0.3">
      <c r="A320" s="21" t="str">
        <f>Sheet2!A290</f>
        <v>2009-10</v>
      </c>
      <c r="B320" s="21">
        <f>Sheet2!B290</f>
        <v>11.15</v>
      </c>
      <c r="C320" s="21">
        <f>Sheet2!C290</f>
        <v>13.7</v>
      </c>
      <c r="D320" s="21">
        <f>Sheet2!D290</f>
        <v>10.06</v>
      </c>
      <c r="E320" s="21">
        <f>Sheet2!E290</f>
        <v>10.78</v>
      </c>
      <c r="F320" s="21">
        <f>Sheet2!F290</f>
        <v>9.5399999999999991</v>
      </c>
    </row>
    <row r="321" spans="1:6" x14ac:dyDescent="0.3">
      <c r="A321" s="21" t="str">
        <f>Sheet2!A296</f>
        <v>2015-16</v>
      </c>
      <c r="B321" s="21">
        <f>Sheet2!B296</f>
        <v>11.09</v>
      </c>
      <c r="C321" s="21">
        <f>Sheet2!C296</f>
        <v>10.3</v>
      </c>
      <c r="D321" s="21">
        <f>Sheet2!D296</f>
        <v>11.29</v>
      </c>
      <c r="E321" s="21">
        <f>Sheet2!E296</f>
        <v>10.53</v>
      </c>
      <c r="F321" s="21">
        <f>Sheet2!F296</f>
        <v>10.59</v>
      </c>
    </row>
    <row r="322" spans="1:6" x14ac:dyDescent="0.3">
      <c r="A322" s="21" t="str">
        <f>Sheet2!A295</f>
        <v>2014-15</v>
      </c>
      <c r="B322" s="21">
        <f>Sheet2!B295</f>
        <v>10.92</v>
      </c>
      <c r="C322" s="21">
        <f>Sheet2!C295</f>
        <v>12.78</v>
      </c>
      <c r="D322" s="21">
        <f>Sheet2!D295</f>
        <v>10.119999999999999</v>
      </c>
      <c r="E322" s="21">
        <f>Sheet2!E295</f>
        <v>10.47</v>
      </c>
      <c r="F322" s="21">
        <f>Sheet2!F295</f>
        <v>9.48</v>
      </c>
    </row>
    <row r="323" spans="1:6" x14ac:dyDescent="0.3">
      <c r="A323" s="21" t="str">
        <f>Sheet2!A297</f>
        <v>2016-17</v>
      </c>
      <c r="B323" s="21">
        <f>Sheet2!B297</f>
        <v>10.25</v>
      </c>
      <c r="C323" s="21">
        <f>Sheet2!C297</f>
        <v>10.76</v>
      </c>
      <c r="D323" s="21">
        <f>Sheet2!D297</f>
        <v>10.029999999999999</v>
      </c>
      <c r="E323" s="21">
        <f>Sheet2!E297</f>
        <v>9.8699999999999992</v>
      </c>
      <c r="F323" s="21">
        <f>Sheet2!F297</f>
        <v>9.48</v>
      </c>
    </row>
    <row r="325" spans="1:6" x14ac:dyDescent="0.3">
      <c r="A325" s="21" t="s">
        <v>43</v>
      </c>
    </row>
    <row r="326" spans="1:6" x14ac:dyDescent="0.3">
      <c r="A326" s="21" t="s">
        <v>1</v>
      </c>
      <c r="B326" s="21" t="s">
        <v>2</v>
      </c>
      <c r="C326" s="21" t="s">
        <v>3</v>
      </c>
      <c r="D326" s="21" t="s">
        <v>4</v>
      </c>
      <c r="E326" s="21" t="s">
        <v>5</v>
      </c>
      <c r="F326" s="21" t="s">
        <v>6</v>
      </c>
    </row>
    <row r="327" spans="1:6" x14ac:dyDescent="0.3">
      <c r="A327" s="21" t="str">
        <f>Sheet2!A304</f>
        <v>2012-13</v>
      </c>
      <c r="B327" s="21">
        <f>Sheet2!B304</f>
        <v>14.69</v>
      </c>
      <c r="C327" s="21">
        <f>Sheet2!C304</f>
        <v>14.01</v>
      </c>
      <c r="D327" s="21">
        <f>Sheet2!D304</f>
        <v>15.71</v>
      </c>
      <c r="E327" s="21">
        <f>Sheet2!E304</f>
        <v>14.64</v>
      </c>
      <c r="F327" s="21">
        <f>Sheet2!F304</f>
        <v>15.58</v>
      </c>
    </row>
    <row r="328" spans="1:6" x14ac:dyDescent="0.3">
      <c r="A328" s="21" t="str">
        <f>Sheet2!A303</f>
        <v>2011-12</v>
      </c>
      <c r="B328" s="21">
        <f>Sheet2!B303</f>
        <v>13.93</v>
      </c>
      <c r="C328" s="21">
        <f>Sheet2!C303</f>
        <v>13.68</v>
      </c>
      <c r="D328" s="21">
        <f>Sheet2!D303</f>
        <v>13.96</v>
      </c>
      <c r="E328" s="21">
        <f>Sheet2!E303</f>
        <v>13.46</v>
      </c>
      <c r="F328" s="21">
        <f>Sheet2!F303</f>
        <v>13.43</v>
      </c>
    </row>
    <row r="329" spans="1:6" x14ac:dyDescent="0.3">
      <c r="A329" s="21" t="str">
        <f>Sheet2!A305</f>
        <v>2013-14</v>
      </c>
      <c r="B329" s="21">
        <f>Sheet2!B305</f>
        <v>13.38</v>
      </c>
      <c r="C329" s="21">
        <f>Sheet2!C305</f>
        <v>13.14</v>
      </c>
      <c r="D329" s="21">
        <f>Sheet2!D305</f>
        <v>13.72</v>
      </c>
      <c r="E329" s="21">
        <f>Sheet2!E305</f>
        <v>13.12</v>
      </c>
      <c r="F329" s="21">
        <f>Sheet2!F305</f>
        <v>13.09</v>
      </c>
    </row>
    <row r="330" spans="1:6" x14ac:dyDescent="0.3">
      <c r="A330" s="21" t="str">
        <f>Sheet2!A300</f>
        <v>2008-09</v>
      </c>
      <c r="B330" s="21">
        <f>Sheet2!B300</f>
        <v>12.83</v>
      </c>
      <c r="C330" s="21">
        <f>Sheet2!C300</f>
        <v>13.93</v>
      </c>
      <c r="D330" s="21">
        <f>Sheet2!D300</f>
        <v>11.17</v>
      </c>
      <c r="E330" s="21">
        <f>Sheet2!E300</f>
        <v>12.72</v>
      </c>
      <c r="F330" s="21">
        <f>Sheet2!F300</f>
        <v>10.9</v>
      </c>
    </row>
    <row r="331" spans="1:6" x14ac:dyDescent="0.3">
      <c r="A331" s="21" t="str">
        <f>Sheet2!A302</f>
        <v>2010-11</v>
      </c>
      <c r="B331" s="21">
        <f>Sheet2!B302</f>
        <v>12.19</v>
      </c>
      <c r="C331" s="21">
        <f>Sheet2!C302</f>
        <v>11.8</v>
      </c>
      <c r="D331" s="21">
        <f>Sheet2!D302</f>
        <v>12.77</v>
      </c>
      <c r="E331" s="21">
        <f>Sheet2!E302</f>
        <v>12.12</v>
      </c>
      <c r="F331" s="21">
        <f>Sheet2!F302</f>
        <v>12.58</v>
      </c>
    </row>
    <row r="332" spans="1:6" x14ac:dyDescent="0.3">
      <c r="A332" s="21" t="str">
        <f>Sheet2!A306</f>
        <v>2014-15</v>
      </c>
      <c r="B332" s="21">
        <f>Sheet2!B306</f>
        <v>11.37</v>
      </c>
      <c r="C332" s="21">
        <f>Sheet2!C306</f>
        <v>12.32</v>
      </c>
      <c r="D332" s="21">
        <f>Sheet2!D306</f>
        <v>9.94</v>
      </c>
      <c r="E332" s="21">
        <f>Sheet2!E306</f>
        <v>11.11</v>
      </c>
      <c r="F332" s="21">
        <f>Sheet2!F306</f>
        <v>9.3000000000000007</v>
      </c>
    </row>
    <row r="333" spans="1:6" x14ac:dyDescent="0.3">
      <c r="A333" s="21" t="str">
        <f>Sheet2!A301</f>
        <v>2009-10</v>
      </c>
      <c r="B333" s="21">
        <f>Sheet2!B301</f>
        <v>11.12</v>
      </c>
      <c r="C333" s="21">
        <f>Sheet2!C301</f>
        <v>11.82</v>
      </c>
      <c r="D333" s="21">
        <f>Sheet2!D301</f>
        <v>10.06</v>
      </c>
      <c r="E333" s="21">
        <f>Sheet2!E301</f>
        <v>10.89</v>
      </c>
      <c r="F333" s="21">
        <f>Sheet2!F301</f>
        <v>9.49</v>
      </c>
    </row>
    <row r="334" spans="1:6" x14ac:dyDescent="0.3">
      <c r="A334" s="21" t="str">
        <f>Sheet2!A307</f>
        <v>2015-16</v>
      </c>
      <c r="B334" s="21">
        <f>Sheet2!B307</f>
        <v>11.09</v>
      </c>
      <c r="C334" s="21">
        <f>Sheet2!C307</f>
        <v>10.3</v>
      </c>
      <c r="D334" s="21">
        <f>Sheet2!D307</f>
        <v>11.29</v>
      </c>
      <c r="E334" s="21">
        <f>Sheet2!E307</f>
        <v>10.53</v>
      </c>
      <c r="F334" s="21">
        <f>Sheet2!F307</f>
        <v>10.59</v>
      </c>
    </row>
    <row r="335" spans="1:6" x14ac:dyDescent="0.3">
      <c r="A335" s="21" t="str">
        <f>Sheet2!A308</f>
        <v>2016-17</v>
      </c>
      <c r="B335" s="21">
        <f>Sheet2!B308</f>
        <v>10.44</v>
      </c>
      <c r="C335" s="21">
        <f>Sheet2!C308</f>
        <v>10.63</v>
      </c>
      <c r="D335" s="21">
        <f>Sheet2!D308</f>
        <v>10.24</v>
      </c>
      <c r="E335" s="21">
        <f>Sheet2!E308</f>
        <v>10.18</v>
      </c>
      <c r="F335" s="21">
        <f>Sheet2!F308</f>
        <v>9.73</v>
      </c>
    </row>
    <row r="337" spans="1:6" x14ac:dyDescent="0.3">
      <c r="A337" s="21" t="s">
        <v>44</v>
      </c>
    </row>
    <row r="338" spans="1:6" x14ac:dyDescent="0.3">
      <c r="A338" s="21" t="s">
        <v>1</v>
      </c>
      <c r="B338" s="21" t="s">
        <v>2</v>
      </c>
      <c r="C338" s="21" t="s">
        <v>3</v>
      </c>
      <c r="D338" s="21" t="s">
        <v>4</v>
      </c>
      <c r="E338" s="21" t="s">
        <v>5</v>
      </c>
      <c r="F338" s="21" t="s">
        <v>6</v>
      </c>
    </row>
    <row r="339" spans="1:6" x14ac:dyDescent="0.3">
      <c r="A339" s="21" t="str">
        <f>Sheet2!A314</f>
        <v>2011-12</v>
      </c>
      <c r="B339" s="21">
        <f>Sheet2!B314</f>
        <v>14.97</v>
      </c>
      <c r="C339" s="21">
        <f>Sheet2!C314</f>
        <v>13.13</v>
      </c>
      <c r="D339" s="21">
        <f>Sheet2!D314</f>
        <v>15.18</v>
      </c>
      <c r="E339" s="21">
        <f>Sheet2!E314</f>
        <v>14.24</v>
      </c>
      <c r="F339" s="21">
        <f>Sheet2!F314</f>
        <v>14.37</v>
      </c>
    </row>
    <row r="340" spans="1:6" x14ac:dyDescent="0.3">
      <c r="A340" s="21" t="str">
        <f>Sheet2!A315</f>
        <v>2012-13</v>
      </c>
      <c r="B340" s="21">
        <f>Sheet2!B315</f>
        <v>14.79</v>
      </c>
      <c r="C340" s="21">
        <f>Sheet2!C315</f>
        <v>14.39</v>
      </c>
      <c r="D340" s="21">
        <f>Sheet2!D315</f>
        <v>15.05</v>
      </c>
      <c r="E340" s="21">
        <f>Sheet2!E315</f>
        <v>14.28</v>
      </c>
      <c r="F340" s="21">
        <f>Sheet2!F315</f>
        <v>14.21</v>
      </c>
    </row>
    <row r="341" spans="1:6" x14ac:dyDescent="0.3">
      <c r="A341" s="21" t="str">
        <f>Sheet2!A316</f>
        <v>2013-14</v>
      </c>
      <c r="B341" s="21">
        <f>Sheet2!B316</f>
        <v>13.13</v>
      </c>
      <c r="C341" s="21">
        <f>Sheet2!C316</f>
        <v>13.08</v>
      </c>
      <c r="D341" s="21">
        <f>Sheet2!D316</f>
        <v>13.21</v>
      </c>
      <c r="E341" s="21">
        <f>Sheet2!E316</f>
        <v>13.02</v>
      </c>
      <c r="F341" s="21">
        <f>Sheet2!F316</f>
        <v>12.91</v>
      </c>
    </row>
    <row r="342" spans="1:6" x14ac:dyDescent="0.3">
      <c r="A342" s="21" t="str">
        <f>Sheet2!A311</f>
        <v>2008-09</v>
      </c>
      <c r="B342" s="21">
        <f>Sheet2!B311</f>
        <v>12.74</v>
      </c>
      <c r="C342" s="21">
        <f>Sheet2!C311</f>
        <v>13.73</v>
      </c>
      <c r="D342" s="21">
        <f>Sheet2!D311</f>
        <v>11.25</v>
      </c>
      <c r="E342" s="21">
        <f>Sheet2!E311</f>
        <v>12.47</v>
      </c>
      <c r="F342" s="21">
        <f>Sheet2!F311</f>
        <v>10.57</v>
      </c>
    </row>
    <row r="343" spans="1:6" x14ac:dyDescent="0.3">
      <c r="A343" s="21" t="str">
        <f>Sheet2!A313</f>
        <v>2010-11</v>
      </c>
      <c r="B343" s="21">
        <f>Sheet2!B313</f>
        <v>12.32</v>
      </c>
      <c r="C343" s="21">
        <f>Sheet2!C313</f>
        <v>11.78</v>
      </c>
      <c r="D343" s="21">
        <f>Sheet2!D313</f>
        <v>13.13</v>
      </c>
      <c r="E343" s="21">
        <f>Sheet2!E313</f>
        <v>12.19</v>
      </c>
      <c r="F343" s="21">
        <f>Sheet2!F313</f>
        <v>12.82</v>
      </c>
    </row>
    <row r="344" spans="1:6" x14ac:dyDescent="0.3">
      <c r="A344" s="21" t="str">
        <f>Sheet2!A317</f>
        <v>2014-15</v>
      </c>
      <c r="B344" s="21">
        <f>Sheet2!B317</f>
        <v>11.38</v>
      </c>
      <c r="C344" s="21">
        <f>Sheet2!C317</f>
        <v>12.34</v>
      </c>
      <c r="D344" s="21">
        <f>Sheet2!D317</f>
        <v>9.94</v>
      </c>
      <c r="E344" s="21">
        <f>Sheet2!E317</f>
        <v>11.12</v>
      </c>
      <c r="F344" s="21">
        <f>Sheet2!F317</f>
        <v>9.3000000000000007</v>
      </c>
    </row>
    <row r="345" spans="1:6" x14ac:dyDescent="0.3">
      <c r="A345" s="21" t="str">
        <f>Sheet2!A312</f>
        <v>2009-10</v>
      </c>
      <c r="B345" s="21">
        <f>Sheet2!B312</f>
        <v>11.12</v>
      </c>
      <c r="C345" s="21">
        <f>Sheet2!C312</f>
        <v>11.73</v>
      </c>
      <c r="D345" s="21">
        <f>Sheet2!D312</f>
        <v>10.220000000000001</v>
      </c>
      <c r="E345" s="21">
        <f>Sheet2!E312</f>
        <v>10.91</v>
      </c>
      <c r="F345" s="21">
        <f>Sheet2!F312</f>
        <v>9.6999999999999993</v>
      </c>
    </row>
    <row r="346" spans="1:6" x14ac:dyDescent="0.3">
      <c r="A346" s="21" t="str">
        <f>Sheet2!A318</f>
        <v>2015-16</v>
      </c>
      <c r="B346" s="21">
        <f>Sheet2!B318</f>
        <v>10.66</v>
      </c>
      <c r="C346" s="21">
        <f>Sheet2!C318</f>
        <v>10.15</v>
      </c>
      <c r="D346" s="21">
        <f>Sheet2!D318</f>
        <v>10.78</v>
      </c>
      <c r="E346" s="21">
        <f>Sheet2!E318</f>
        <v>10.08</v>
      </c>
      <c r="F346" s="21">
        <f>Sheet2!F318</f>
        <v>10.06</v>
      </c>
    </row>
    <row r="347" spans="1:6" x14ac:dyDescent="0.3">
      <c r="A347" s="21" t="str">
        <f>Sheet2!A319</f>
        <v>2016-17</v>
      </c>
      <c r="B347" s="21">
        <f>Sheet2!B319</f>
        <v>10.24</v>
      </c>
      <c r="C347" s="21">
        <f>Sheet2!C319</f>
        <v>10.43</v>
      </c>
      <c r="D347" s="21">
        <f>Sheet2!D319</f>
        <v>10.039999999999999</v>
      </c>
      <c r="E347" s="21">
        <f>Sheet2!E319</f>
        <v>9.94</v>
      </c>
      <c r="F347" s="21">
        <f>Sheet2!F319</f>
        <v>9.4499999999999993</v>
      </c>
    </row>
    <row r="349" spans="1:6" x14ac:dyDescent="0.3">
      <c r="A349" s="21" t="s">
        <v>45</v>
      </c>
    </row>
    <row r="350" spans="1:6" x14ac:dyDescent="0.3">
      <c r="A350" s="21" t="s">
        <v>1</v>
      </c>
      <c r="B350" s="21" t="s">
        <v>2</v>
      </c>
      <c r="C350" s="21" t="s">
        <v>3</v>
      </c>
      <c r="D350" s="21" t="s">
        <v>4</v>
      </c>
      <c r="E350" s="21" t="s">
        <v>5</v>
      </c>
      <c r="F350" s="21" t="s">
        <v>6</v>
      </c>
    </row>
    <row r="351" spans="1:6" x14ac:dyDescent="0.3">
      <c r="A351" s="21" t="str">
        <f>Sheet2!A325</f>
        <v>2011-12</v>
      </c>
      <c r="B351" s="21">
        <f>Sheet2!B325</f>
        <v>14.97</v>
      </c>
      <c r="C351" s="21">
        <f>Sheet2!C325</f>
        <v>13.13</v>
      </c>
      <c r="D351" s="21">
        <f>Sheet2!D325</f>
        <v>15.18</v>
      </c>
      <c r="E351" s="21">
        <f>Sheet2!E325</f>
        <v>14.24</v>
      </c>
      <c r="F351" s="21">
        <f>Sheet2!F325</f>
        <v>14.37</v>
      </c>
    </row>
    <row r="352" spans="1:6" x14ac:dyDescent="0.3">
      <c r="A352" s="21" t="str">
        <f>Sheet2!A326</f>
        <v>2012-13</v>
      </c>
      <c r="B352" s="21">
        <f>Sheet2!B326</f>
        <v>14.86</v>
      </c>
      <c r="C352" s="21">
        <f>Sheet2!C326</f>
        <v>14.65</v>
      </c>
      <c r="D352" s="21">
        <f>Sheet2!D326</f>
        <v>15.07</v>
      </c>
      <c r="E352" s="21">
        <f>Sheet2!E326</f>
        <v>14.44</v>
      </c>
      <c r="F352" s="21">
        <f>Sheet2!F326</f>
        <v>14.24</v>
      </c>
    </row>
    <row r="353" spans="1:6" x14ac:dyDescent="0.3">
      <c r="A353" s="21" t="str">
        <f>Sheet2!A327</f>
        <v>2013-14</v>
      </c>
      <c r="B353" s="21">
        <f>Sheet2!B327</f>
        <v>13.13</v>
      </c>
      <c r="C353" s="21">
        <f>Sheet2!C327</f>
        <v>13.08</v>
      </c>
      <c r="D353" s="21">
        <f>Sheet2!D327</f>
        <v>13.21</v>
      </c>
      <c r="E353" s="21">
        <f>Sheet2!E327</f>
        <v>13.02</v>
      </c>
      <c r="F353" s="21">
        <f>Sheet2!F327</f>
        <v>12.91</v>
      </c>
    </row>
    <row r="354" spans="1:6" x14ac:dyDescent="0.3">
      <c r="A354" s="21" t="str">
        <f>Sheet2!A322</f>
        <v>2008-09</v>
      </c>
      <c r="B354" s="21">
        <f>Sheet2!B322</f>
        <v>12.74</v>
      </c>
      <c r="C354" s="21">
        <f>Sheet2!C322</f>
        <v>13.73</v>
      </c>
      <c r="D354" s="21">
        <f>Sheet2!D322</f>
        <v>11.25</v>
      </c>
      <c r="E354" s="21">
        <f>Sheet2!E322</f>
        <v>12.47</v>
      </c>
      <c r="F354" s="21">
        <f>Sheet2!F322</f>
        <v>10.57</v>
      </c>
    </row>
    <row r="355" spans="1:6" x14ac:dyDescent="0.3">
      <c r="A355" s="21" t="str">
        <f>Sheet2!A324</f>
        <v>2010-11</v>
      </c>
      <c r="B355" s="21">
        <f>Sheet2!B324</f>
        <v>12.33</v>
      </c>
      <c r="C355" s="21">
        <f>Sheet2!C324</f>
        <v>11.78</v>
      </c>
      <c r="D355" s="21">
        <f>Sheet2!D324</f>
        <v>13.15</v>
      </c>
      <c r="E355" s="21">
        <f>Sheet2!E324</f>
        <v>12.21</v>
      </c>
      <c r="F355" s="21">
        <f>Sheet2!F324</f>
        <v>12.85</v>
      </c>
    </row>
    <row r="356" spans="1:6" x14ac:dyDescent="0.3">
      <c r="A356" s="21" t="str">
        <f>Sheet2!A328</f>
        <v>2014-15</v>
      </c>
      <c r="B356" s="21">
        <f>Sheet2!B328</f>
        <v>11.38</v>
      </c>
      <c r="C356" s="21">
        <f>Sheet2!C328</f>
        <v>12.34</v>
      </c>
      <c r="D356" s="21">
        <f>Sheet2!D328</f>
        <v>9.94</v>
      </c>
      <c r="E356" s="21">
        <f>Sheet2!E328</f>
        <v>11.12</v>
      </c>
      <c r="F356" s="21">
        <f>Sheet2!F328</f>
        <v>9.3000000000000007</v>
      </c>
    </row>
    <row r="357" spans="1:6" x14ac:dyDescent="0.3">
      <c r="A357" s="21" t="str">
        <f>Sheet2!A323</f>
        <v>2009-10</v>
      </c>
      <c r="B357" s="21">
        <f>Sheet2!B323</f>
        <v>11.12</v>
      </c>
      <c r="C357" s="21">
        <f>Sheet2!C323</f>
        <v>11.73</v>
      </c>
      <c r="D357" s="21">
        <f>Sheet2!D323</f>
        <v>10.220000000000001</v>
      </c>
      <c r="E357" s="21">
        <f>Sheet2!E323</f>
        <v>10.91</v>
      </c>
      <c r="F357" s="21">
        <f>Sheet2!F323</f>
        <v>9.6999999999999993</v>
      </c>
    </row>
    <row r="358" spans="1:6" x14ac:dyDescent="0.3">
      <c r="A358" s="21" t="str">
        <f>Sheet2!A329</f>
        <v>2015-16</v>
      </c>
      <c r="B358" s="21">
        <f>Sheet2!B329</f>
        <v>10.66</v>
      </c>
      <c r="C358" s="21">
        <f>Sheet2!C329</f>
        <v>10.15</v>
      </c>
      <c r="D358" s="21">
        <f>Sheet2!D329</f>
        <v>10.78</v>
      </c>
      <c r="E358" s="21">
        <f>Sheet2!E329</f>
        <v>10.08</v>
      </c>
      <c r="F358" s="21">
        <f>Sheet2!F329</f>
        <v>10.06</v>
      </c>
    </row>
    <row r="359" spans="1:6" x14ac:dyDescent="0.3">
      <c r="A359" s="21" t="str">
        <f>Sheet2!A330</f>
        <v>2016-17</v>
      </c>
      <c r="B359" s="21">
        <f>Sheet2!B330</f>
        <v>10.24</v>
      </c>
      <c r="C359" s="21">
        <f>Sheet2!C330</f>
        <v>10.43</v>
      </c>
      <c r="D359" s="21">
        <f>Sheet2!D330</f>
        <v>10.039999999999999</v>
      </c>
      <c r="E359" s="21">
        <f>Sheet2!E330</f>
        <v>9.94</v>
      </c>
      <c r="F359" s="21">
        <f>Sheet2!F330</f>
        <v>9.4499999999999993</v>
      </c>
    </row>
    <row r="361" spans="1:6" x14ac:dyDescent="0.3">
      <c r="A361" s="21" t="s">
        <v>46</v>
      </c>
    </row>
    <row r="362" spans="1:6" x14ac:dyDescent="0.3">
      <c r="A362" s="21" t="s">
        <v>1</v>
      </c>
      <c r="B362" s="21" t="s">
        <v>2</v>
      </c>
      <c r="C362" s="21" t="s">
        <v>3</v>
      </c>
      <c r="D362" s="21" t="s">
        <v>4</v>
      </c>
      <c r="E362" s="21" t="s">
        <v>5</v>
      </c>
      <c r="F362" s="21" t="s">
        <v>6</v>
      </c>
    </row>
    <row r="363" spans="1:6" x14ac:dyDescent="0.3">
      <c r="A363" s="21" t="str">
        <f>Sheet2!A337</f>
        <v>2012-13</v>
      </c>
      <c r="B363" s="21">
        <f>Sheet2!B337</f>
        <v>14.79</v>
      </c>
      <c r="C363" s="21">
        <f>Sheet2!C337</f>
        <v>14.39</v>
      </c>
      <c r="D363" s="21">
        <f>Sheet2!D337</f>
        <v>15.05</v>
      </c>
      <c r="E363" s="21">
        <f>Sheet2!E337</f>
        <v>14.28</v>
      </c>
      <c r="F363" s="21">
        <f>Sheet2!F337</f>
        <v>14.21</v>
      </c>
    </row>
    <row r="364" spans="1:6" x14ac:dyDescent="0.3">
      <c r="A364" s="21" t="str">
        <f>Sheet2!A336</f>
        <v>2011-12</v>
      </c>
      <c r="B364" s="21">
        <f>Sheet2!B336</f>
        <v>13.76</v>
      </c>
      <c r="C364" s="21">
        <f>Sheet2!C336</f>
        <v>13.13</v>
      </c>
      <c r="D364" s="21">
        <f>Sheet2!D336</f>
        <v>13.83</v>
      </c>
      <c r="E364" s="21">
        <f>Sheet2!E336</f>
        <v>13.17</v>
      </c>
      <c r="F364" s="21">
        <f>Sheet2!F336</f>
        <v>13.17</v>
      </c>
    </row>
    <row r="365" spans="1:6" x14ac:dyDescent="0.3">
      <c r="A365" s="21" t="str">
        <f>Sheet2!A338</f>
        <v>2013-14</v>
      </c>
      <c r="B365" s="21">
        <f>Sheet2!B338</f>
        <v>13.02</v>
      </c>
      <c r="C365" s="21">
        <f>Sheet2!C338</f>
        <v>13.08</v>
      </c>
      <c r="D365" s="21">
        <f>Sheet2!D338</f>
        <v>12.92</v>
      </c>
      <c r="E365" s="21">
        <f>Sheet2!E338</f>
        <v>12.86</v>
      </c>
      <c r="F365" s="21">
        <f>Sheet2!F338</f>
        <v>12.53</v>
      </c>
    </row>
    <row r="366" spans="1:6" x14ac:dyDescent="0.3">
      <c r="A366" s="21" t="str">
        <f>Sheet2!A333</f>
        <v>2008-09</v>
      </c>
      <c r="B366" s="21">
        <f>Sheet2!B333</f>
        <v>12.74</v>
      </c>
      <c r="C366" s="21">
        <f>Sheet2!C333</f>
        <v>13.73</v>
      </c>
      <c r="D366" s="21">
        <f>Sheet2!D333</f>
        <v>11.26</v>
      </c>
      <c r="E366" s="21">
        <f>Sheet2!E333</f>
        <v>12.47</v>
      </c>
      <c r="F366" s="21">
        <f>Sheet2!F333</f>
        <v>10.57</v>
      </c>
    </row>
    <row r="367" spans="1:6" x14ac:dyDescent="0.3">
      <c r="A367" s="21" t="str">
        <f>Sheet2!A335</f>
        <v>2010-11</v>
      </c>
      <c r="B367" s="21">
        <f>Sheet2!B335</f>
        <v>12.37</v>
      </c>
      <c r="C367" s="21">
        <f>Sheet2!C335</f>
        <v>11.78</v>
      </c>
      <c r="D367" s="21">
        <f>Sheet2!D335</f>
        <v>13.26</v>
      </c>
      <c r="E367" s="21">
        <f>Sheet2!E335</f>
        <v>12.2</v>
      </c>
      <c r="F367" s="21">
        <f>Sheet2!F335</f>
        <v>12.84</v>
      </c>
    </row>
    <row r="368" spans="1:6" x14ac:dyDescent="0.3">
      <c r="A368" s="21" t="str">
        <f>Sheet2!A339</f>
        <v>2014-15</v>
      </c>
      <c r="B368" s="21">
        <f>Sheet2!B339</f>
        <v>11.38</v>
      </c>
      <c r="C368" s="21">
        <f>Sheet2!C339</f>
        <v>12.34</v>
      </c>
      <c r="D368" s="21">
        <f>Sheet2!D339</f>
        <v>9.94</v>
      </c>
      <c r="E368" s="21">
        <f>Sheet2!E339</f>
        <v>11.12</v>
      </c>
      <c r="F368" s="21">
        <f>Sheet2!F339</f>
        <v>9.3000000000000007</v>
      </c>
    </row>
    <row r="369" spans="1:6" x14ac:dyDescent="0.3">
      <c r="A369" s="21" t="str">
        <f>Sheet2!A334</f>
        <v>2009-10</v>
      </c>
      <c r="B369" s="21">
        <f>Sheet2!B334</f>
        <v>11.12</v>
      </c>
      <c r="C369" s="21">
        <f>Sheet2!C334</f>
        <v>11.73</v>
      </c>
      <c r="D369" s="21">
        <f>Sheet2!D334</f>
        <v>10.220000000000001</v>
      </c>
      <c r="E369" s="21">
        <f>Sheet2!E334</f>
        <v>10.9</v>
      </c>
      <c r="F369" s="21">
        <f>Sheet2!F334</f>
        <v>9.66</v>
      </c>
    </row>
    <row r="370" spans="1:6" x14ac:dyDescent="0.3">
      <c r="A370" s="21" t="str">
        <f>Sheet2!A340</f>
        <v>2015-16</v>
      </c>
      <c r="B370" s="21">
        <f>Sheet2!B340</f>
        <v>10.76</v>
      </c>
      <c r="C370" s="21">
        <f>Sheet2!C340</f>
        <v>10.15</v>
      </c>
      <c r="D370" s="21">
        <f>Sheet2!D340</f>
        <v>10.91</v>
      </c>
      <c r="E370" s="21">
        <f>Sheet2!E340</f>
        <v>10.210000000000001</v>
      </c>
      <c r="F370" s="21">
        <f>Sheet2!F340</f>
        <v>10.220000000000001</v>
      </c>
    </row>
    <row r="371" spans="1:6" x14ac:dyDescent="0.3">
      <c r="A371" s="21" t="str">
        <f>Sheet2!A341</f>
        <v>2016-17</v>
      </c>
      <c r="B371" s="21">
        <f>Sheet2!B341</f>
        <v>10.24</v>
      </c>
      <c r="C371" s="21">
        <f>Sheet2!C341</f>
        <v>10.43</v>
      </c>
      <c r="D371" s="21">
        <f>Sheet2!D341</f>
        <v>10.039999999999999</v>
      </c>
      <c r="E371" s="21">
        <f>Sheet2!E341</f>
        <v>9.94</v>
      </c>
      <c r="F371" s="21">
        <f>Sheet2!F341</f>
        <v>9.4499999999999993</v>
      </c>
    </row>
    <row r="373" spans="1:6" x14ac:dyDescent="0.3">
      <c r="A373" s="21" t="s">
        <v>47</v>
      </c>
    </row>
    <row r="374" spans="1:6" x14ac:dyDescent="0.3">
      <c r="A374" s="21" t="s">
        <v>1</v>
      </c>
      <c r="B374" s="21" t="s">
        <v>2</v>
      </c>
      <c r="C374" s="21" t="s">
        <v>3</v>
      </c>
      <c r="D374" s="21" t="s">
        <v>4</v>
      </c>
      <c r="E374" s="21" t="s">
        <v>5</v>
      </c>
      <c r="F374" s="21" t="s">
        <v>6</v>
      </c>
    </row>
    <row r="375" spans="1:6" x14ac:dyDescent="0.3">
      <c r="A375" s="21" t="str">
        <f>Sheet2!A347</f>
        <v>2011-12</v>
      </c>
      <c r="B375" s="21">
        <f>Sheet2!B347</f>
        <v>14.97</v>
      </c>
      <c r="C375" s="21">
        <f>Sheet2!C347</f>
        <v>13.13</v>
      </c>
      <c r="D375" s="21">
        <f>Sheet2!D347</f>
        <v>15.18</v>
      </c>
      <c r="E375" s="21">
        <f>Sheet2!E347</f>
        <v>14.24</v>
      </c>
      <c r="F375" s="21">
        <f>Sheet2!F347</f>
        <v>14.37</v>
      </c>
    </row>
    <row r="376" spans="1:6" x14ac:dyDescent="0.3">
      <c r="A376" s="21" t="str">
        <f>Sheet2!A348</f>
        <v>2012-13</v>
      </c>
      <c r="B376" s="21">
        <f>Sheet2!B348</f>
        <v>14.79</v>
      </c>
      <c r="C376" s="21">
        <f>Sheet2!C348</f>
        <v>14.39</v>
      </c>
      <c r="D376" s="21">
        <f>Sheet2!D348</f>
        <v>15.05</v>
      </c>
      <c r="E376" s="21">
        <f>Sheet2!E348</f>
        <v>14.28</v>
      </c>
      <c r="F376" s="21">
        <f>Sheet2!F348</f>
        <v>14.21</v>
      </c>
    </row>
    <row r="377" spans="1:6" x14ac:dyDescent="0.3">
      <c r="A377" s="21" t="str">
        <f>Sheet2!A349</f>
        <v>2013-14</v>
      </c>
      <c r="B377" s="21">
        <f>Sheet2!B349</f>
        <v>13.13</v>
      </c>
      <c r="C377" s="21">
        <f>Sheet2!C349</f>
        <v>13.08</v>
      </c>
      <c r="D377" s="21">
        <f>Sheet2!D349</f>
        <v>13.21</v>
      </c>
      <c r="E377" s="21">
        <f>Sheet2!E349</f>
        <v>13.02</v>
      </c>
      <c r="F377" s="21">
        <f>Sheet2!F349</f>
        <v>12.91</v>
      </c>
    </row>
    <row r="378" spans="1:6" x14ac:dyDescent="0.3">
      <c r="A378" s="21" t="str">
        <f>Sheet2!A344</f>
        <v>2008-09</v>
      </c>
      <c r="B378" s="21">
        <f>Sheet2!B344</f>
        <v>12.74</v>
      </c>
      <c r="C378" s="21">
        <f>Sheet2!C344</f>
        <v>13.73</v>
      </c>
      <c r="D378" s="21">
        <f>Sheet2!D344</f>
        <v>11.25</v>
      </c>
      <c r="E378" s="21">
        <f>Sheet2!E344</f>
        <v>12.47</v>
      </c>
      <c r="F378" s="21">
        <f>Sheet2!F344</f>
        <v>10.57</v>
      </c>
    </row>
    <row r="379" spans="1:6" x14ac:dyDescent="0.3">
      <c r="A379" s="21" t="str">
        <f>Sheet2!A346</f>
        <v>2010-11</v>
      </c>
      <c r="B379" s="21">
        <f>Sheet2!B346</f>
        <v>12.32</v>
      </c>
      <c r="C379" s="21">
        <f>Sheet2!C346</f>
        <v>11.78</v>
      </c>
      <c r="D379" s="21">
        <f>Sheet2!D346</f>
        <v>13.13</v>
      </c>
      <c r="E379" s="21">
        <f>Sheet2!E346</f>
        <v>12.19</v>
      </c>
      <c r="F379" s="21">
        <f>Sheet2!F346</f>
        <v>12.82</v>
      </c>
    </row>
    <row r="380" spans="1:6" x14ac:dyDescent="0.3">
      <c r="A380" s="21" t="str">
        <f>Sheet2!A350</f>
        <v>2014-15</v>
      </c>
      <c r="B380" s="21">
        <f>Sheet2!B350</f>
        <v>11.38</v>
      </c>
      <c r="C380" s="21">
        <f>Sheet2!C350</f>
        <v>12.34</v>
      </c>
      <c r="D380" s="21">
        <f>Sheet2!D350</f>
        <v>9.94</v>
      </c>
      <c r="E380" s="21">
        <f>Sheet2!E350</f>
        <v>11.12</v>
      </c>
      <c r="F380" s="21">
        <f>Sheet2!F350</f>
        <v>9.3000000000000007</v>
      </c>
    </row>
    <row r="381" spans="1:6" x14ac:dyDescent="0.3">
      <c r="A381" s="21" t="str">
        <f>Sheet2!A345</f>
        <v>2009-10</v>
      </c>
      <c r="B381" s="21">
        <f>Sheet2!B345</f>
        <v>11.12</v>
      </c>
      <c r="C381" s="21">
        <f>Sheet2!C345</f>
        <v>11.73</v>
      </c>
      <c r="D381" s="21">
        <f>Sheet2!D345</f>
        <v>10.220000000000001</v>
      </c>
      <c r="E381" s="21">
        <f>Sheet2!E345</f>
        <v>10.91</v>
      </c>
      <c r="F381" s="21">
        <f>Sheet2!F345</f>
        <v>9.6999999999999993</v>
      </c>
    </row>
    <row r="382" spans="1:6" x14ac:dyDescent="0.3">
      <c r="A382" s="21" t="str">
        <f>Sheet2!A351</f>
        <v>2015-16</v>
      </c>
      <c r="B382" s="21">
        <f>Sheet2!B351</f>
        <v>10.66</v>
      </c>
      <c r="C382" s="21">
        <f>Sheet2!C351</f>
        <v>10.15</v>
      </c>
      <c r="D382" s="21">
        <f>Sheet2!D351</f>
        <v>10.78</v>
      </c>
      <c r="E382" s="21">
        <f>Sheet2!E351</f>
        <v>10.08</v>
      </c>
      <c r="F382" s="21">
        <f>Sheet2!F351</f>
        <v>10.06</v>
      </c>
    </row>
    <row r="383" spans="1:6" x14ac:dyDescent="0.3">
      <c r="A383" s="21" t="str">
        <f>Sheet2!A352</f>
        <v>2016-17</v>
      </c>
      <c r="B383" s="21">
        <f>Sheet2!B352</f>
        <v>10.24</v>
      </c>
      <c r="C383" s="21">
        <f>Sheet2!C352</f>
        <v>10.43</v>
      </c>
      <c r="D383" s="21">
        <f>Sheet2!D352</f>
        <v>10.039999999999999</v>
      </c>
      <c r="E383" s="21">
        <f>Sheet2!E352</f>
        <v>9.94</v>
      </c>
      <c r="F383" s="21">
        <f>Sheet2!F352</f>
        <v>9.4499999999999993</v>
      </c>
    </row>
    <row r="385" spans="1:6" x14ac:dyDescent="0.3">
      <c r="A385" s="21" t="s">
        <v>48</v>
      </c>
    </row>
    <row r="386" spans="1:6" x14ac:dyDescent="0.3">
      <c r="A386" s="21" t="s">
        <v>1</v>
      </c>
      <c r="B386" s="21" t="s">
        <v>2</v>
      </c>
      <c r="C386" s="21" t="s">
        <v>3</v>
      </c>
      <c r="D386" s="21" t="s">
        <v>4</v>
      </c>
      <c r="E386" s="21" t="s">
        <v>5</v>
      </c>
      <c r="F386" s="21" t="s">
        <v>6</v>
      </c>
    </row>
    <row r="387" spans="1:6" x14ac:dyDescent="0.3">
      <c r="A387" s="21" t="str">
        <f>Sheet2!A358</f>
        <v>2011-12</v>
      </c>
      <c r="B387" s="21">
        <f>Sheet2!B358</f>
        <v>14.97</v>
      </c>
      <c r="C387" s="21">
        <f>Sheet2!C358</f>
        <v>13.13</v>
      </c>
      <c r="D387" s="21">
        <f>Sheet2!D358</f>
        <v>15.18</v>
      </c>
      <c r="E387" s="21">
        <f>Sheet2!E358</f>
        <v>14.24</v>
      </c>
      <c r="F387" s="21">
        <f>Sheet2!F358</f>
        <v>14.37</v>
      </c>
    </row>
    <row r="388" spans="1:6" x14ac:dyDescent="0.3">
      <c r="A388" s="21" t="str">
        <f>Sheet2!A359</f>
        <v>2012-13</v>
      </c>
      <c r="B388" s="21">
        <f>Sheet2!B359</f>
        <v>14.86</v>
      </c>
      <c r="C388" s="21">
        <f>Sheet2!C359</f>
        <v>14.65</v>
      </c>
      <c r="D388" s="21">
        <f>Sheet2!D359</f>
        <v>15.07</v>
      </c>
      <c r="E388" s="21">
        <f>Sheet2!E359</f>
        <v>14.44</v>
      </c>
      <c r="F388" s="21">
        <f>Sheet2!F359</f>
        <v>14.24</v>
      </c>
    </row>
    <row r="389" spans="1:6" x14ac:dyDescent="0.3">
      <c r="A389" s="21" t="str">
        <f>Sheet2!A360</f>
        <v>2013-14</v>
      </c>
      <c r="B389" s="21">
        <f>Sheet2!B360</f>
        <v>13.13</v>
      </c>
      <c r="C389" s="21">
        <f>Sheet2!C360</f>
        <v>13.08</v>
      </c>
      <c r="D389" s="21">
        <f>Sheet2!D360</f>
        <v>13.21</v>
      </c>
      <c r="E389" s="21">
        <f>Sheet2!E360</f>
        <v>13.02</v>
      </c>
      <c r="F389" s="21">
        <f>Sheet2!F360</f>
        <v>12.91</v>
      </c>
    </row>
    <row r="390" spans="1:6" x14ac:dyDescent="0.3">
      <c r="A390" s="21" t="str">
        <f>Sheet2!A355</f>
        <v>2008-09</v>
      </c>
      <c r="B390" s="21">
        <f>Sheet2!B355</f>
        <v>12.74</v>
      </c>
      <c r="C390" s="21">
        <f>Sheet2!C355</f>
        <v>13.73</v>
      </c>
      <c r="D390" s="21">
        <f>Sheet2!D355</f>
        <v>11.25</v>
      </c>
      <c r="E390" s="21">
        <f>Sheet2!E355</f>
        <v>12.47</v>
      </c>
      <c r="F390" s="21">
        <f>Sheet2!F355</f>
        <v>10.57</v>
      </c>
    </row>
    <row r="391" spans="1:6" x14ac:dyDescent="0.3">
      <c r="A391" s="21" t="str">
        <f>Sheet2!A357</f>
        <v>2010-11</v>
      </c>
      <c r="B391" s="21">
        <f>Sheet2!B357</f>
        <v>12.33</v>
      </c>
      <c r="C391" s="21">
        <f>Sheet2!C357</f>
        <v>11.78</v>
      </c>
      <c r="D391" s="21">
        <f>Sheet2!D357</f>
        <v>13.15</v>
      </c>
      <c r="E391" s="21">
        <f>Sheet2!E357</f>
        <v>12.21</v>
      </c>
      <c r="F391" s="21">
        <f>Sheet2!F357</f>
        <v>12.85</v>
      </c>
    </row>
    <row r="392" spans="1:6" x14ac:dyDescent="0.3">
      <c r="A392" s="21" t="str">
        <f>Sheet2!A361</f>
        <v>2014-15</v>
      </c>
      <c r="B392" s="21">
        <f>Sheet2!B361</f>
        <v>11.38</v>
      </c>
      <c r="C392" s="21">
        <f>Sheet2!C361</f>
        <v>12.34</v>
      </c>
      <c r="D392" s="21">
        <f>Sheet2!D361</f>
        <v>9.94</v>
      </c>
      <c r="E392" s="21">
        <f>Sheet2!E361</f>
        <v>11.12</v>
      </c>
      <c r="F392" s="21">
        <f>Sheet2!F361</f>
        <v>9.3000000000000007</v>
      </c>
    </row>
    <row r="393" spans="1:6" x14ac:dyDescent="0.3">
      <c r="A393" s="21" t="str">
        <f>Sheet2!A356</f>
        <v>2009-10</v>
      </c>
      <c r="B393" s="21">
        <f>Sheet2!B356</f>
        <v>11.12</v>
      </c>
      <c r="C393" s="21">
        <f>Sheet2!C356</f>
        <v>11.73</v>
      </c>
      <c r="D393" s="21">
        <f>Sheet2!D356</f>
        <v>10.220000000000001</v>
      </c>
      <c r="E393" s="21">
        <f>Sheet2!E356</f>
        <v>10.91</v>
      </c>
      <c r="F393" s="21">
        <f>Sheet2!F356</f>
        <v>9.6999999999999993</v>
      </c>
    </row>
    <row r="394" spans="1:6" x14ac:dyDescent="0.3">
      <c r="A394" s="21" t="str">
        <f>Sheet2!A362</f>
        <v>2015-16</v>
      </c>
      <c r="B394" s="21">
        <f>Sheet2!B362</f>
        <v>10.66</v>
      </c>
      <c r="C394" s="21">
        <f>Sheet2!C362</f>
        <v>10.15</v>
      </c>
      <c r="D394" s="21">
        <f>Sheet2!D362</f>
        <v>10.78</v>
      </c>
      <c r="E394" s="21">
        <f>Sheet2!E362</f>
        <v>10.08</v>
      </c>
      <c r="F394" s="21">
        <f>Sheet2!F362</f>
        <v>10.06</v>
      </c>
    </row>
    <row r="395" spans="1:6" x14ac:dyDescent="0.3">
      <c r="A395" s="21" t="str">
        <f>Sheet2!A363</f>
        <v>2016-17</v>
      </c>
      <c r="B395" s="21">
        <f>Sheet2!B363</f>
        <v>10.24</v>
      </c>
      <c r="C395" s="21">
        <f>Sheet2!C363</f>
        <v>10.43</v>
      </c>
      <c r="D395" s="21">
        <f>Sheet2!D363</f>
        <v>10.039999999999999</v>
      </c>
      <c r="E395" s="21">
        <f>Sheet2!E363</f>
        <v>9.94</v>
      </c>
      <c r="F395" s="21">
        <f>Sheet2!F363</f>
        <v>9.4499999999999993</v>
      </c>
    </row>
    <row r="397" spans="1:6" x14ac:dyDescent="0.3">
      <c r="A397" s="21" t="s">
        <v>49</v>
      </c>
    </row>
    <row r="398" spans="1:6" x14ac:dyDescent="0.3">
      <c r="A398" s="21" t="s">
        <v>1</v>
      </c>
      <c r="B398" s="21" t="s">
        <v>2</v>
      </c>
      <c r="C398" s="21" t="s">
        <v>3</v>
      </c>
      <c r="D398" s="21" t="s">
        <v>4</v>
      </c>
      <c r="E398" s="21" t="s">
        <v>5</v>
      </c>
      <c r="F398" s="21" t="s">
        <v>6</v>
      </c>
    </row>
    <row r="399" spans="1:6" x14ac:dyDescent="0.3">
      <c r="A399" s="21" t="str">
        <f>Sheet2!A369</f>
        <v>2011-12</v>
      </c>
      <c r="B399" s="21">
        <f>Sheet2!B369</f>
        <v>15.72</v>
      </c>
      <c r="C399" s="21">
        <f>Sheet2!C369</f>
        <v>13.13</v>
      </c>
      <c r="D399" s="21">
        <f>Sheet2!D369</f>
        <v>16.010000000000002</v>
      </c>
      <c r="E399" s="21">
        <f>Sheet2!E369</f>
        <v>14.9</v>
      </c>
      <c r="F399" s="21">
        <f>Sheet2!F369</f>
        <v>15.1</v>
      </c>
    </row>
    <row r="400" spans="1:6" x14ac:dyDescent="0.3">
      <c r="A400" s="21" t="str">
        <f>Sheet2!A370</f>
        <v>2012-13</v>
      </c>
      <c r="B400" s="21">
        <f>Sheet2!B370</f>
        <v>14.78</v>
      </c>
      <c r="C400" s="21">
        <f>Sheet2!C370</f>
        <v>13.75</v>
      </c>
      <c r="D400" s="21">
        <f>Sheet2!D370</f>
        <v>15.47</v>
      </c>
      <c r="E400" s="21">
        <f>Sheet2!E370</f>
        <v>14.37</v>
      </c>
      <c r="F400" s="21">
        <f>Sheet2!F370</f>
        <v>14.78</v>
      </c>
    </row>
    <row r="401" spans="1:6" x14ac:dyDescent="0.3">
      <c r="A401" s="21" t="str">
        <f>Sheet2!A371</f>
        <v>2013-14</v>
      </c>
      <c r="B401" s="21">
        <f>Sheet2!B371</f>
        <v>13.12</v>
      </c>
      <c r="C401" s="21">
        <f>Sheet2!C371</f>
        <v>13.02</v>
      </c>
      <c r="D401" s="21">
        <f>Sheet2!D371</f>
        <v>13.28</v>
      </c>
      <c r="E401" s="21">
        <f>Sheet2!E371</f>
        <v>12.99</v>
      </c>
      <c r="F401" s="21">
        <f>Sheet2!F371</f>
        <v>12.96</v>
      </c>
    </row>
    <row r="402" spans="1:6" x14ac:dyDescent="0.3">
      <c r="A402" s="21" t="str">
        <f>Sheet2!A366</f>
        <v>2008-09</v>
      </c>
      <c r="B402" s="21">
        <f>Sheet2!B366</f>
        <v>12.65</v>
      </c>
      <c r="C402" s="21">
        <f>Sheet2!C366</f>
        <v>13.77</v>
      </c>
      <c r="D402" s="21">
        <f>Sheet2!D366</f>
        <v>10.97</v>
      </c>
      <c r="E402" s="21">
        <f>Sheet2!E366</f>
        <v>12.4</v>
      </c>
      <c r="F402" s="21">
        <f>Sheet2!F366</f>
        <v>10.35</v>
      </c>
    </row>
    <row r="403" spans="1:6" x14ac:dyDescent="0.3">
      <c r="A403" s="21" t="str">
        <f>Sheet2!A368</f>
        <v>2010-11</v>
      </c>
      <c r="B403" s="21">
        <f>Sheet2!B368</f>
        <v>12.24</v>
      </c>
      <c r="C403" s="21">
        <f>Sheet2!C368</f>
        <v>11.88</v>
      </c>
      <c r="D403" s="21">
        <f>Sheet2!D368</f>
        <v>12.79</v>
      </c>
      <c r="E403" s="21">
        <f>Sheet2!E368</f>
        <v>12.12</v>
      </c>
      <c r="F403" s="21">
        <f>Sheet2!F368</f>
        <v>12.5</v>
      </c>
    </row>
    <row r="404" spans="1:6" x14ac:dyDescent="0.3">
      <c r="A404" s="21" t="str">
        <f>Sheet2!A372</f>
        <v>2014-15</v>
      </c>
      <c r="B404" s="21">
        <f>Sheet2!B372</f>
        <v>11.27</v>
      </c>
      <c r="C404" s="21">
        <f>Sheet2!C372</f>
        <v>12.15</v>
      </c>
      <c r="D404" s="21">
        <f>Sheet2!D372</f>
        <v>9.94</v>
      </c>
      <c r="E404" s="21">
        <f>Sheet2!E372</f>
        <v>11.01</v>
      </c>
      <c r="F404" s="21">
        <f>Sheet2!F372</f>
        <v>9.3000000000000007</v>
      </c>
    </row>
    <row r="405" spans="1:6" x14ac:dyDescent="0.3">
      <c r="A405" s="21" t="str">
        <f>Sheet2!A367</f>
        <v>2009-10</v>
      </c>
      <c r="B405" s="21">
        <f>Sheet2!B367</f>
        <v>11.1</v>
      </c>
      <c r="C405" s="21">
        <f>Sheet2!C367</f>
        <v>11.7</v>
      </c>
      <c r="D405" s="21">
        <f>Sheet2!D367</f>
        <v>10.199999999999999</v>
      </c>
      <c r="E405" s="21">
        <f>Sheet2!E367</f>
        <v>10.88</v>
      </c>
      <c r="F405" s="21">
        <f>Sheet2!F367</f>
        <v>9.67</v>
      </c>
    </row>
    <row r="406" spans="1:6" x14ac:dyDescent="0.3">
      <c r="A406" s="21" t="str">
        <f>Sheet2!A373</f>
        <v>2015-16</v>
      </c>
      <c r="B406" s="21">
        <f>Sheet2!B373</f>
        <v>10.68</v>
      </c>
      <c r="C406" s="21">
        <f>Sheet2!C373</f>
        <v>9.9600000000000009</v>
      </c>
      <c r="D406" s="21">
        <f>Sheet2!D373</f>
        <v>10.86</v>
      </c>
      <c r="E406" s="21">
        <f>Sheet2!E373</f>
        <v>10.09</v>
      </c>
      <c r="F406" s="21">
        <f>Sheet2!F373</f>
        <v>10.130000000000001</v>
      </c>
    </row>
    <row r="407" spans="1:6" x14ac:dyDescent="0.3">
      <c r="A407" s="21" t="str">
        <f>Sheet2!A374</f>
        <v>2016-17</v>
      </c>
      <c r="B407" s="21">
        <f>Sheet2!B374</f>
        <v>10.61</v>
      </c>
      <c r="C407" s="21">
        <f>Sheet2!C374</f>
        <v>10.85</v>
      </c>
      <c r="D407" s="21">
        <f>Sheet2!D374</f>
        <v>10.37</v>
      </c>
      <c r="E407" s="21">
        <f>Sheet2!E374</f>
        <v>10.34</v>
      </c>
      <c r="F407" s="21">
        <f>Sheet2!F374</f>
        <v>9.83</v>
      </c>
    </row>
    <row r="409" spans="1:6" x14ac:dyDescent="0.3">
      <c r="A409" s="21" t="s">
        <v>50</v>
      </c>
    </row>
    <row r="410" spans="1:6" x14ac:dyDescent="0.3">
      <c r="A410" s="21" t="s">
        <v>1</v>
      </c>
      <c r="B410" s="21" t="s">
        <v>2</v>
      </c>
      <c r="C410" s="21" t="s">
        <v>3</v>
      </c>
      <c r="D410" s="21" t="s">
        <v>4</v>
      </c>
      <c r="E410" s="21" t="s">
        <v>5</v>
      </c>
      <c r="F410" s="21" t="s">
        <v>6</v>
      </c>
    </row>
    <row r="411" spans="1:6" x14ac:dyDescent="0.3">
      <c r="A411" s="21" t="str">
        <f>Sheet2!A380</f>
        <v>2011-12</v>
      </c>
      <c r="B411" s="21">
        <f>Sheet2!B380</f>
        <v>15.72</v>
      </c>
      <c r="C411" s="21">
        <f>Sheet2!C380</f>
        <v>13.13</v>
      </c>
      <c r="D411" s="21">
        <f>Sheet2!D380</f>
        <v>16.010000000000002</v>
      </c>
      <c r="E411" s="21">
        <f>Sheet2!E380</f>
        <v>14.9</v>
      </c>
      <c r="F411" s="21">
        <f>Sheet2!F380</f>
        <v>15.1</v>
      </c>
    </row>
    <row r="412" spans="1:6" x14ac:dyDescent="0.3">
      <c r="A412" s="21" t="str">
        <f>Sheet2!A381</f>
        <v>2012-13</v>
      </c>
      <c r="B412" s="21">
        <f>Sheet2!B381</f>
        <v>14.78</v>
      </c>
      <c r="C412" s="21">
        <f>Sheet2!C381</f>
        <v>13.75</v>
      </c>
      <c r="D412" s="21">
        <f>Sheet2!D381</f>
        <v>15.47</v>
      </c>
      <c r="E412" s="21">
        <f>Sheet2!E381</f>
        <v>14.37</v>
      </c>
      <c r="F412" s="21">
        <f>Sheet2!F381</f>
        <v>14.78</v>
      </c>
    </row>
    <row r="413" spans="1:6" x14ac:dyDescent="0.3">
      <c r="A413" s="21" t="str">
        <f>Sheet2!A382</f>
        <v>2013-14</v>
      </c>
      <c r="B413" s="21">
        <f>Sheet2!B382</f>
        <v>13.12</v>
      </c>
      <c r="C413" s="21">
        <f>Sheet2!C382</f>
        <v>13.02</v>
      </c>
      <c r="D413" s="21">
        <f>Sheet2!D382</f>
        <v>13.28</v>
      </c>
      <c r="E413" s="21">
        <f>Sheet2!E382</f>
        <v>12.99</v>
      </c>
      <c r="F413" s="21">
        <f>Sheet2!F382</f>
        <v>12.96</v>
      </c>
    </row>
    <row r="414" spans="1:6" x14ac:dyDescent="0.3">
      <c r="A414" s="21" t="str">
        <f>Sheet2!A377</f>
        <v>2008-09</v>
      </c>
      <c r="B414" s="21">
        <f>Sheet2!B377</f>
        <v>12.62</v>
      </c>
      <c r="C414" s="21">
        <f>Sheet2!C377</f>
        <v>13.77</v>
      </c>
      <c r="D414" s="21">
        <f>Sheet2!D377</f>
        <v>10.89</v>
      </c>
      <c r="E414" s="21">
        <f>Sheet2!E377</f>
        <v>12.38</v>
      </c>
      <c r="F414" s="21">
        <f>Sheet2!F377</f>
        <v>10.29</v>
      </c>
    </row>
    <row r="415" spans="1:6" x14ac:dyDescent="0.3">
      <c r="A415" s="21" t="str">
        <f>Sheet2!A379</f>
        <v>2010-11</v>
      </c>
      <c r="B415" s="21">
        <f>Sheet2!B379</f>
        <v>12.24</v>
      </c>
      <c r="C415" s="21">
        <f>Sheet2!C379</f>
        <v>11.88</v>
      </c>
      <c r="D415" s="21">
        <f>Sheet2!D379</f>
        <v>12.78</v>
      </c>
      <c r="E415" s="21">
        <f>Sheet2!E379</f>
        <v>12.12</v>
      </c>
      <c r="F415" s="21">
        <f>Sheet2!F379</f>
        <v>12.49</v>
      </c>
    </row>
    <row r="416" spans="1:6" x14ac:dyDescent="0.3">
      <c r="A416" s="21" t="str">
        <f>Sheet2!A383</f>
        <v>2014-15</v>
      </c>
      <c r="B416" s="21">
        <f>Sheet2!B383</f>
        <v>11.27</v>
      </c>
      <c r="C416" s="21">
        <f>Sheet2!C383</f>
        <v>12.15</v>
      </c>
      <c r="D416" s="21">
        <f>Sheet2!D383</f>
        <v>9.94</v>
      </c>
      <c r="E416" s="21">
        <f>Sheet2!E383</f>
        <v>11.01</v>
      </c>
      <c r="F416" s="21">
        <f>Sheet2!F383</f>
        <v>9.3000000000000007</v>
      </c>
    </row>
    <row r="417" spans="1:6" x14ac:dyDescent="0.3">
      <c r="A417" s="21" t="str">
        <f>Sheet2!A378</f>
        <v>2009-10</v>
      </c>
      <c r="B417" s="21">
        <f>Sheet2!B378</f>
        <v>11.1</v>
      </c>
      <c r="C417" s="21">
        <f>Sheet2!C378</f>
        <v>11.7</v>
      </c>
      <c r="D417" s="21">
        <f>Sheet2!D378</f>
        <v>10.199999999999999</v>
      </c>
      <c r="E417" s="21">
        <f>Sheet2!E378</f>
        <v>10.88</v>
      </c>
      <c r="F417" s="21">
        <f>Sheet2!F378</f>
        <v>9.67</v>
      </c>
    </row>
    <row r="418" spans="1:6" x14ac:dyDescent="0.3">
      <c r="A418" s="21" t="str">
        <f>Sheet2!A384</f>
        <v>2015-16</v>
      </c>
      <c r="B418" s="21">
        <f>Sheet2!B384</f>
        <v>10.68</v>
      </c>
      <c r="C418" s="21">
        <f>Sheet2!C384</f>
        <v>9.9600000000000009</v>
      </c>
      <c r="D418" s="21">
        <f>Sheet2!D384</f>
        <v>10.86</v>
      </c>
      <c r="E418" s="21">
        <f>Sheet2!E384</f>
        <v>10.09</v>
      </c>
      <c r="F418" s="21">
        <f>Sheet2!F384</f>
        <v>10.130000000000001</v>
      </c>
    </row>
    <row r="419" spans="1:6" x14ac:dyDescent="0.3">
      <c r="A419" s="21" t="str">
        <f>Sheet2!A385</f>
        <v>2016-17</v>
      </c>
      <c r="B419" s="21">
        <f>Sheet2!B385</f>
        <v>10.61</v>
      </c>
      <c r="C419" s="21">
        <f>Sheet2!C385</f>
        <v>10.85</v>
      </c>
      <c r="D419" s="21">
        <f>Sheet2!D385</f>
        <v>10.37</v>
      </c>
      <c r="E419" s="21">
        <f>Sheet2!E385</f>
        <v>10.34</v>
      </c>
      <c r="F419" s="21">
        <f>Sheet2!F385</f>
        <v>9.83</v>
      </c>
    </row>
    <row r="421" spans="1:6" x14ac:dyDescent="0.3">
      <c r="A421" s="21" t="s">
        <v>51</v>
      </c>
    </row>
    <row r="422" spans="1:6" x14ac:dyDescent="0.3">
      <c r="A422" s="21" t="s">
        <v>1</v>
      </c>
      <c r="B422" s="21" t="s">
        <v>2</v>
      </c>
      <c r="C422" s="21" t="s">
        <v>3</v>
      </c>
      <c r="D422" s="21" t="s">
        <v>4</v>
      </c>
      <c r="E422" s="21" t="s">
        <v>5</v>
      </c>
      <c r="F422" s="21" t="s">
        <v>6</v>
      </c>
    </row>
    <row r="423" spans="1:6" x14ac:dyDescent="0.3">
      <c r="A423" s="21" t="str">
        <f>Sheet2!A392</f>
        <v>2012-13</v>
      </c>
      <c r="B423" s="21">
        <f>Sheet2!B392</f>
        <v>14.83</v>
      </c>
      <c r="C423" s="21">
        <f>Sheet2!C392</f>
        <v>13.75</v>
      </c>
      <c r="D423" s="21">
        <f>Sheet2!D392</f>
        <v>15.55</v>
      </c>
      <c r="E423" s="21">
        <f>Sheet2!E392</f>
        <v>14.43</v>
      </c>
      <c r="F423" s="21">
        <f>Sheet2!F392</f>
        <v>14.89</v>
      </c>
    </row>
    <row r="424" spans="1:6" x14ac:dyDescent="0.3">
      <c r="A424" s="21" t="str">
        <f>Sheet2!A391</f>
        <v>2011-12</v>
      </c>
      <c r="B424" s="21">
        <f>Sheet2!B391</f>
        <v>14.82</v>
      </c>
      <c r="C424" s="21">
        <f>Sheet2!C391</f>
        <v>13.13</v>
      </c>
      <c r="D424" s="21">
        <f>Sheet2!D391</f>
        <v>15.01</v>
      </c>
      <c r="E424" s="21">
        <f>Sheet2!E391</f>
        <v>14.1</v>
      </c>
      <c r="F424" s="21">
        <f>Sheet2!F391</f>
        <v>14.2</v>
      </c>
    </row>
    <row r="425" spans="1:6" x14ac:dyDescent="0.3">
      <c r="A425" s="21" t="str">
        <f>Sheet2!A393</f>
        <v>2013-14</v>
      </c>
      <c r="B425" s="21">
        <f>Sheet2!B393</f>
        <v>13</v>
      </c>
      <c r="C425" s="21">
        <f>Sheet2!C393</f>
        <v>13.02</v>
      </c>
      <c r="D425" s="21">
        <f>Sheet2!D393</f>
        <v>12.98</v>
      </c>
      <c r="E425" s="21">
        <f>Sheet2!E393</f>
        <v>12.84</v>
      </c>
      <c r="F425" s="21">
        <f>Sheet2!F393</f>
        <v>12.56</v>
      </c>
    </row>
    <row r="426" spans="1:6" x14ac:dyDescent="0.3">
      <c r="A426" s="21" t="str">
        <f>Sheet2!A388</f>
        <v>2008-09</v>
      </c>
      <c r="B426" s="21">
        <f>Sheet2!B388</f>
        <v>12.63</v>
      </c>
      <c r="C426" s="21">
        <f>Sheet2!C388</f>
        <v>13.77</v>
      </c>
      <c r="D426" s="21">
        <f>Sheet2!D388</f>
        <v>10.92</v>
      </c>
      <c r="E426" s="21">
        <f>Sheet2!E388</f>
        <v>12.38</v>
      </c>
      <c r="F426" s="21">
        <f>Sheet2!F388</f>
        <v>10.29</v>
      </c>
    </row>
    <row r="427" spans="1:6" x14ac:dyDescent="0.3">
      <c r="A427" s="21" t="str">
        <f>Sheet2!A390</f>
        <v>2010-11</v>
      </c>
      <c r="B427" s="21">
        <f>Sheet2!B390</f>
        <v>12.32</v>
      </c>
      <c r="C427" s="21">
        <f>Sheet2!C390</f>
        <v>11.88</v>
      </c>
      <c r="D427" s="21">
        <f>Sheet2!D390</f>
        <v>12.99</v>
      </c>
      <c r="E427" s="21">
        <f>Sheet2!E390</f>
        <v>12.16</v>
      </c>
      <c r="F427" s="21">
        <f>Sheet2!F390</f>
        <v>12.58</v>
      </c>
    </row>
    <row r="428" spans="1:6" x14ac:dyDescent="0.3">
      <c r="A428" s="21" t="str">
        <f>Sheet2!A394</f>
        <v>2014-15</v>
      </c>
      <c r="B428" s="21">
        <f>Sheet2!B394</f>
        <v>11.27</v>
      </c>
      <c r="C428" s="21">
        <f>Sheet2!C394</f>
        <v>12.15</v>
      </c>
      <c r="D428" s="21">
        <f>Sheet2!D394</f>
        <v>9.94</v>
      </c>
      <c r="E428" s="21">
        <f>Sheet2!E394</f>
        <v>11.01</v>
      </c>
      <c r="F428" s="21">
        <f>Sheet2!F394</f>
        <v>9.3000000000000007</v>
      </c>
    </row>
    <row r="429" spans="1:6" x14ac:dyDescent="0.3">
      <c r="A429" s="21" t="str">
        <f>Sheet2!A389</f>
        <v>2009-10</v>
      </c>
      <c r="B429" s="21">
        <f>Sheet2!B389</f>
        <v>11.1</v>
      </c>
      <c r="C429" s="21">
        <f>Sheet2!C389</f>
        <v>11.7</v>
      </c>
      <c r="D429" s="21">
        <f>Sheet2!D389</f>
        <v>10.210000000000001</v>
      </c>
      <c r="E429" s="21">
        <f>Sheet2!E389</f>
        <v>10.88</v>
      </c>
      <c r="F429" s="21">
        <f>Sheet2!F389</f>
        <v>9.64</v>
      </c>
    </row>
    <row r="430" spans="1:6" x14ac:dyDescent="0.3">
      <c r="A430" s="21" t="str">
        <f>Sheet2!A395</f>
        <v>2015-16</v>
      </c>
      <c r="B430" s="21">
        <f>Sheet2!B395</f>
        <v>10.69</v>
      </c>
      <c r="C430" s="21">
        <f>Sheet2!C395</f>
        <v>9.9600000000000009</v>
      </c>
      <c r="D430" s="21">
        <f>Sheet2!D395</f>
        <v>10.88</v>
      </c>
      <c r="E430" s="21">
        <f>Sheet2!E395</f>
        <v>10.119999999999999</v>
      </c>
      <c r="F430" s="21">
        <f>Sheet2!F395</f>
        <v>10.16</v>
      </c>
    </row>
    <row r="431" spans="1:6" x14ac:dyDescent="0.3">
      <c r="A431" s="21" t="str">
        <f>Sheet2!A396</f>
        <v>2016-17</v>
      </c>
      <c r="B431" s="21">
        <f>Sheet2!B396</f>
        <v>10.61</v>
      </c>
      <c r="C431" s="21">
        <f>Sheet2!C396</f>
        <v>10.85</v>
      </c>
      <c r="D431" s="21">
        <f>Sheet2!D396</f>
        <v>10.37</v>
      </c>
      <c r="E431" s="21">
        <f>Sheet2!E396</f>
        <v>10.34</v>
      </c>
      <c r="F431" s="21">
        <f>Sheet2!F396</f>
        <v>9.83</v>
      </c>
    </row>
    <row r="433" spans="1:6" x14ac:dyDescent="0.3">
      <c r="A433" s="21" t="s">
        <v>52</v>
      </c>
    </row>
    <row r="434" spans="1:6" x14ac:dyDescent="0.3">
      <c r="A434" s="21" t="s">
        <v>1</v>
      </c>
      <c r="B434" s="21" t="s">
        <v>2</v>
      </c>
      <c r="C434" s="21" t="s">
        <v>3</v>
      </c>
      <c r="D434" s="21" t="s">
        <v>4</v>
      </c>
      <c r="E434" s="21" t="s">
        <v>5</v>
      </c>
      <c r="F434" s="21" t="s">
        <v>6</v>
      </c>
    </row>
    <row r="435" spans="1:6" x14ac:dyDescent="0.3">
      <c r="A435" s="21" t="str">
        <f>Sheet2!A402</f>
        <v>2011-12</v>
      </c>
      <c r="B435" s="21">
        <f>Sheet2!B402</f>
        <v>15.72</v>
      </c>
      <c r="C435" s="21">
        <f>Sheet2!C402</f>
        <v>13.13</v>
      </c>
      <c r="D435" s="21">
        <f>Sheet2!D402</f>
        <v>16.010000000000002</v>
      </c>
      <c r="E435" s="21">
        <f>Sheet2!E402</f>
        <v>14.9</v>
      </c>
      <c r="F435" s="21">
        <f>Sheet2!F402</f>
        <v>15.1</v>
      </c>
    </row>
    <row r="436" spans="1:6" x14ac:dyDescent="0.3">
      <c r="A436" s="21" t="str">
        <f>Sheet2!A403</f>
        <v>2012-13</v>
      </c>
      <c r="B436" s="21">
        <f>Sheet2!B403</f>
        <v>14.78</v>
      </c>
      <c r="C436" s="21">
        <f>Sheet2!C403</f>
        <v>13.75</v>
      </c>
      <c r="D436" s="21">
        <f>Sheet2!D403</f>
        <v>15.47</v>
      </c>
      <c r="E436" s="21">
        <f>Sheet2!E403</f>
        <v>14.37</v>
      </c>
      <c r="F436" s="21">
        <f>Sheet2!F403</f>
        <v>14.78</v>
      </c>
    </row>
    <row r="437" spans="1:6" x14ac:dyDescent="0.3">
      <c r="A437" s="21" t="str">
        <f>Sheet2!A404</f>
        <v>2013-14</v>
      </c>
      <c r="B437" s="21">
        <f>Sheet2!B404</f>
        <v>13.12</v>
      </c>
      <c r="C437" s="21">
        <f>Sheet2!C404</f>
        <v>13.02</v>
      </c>
      <c r="D437" s="21">
        <f>Sheet2!D404</f>
        <v>13.28</v>
      </c>
      <c r="E437" s="21">
        <f>Sheet2!E404</f>
        <v>12.99</v>
      </c>
      <c r="F437" s="21">
        <f>Sheet2!F404</f>
        <v>12.96</v>
      </c>
    </row>
    <row r="438" spans="1:6" x14ac:dyDescent="0.3">
      <c r="A438" s="21" t="str">
        <f>Sheet2!A399</f>
        <v>2008-09</v>
      </c>
      <c r="B438" s="21">
        <f>Sheet2!B399</f>
        <v>12.65</v>
      </c>
      <c r="C438" s="21">
        <f>Sheet2!C399</f>
        <v>13.77</v>
      </c>
      <c r="D438" s="21">
        <f>Sheet2!D399</f>
        <v>10.97</v>
      </c>
      <c r="E438" s="21">
        <f>Sheet2!E399</f>
        <v>12.4</v>
      </c>
      <c r="F438" s="21">
        <f>Sheet2!F399</f>
        <v>10.35</v>
      </c>
    </row>
    <row r="439" spans="1:6" x14ac:dyDescent="0.3">
      <c r="A439" s="21" t="str">
        <f>Sheet2!A401</f>
        <v>2010-11</v>
      </c>
      <c r="B439" s="21">
        <f>Sheet2!B401</f>
        <v>12.24</v>
      </c>
      <c r="C439" s="21">
        <f>Sheet2!C401</f>
        <v>11.88</v>
      </c>
      <c r="D439" s="21">
        <f>Sheet2!D401</f>
        <v>12.79</v>
      </c>
      <c r="E439" s="21">
        <f>Sheet2!E401</f>
        <v>12.12</v>
      </c>
      <c r="F439" s="21">
        <f>Sheet2!F401</f>
        <v>12.5</v>
      </c>
    </row>
    <row r="440" spans="1:6" x14ac:dyDescent="0.3">
      <c r="A440" s="21" t="str">
        <f>Sheet2!A405</f>
        <v>2014-15</v>
      </c>
      <c r="B440" s="21">
        <f>Sheet2!B405</f>
        <v>11.27</v>
      </c>
      <c r="C440" s="21">
        <f>Sheet2!C405</f>
        <v>12.15</v>
      </c>
      <c r="D440" s="21">
        <f>Sheet2!D405</f>
        <v>9.94</v>
      </c>
      <c r="E440" s="21">
        <f>Sheet2!E405</f>
        <v>11.01</v>
      </c>
      <c r="F440" s="21">
        <f>Sheet2!F405</f>
        <v>9.3000000000000007</v>
      </c>
    </row>
    <row r="441" spans="1:6" x14ac:dyDescent="0.3">
      <c r="A441" s="21" t="str">
        <f>Sheet2!A400</f>
        <v>2009-10</v>
      </c>
      <c r="B441" s="21">
        <f>Sheet2!B400</f>
        <v>11.1</v>
      </c>
      <c r="C441" s="21">
        <f>Sheet2!C400</f>
        <v>11.7</v>
      </c>
      <c r="D441" s="21">
        <f>Sheet2!D400</f>
        <v>10.199999999999999</v>
      </c>
      <c r="E441" s="21">
        <f>Sheet2!E400</f>
        <v>10.88</v>
      </c>
      <c r="F441" s="21">
        <f>Sheet2!F400</f>
        <v>9.67</v>
      </c>
    </row>
    <row r="442" spans="1:6" x14ac:dyDescent="0.3">
      <c r="A442" s="21" t="str">
        <f>Sheet2!A406</f>
        <v>2015-16</v>
      </c>
      <c r="B442" s="21">
        <f>Sheet2!B406</f>
        <v>10.68</v>
      </c>
      <c r="C442" s="21">
        <f>Sheet2!C406</f>
        <v>9.9600000000000009</v>
      </c>
      <c r="D442" s="21">
        <f>Sheet2!D406</f>
        <v>10.86</v>
      </c>
      <c r="E442" s="21">
        <f>Sheet2!E406</f>
        <v>10.09</v>
      </c>
      <c r="F442" s="21">
        <f>Sheet2!F406</f>
        <v>10.130000000000001</v>
      </c>
    </row>
    <row r="443" spans="1:6" x14ac:dyDescent="0.3">
      <c r="A443" s="21" t="str">
        <f>Sheet2!A407</f>
        <v>2016-17</v>
      </c>
      <c r="B443" s="21">
        <f>Sheet2!B407</f>
        <v>10.61</v>
      </c>
      <c r="C443" s="21">
        <f>Sheet2!C407</f>
        <v>10.85</v>
      </c>
      <c r="D443" s="21">
        <f>Sheet2!D407</f>
        <v>10.37</v>
      </c>
      <c r="E443" s="21">
        <f>Sheet2!E407</f>
        <v>10.34</v>
      </c>
      <c r="F443" s="21">
        <f>Sheet2!F407</f>
        <v>9.83</v>
      </c>
    </row>
    <row r="445" spans="1:6" x14ac:dyDescent="0.3">
      <c r="A445" s="21" t="s">
        <v>53</v>
      </c>
    </row>
    <row r="446" spans="1:6" x14ac:dyDescent="0.3">
      <c r="A446" s="21" t="s">
        <v>1</v>
      </c>
      <c r="B446" s="21" t="s">
        <v>2</v>
      </c>
      <c r="C446" s="21" t="s">
        <v>3</v>
      </c>
      <c r="D446" s="21" t="s">
        <v>4</v>
      </c>
      <c r="E446" s="21" t="s">
        <v>5</v>
      </c>
      <c r="F446" s="21" t="s">
        <v>6</v>
      </c>
    </row>
    <row r="447" spans="1:6" x14ac:dyDescent="0.3">
      <c r="A447" s="21" t="str">
        <f>Sheet2!A413</f>
        <v>2011-12</v>
      </c>
      <c r="B447" s="21">
        <f>Sheet2!B413</f>
        <v>15.72</v>
      </c>
      <c r="C447" s="21">
        <f>Sheet2!C413</f>
        <v>13.13</v>
      </c>
      <c r="D447" s="21">
        <f>Sheet2!D413</f>
        <v>16.010000000000002</v>
      </c>
      <c r="E447" s="21">
        <f>Sheet2!E413</f>
        <v>14.9</v>
      </c>
      <c r="F447" s="21">
        <f>Sheet2!F413</f>
        <v>15.1</v>
      </c>
    </row>
    <row r="448" spans="1:6" x14ac:dyDescent="0.3">
      <c r="A448" s="21" t="str">
        <f>Sheet2!A414</f>
        <v>2012-13</v>
      </c>
      <c r="B448" s="21">
        <f>Sheet2!B414</f>
        <v>14.78</v>
      </c>
      <c r="C448" s="21">
        <f>Sheet2!C414</f>
        <v>13.75</v>
      </c>
      <c r="D448" s="21">
        <f>Sheet2!D414</f>
        <v>15.47</v>
      </c>
      <c r="E448" s="21">
        <f>Sheet2!E414</f>
        <v>14.37</v>
      </c>
      <c r="F448" s="21">
        <f>Sheet2!F414</f>
        <v>14.78</v>
      </c>
    </row>
    <row r="449" spans="1:6" x14ac:dyDescent="0.3">
      <c r="A449" s="21" t="str">
        <f>Sheet2!A415</f>
        <v>2013-14</v>
      </c>
      <c r="B449" s="21">
        <f>Sheet2!B415</f>
        <v>13.12</v>
      </c>
      <c r="C449" s="21">
        <f>Sheet2!C415</f>
        <v>13.02</v>
      </c>
      <c r="D449" s="21">
        <f>Sheet2!D415</f>
        <v>13.28</v>
      </c>
      <c r="E449" s="21">
        <f>Sheet2!E415</f>
        <v>12.99</v>
      </c>
      <c r="F449" s="21">
        <f>Sheet2!F415</f>
        <v>12.96</v>
      </c>
    </row>
    <row r="450" spans="1:6" x14ac:dyDescent="0.3">
      <c r="A450" s="21" t="str">
        <f>Sheet2!A410</f>
        <v>2008-09</v>
      </c>
      <c r="B450" s="21">
        <f>Sheet2!B410</f>
        <v>12.62</v>
      </c>
      <c r="C450" s="21">
        <f>Sheet2!C410</f>
        <v>13.77</v>
      </c>
      <c r="D450" s="21">
        <f>Sheet2!D410</f>
        <v>10.89</v>
      </c>
      <c r="E450" s="21">
        <f>Sheet2!E410</f>
        <v>12.38</v>
      </c>
      <c r="F450" s="21">
        <f>Sheet2!F410</f>
        <v>10.29</v>
      </c>
    </row>
    <row r="451" spans="1:6" x14ac:dyDescent="0.3">
      <c r="A451" s="21" t="str">
        <f>Sheet2!A412</f>
        <v>2010-11</v>
      </c>
      <c r="B451" s="21">
        <f>Sheet2!B412</f>
        <v>12.24</v>
      </c>
      <c r="C451" s="21">
        <f>Sheet2!C412</f>
        <v>11.88</v>
      </c>
      <c r="D451" s="21">
        <f>Sheet2!D412</f>
        <v>12.78</v>
      </c>
      <c r="E451" s="21">
        <f>Sheet2!E412</f>
        <v>12.12</v>
      </c>
      <c r="F451" s="21">
        <f>Sheet2!F412</f>
        <v>12.49</v>
      </c>
    </row>
    <row r="452" spans="1:6" x14ac:dyDescent="0.3">
      <c r="A452" s="21" t="str">
        <f>Sheet2!A416</f>
        <v>2014-15</v>
      </c>
      <c r="B452" s="21">
        <f>Sheet2!B416</f>
        <v>11.27</v>
      </c>
      <c r="C452" s="21">
        <f>Sheet2!C416</f>
        <v>12.15</v>
      </c>
      <c r="D452" s="21">
        <f>Sheet2!D416</f>
        <v>9.94</v>
      </c>
      <c r="E452" s="21">
        <f>Sheet2!E416</f>
        <v>11.01</v>
      </c>
      <c r="F452" s="21">
        <f>Sheet2!F416</f>
        <v>9.3000000000000007</v>
      </c>
    </row>
    <row r="453" spans="1:6" x14ac:dyDescent="0.3">
      <c r="A453" s="21" t="str">
        <f>Sheet2!A411</f>
        <v>2009-10</v>
      </c>
      <c r="B453" s="21">
        <f>Sheet2!B411</f>
        <v>11.1</v>
      </c>
      <c r="C453" s="21">
        <f>Sheet2!C411</f>
        <v>11.7</v>
      </c>
      <c r="D453" s="21">
        <f>Sheet2!D411</f>
        <v>10.199999999999999</v>
      </c>
      <c r="E453" s="21">
        <f>Sheet2!E411</f>
        <v>10.88</v>
      </c>
      <c r="F453" s="21">
        <f>Sheet2!F411</f>
        <v>9.67</v>
      </c>
    </row>
    <row r="454" spans="1:6" x14ac:dyDescent="0.3">
      <c r="A454" s="21" t="str">
        <f>Sheet2!A417</f>
        <v>2015-16</v>
      </c>
      <c r="B454" s="21">
        <f>Sheet2!B417</f>
        <v>10.68</v>
      </c>
      <c r="C454" s="21">
        <f>Sheet2!C417</f>
        <v>9.9600000000000009</v>
      </c>
      <c r="D454" s="21">
        <f>Sheet2!D417</f>
        <v>10.86</v>
      </c>
      <c r="E454" s="21">
        <f>Sheet2!E417</f>
        <v>10.09</v>
      </c>
      <c r="F454" s="21">
        <f>Sheet2!F417</f>
        <v>10.130000000000001</v>
      </c>
    </row>
    <row r="455" spans="1:6" x14ac:dyDescent="0.3">
      <c r="A455" s="21" t="str">
        <f>Sheet2!A418</f>
        <v>2016-17</v>
      </c>
      <c r="B455" s="21">
        <f>Sheet2!B418</f>
        <v>10.61</v>
      </c>
      <c r="C455" s="21">
        <f>Sheet2!C418</f>
        <v>10.85</v>
      </c>
      <c r="D455" s="21">
        <f>Sheet2!D418</f>
        <v>10.37</v>
      </c>
      <c r="E455" s="21">
        <f>Sheet2!E418</f>
        <v>10.34</v>
      </c>
      <c r="F455" s="21">
        <f>Sheet2!F418</f>
        <v>9.83</v>
      </c>
    </row>
    <row r="457" spans="1:6" x14ac:dyDescent="0.3">
      <c r="A457" s="21" t="s">
        <v>54</v>
      </c>
    </row>
    <row r="458" spans="1:6" x14ac:dyDescent="0.3">
      <c r="A458" s="21" t="s">
        <v>1</v>
      </c>
      <c r="B458" s="21" t="s">
        <v>2</v>
      </c>
      <c r="C458" s="21" t="s">
        <v>3</v>
      </c>
      <c r="D458" s="21" t="s">
        <v>4</v>
      </c>
      <c r="E458" s="21" t="s">
        <v>5</v>
      </c>
      <c r="F458" s="21" t="s">
        <v>6</v>
      </c>
    </row>
    <row r="459" spans="1:6" x14ac:dyDescent="0.3">
      <c r="A459" s="21" t="str">
        <f>Sheet2!A424</f>
        <v>2011-12</v>
      </c>
      <c r="B459" s="21">
        <f>Sheet2!B424</f>
        <v>15</v>
      </c>
      <c r="C459" s="21" t="str">
        <f>Sheet2!C424</f>
        <v>NA</v>
      </c>
      <c r="D459" s="21">
        <f>Sheet2!D424</f>
        <v>15</v>
      </c>
      <c r="E459" s="21">
        <f>Sheet2!E424</f>
        <v>14.21</v>
      </c>
      <c r="F459" s="21">
        <f>Sheet2!F424</f>
        <v>14.21</v>
      </c>
    </row>
    <row r="460" spans="1:6" x14ac:dyDescent="0.3">
      <c r="A460" s="21" t="str">
        <f>Sheet2!A425</f>
        <v>2012-13</v>
      </c>
      <c r="B460" s="21">
        <f>Sheet2!B425</f>
        <v>14.73</v>
      </c>
      <c r="C460" s="21">
        <f>Sheet2!C425</f>
        <v>14.26</v>
      </c>
      <c r="D460" s="21">
        <f>Sheet2!D425</f>
        <v>14.85</v>
      </c>
      <c r="E460" s="21">
        <f>Sheet2!E425</f>
        <v>14.08</v>
      </c>
      <c r="F460" s="21">
        <f>Sheet2!F425</f>
        <v>14.03</v>
      </c>
    </row>
    <row r="461" spans="1:6" x14ac:dyDescent="0.3">
      <c r="A461" s="21" t="str">
        <f>Sheet2!A426</f>
        <v>2013-14</v>
      </c>
      <c r="B461" s="21">
        <f>Sheet2!B426</f>
        <v>13.4</v>
      </c>
      <c r="C461" s="21">
        <f>Sheet2!C426</f>
        <v>13.19</v>
      </c>
      <c r="D461" s="21">
        <f>Sheet2!D426</f>
        <v>13.48</v>
      </c>
      <c r="E461" s="21">
        <f>Sheet2!E426</f>
        <v>11.74</v>
      </c>
      <c r="F461" s="21">
        <f>Sheet2!F426</f>
        <v>11.12</v>
      </c>
    </row>
    <row r="462" spans="1:6" x14ac:dyDescent="0.3">
      <c r="A462" s="21" t="str">
        <f>Sheet2!A423</f>
        <v>2010-11</v>
      </c>
      <c r="B462" s="21">
        <f>Sheet2!B423</f>
        <v>13.02</v>
      </c>
      <c r="C462" s="21">
        <f>Sheet2!C423</f>
        <v>13.76</v>
      </c>
      <c r="D462" s="21">
        <f>Sheet2!D423</f>
        <v>12.71</v>
      </c>
      <c r="E462" s="21">
        <f>Sheet2!E423</f>
        <v>11.52</v>
      </c>
      <c r="F462" s="21">
        <f>Sheet2!F423</f>
        <v>10.56</v>
      </c>
    </row>
    <row r="463" spans="1:6" x14ac:dyDescent="0.3">
      <c r="A463" s="21" t="str">
        <f>Sheet2!A421</f>
        <v>2008-09</v>
      </c>
      <c r="B463" s="21">
        <f>Sheet2!B421</f>
        <v>12.79</v>
      </c>
      <c r="C463" s="21">
        <f>Sheet2!C421</f>
        <v>13.88</v>
      </c>
      <c r="D463" s="21">
        <f>Sheet2!D421</f>
        <v>11.7</v>
      </c>
      <c r="E463" s="21">
        <f>Sheet2!E421</f>
        <v>12.46</v>
      </c>
      <c r="F463" s="21">
        <f>Sheet2!F421</f>
        <v>11.04</v>
      </c>
    </row>
    <row r="464" spans="1:6" x14ac:dyDescent="0.3">
      <c r="A464" s="21" t="str">
        <f>Sheet2!A427</f>
        <v>2014-15</v>
      </c>
      <c r="B464" s="21">
        <f>Sheet2!B427</f>
        <v>11.21</v>
      </c>
      <c r="C464" s="21">
        <f>Sheet2!C427</f>
        <v>12.78</v>
      </c>
      <c r="D464" s="21">
        <f>Sheet2!D427</f>
        <v>10.53</v>
      </c>
      <c r="E464" s="21">
        <f>Sheet2!E427</f>
        <v>10.78</v>
      </c>
      <c r="F464" s="21">
        <f>Sheet2!F427</f>
        <v>9.93</v>
      </c>
    </row>
    <row r="465" spans="1:6" x14ac:dyDescent="0.3">
      <c r="A465" s="21" t="str">
        <f>Sheet2!A422</f>
        <v>2009-10</v>
      </c>
      <c r="B465" s="21">
        <f>Sheet2!B422</f>
        <v>11.14</v>
      </c>
      <c r="C465" s="21">
        <f>Sheet2!C422</f>
        <v>13.7</v>
      </c>
      <c r="D465" s="21">
        <f>Sheet2!D422</f>
        <v>10.039999999999999</v>
      </c>
      <c r="E465" s="21">
        <f>Sheet2!E422</f>
        <v>10.8</v>
      </c>
      <c r="F465" s="21">
        <f>Sheet2!F422</f>
        <v>9.56</v>
      </c>
    </row>
    <row r="466" spans="1:6" x14ac:dyDescent="0.3">
      <c r="A466" s="21" t="str">
        <f>Sheet2!A428</f>
        <v>2015-16</v>
      </c>
      <c r="B466" s="21">
        <f>Sheet2!B428</f>
        <v>10.66</v>
      </c>
      <c r="C466" s="21">
        <f>Sheet2!C428</f>
        <v>10.15</v>
      </c>
      <c r="D466" s="21">
        <f>Sheet2!D428</f>
        <v>10.78</v>
      </c>
      <c r="E466" s="21">
        <f>Sheet2!E428</f>
        <v>10.08</v>
      </c>
      <c r="F466" s="21">
        <f>Sheet2!F428</f>
        <v>10.06</v>
      </c>
    </row>
    <row r="467" spans="1:6" x14ac:dyDescent="0.3">
      <c r="A467" s="21" t="str">
        <f>Sheet2!A429</f>
        <v>2016-17</v>
      </c>
      <c r="B467" s="21">
        <f>Sheet2!B429</f>
        <v>10.24</v>
      </c>
      <c r="C467" s="21">
        <f>Sheet2!C429</f>
        <v>10.56</v>
      </c>
      <c r="D467" s="21">
        <f>Sheet2!D429</f>
        <v>10.1</v>
      </c>
      <c r="E467" s="21">
        <f>Sheet2!E429</f>
        <v>9.85</v>
      </c>
      <c r="F467" s="21">
        <f>Sheet2!F429</f>
        <v>9.5500000000000007</v>
      </c>
    </row>
    <row r="469" spans="1:6" x14ac:dyDescent="0.3">
      <c r="A469" s="21" t="s">
        <v>55</v>
      </c>
    </row>
    <row r="470" spans="1:6" x14ac:dyDescent="0.3">
      <c r="A470" s="21" t="s">
        <v>1</v>
      </c>
      <c r="B470" s="21" t="s">
        <v>2</v>
      </c>
      <c r="C470" s="21" t="s">
        <v>3</v>
      </c>
      <c r="D470" s="21" t="s">
        <v>4</v>
      </c>
      <c r="E470" s="21" t="s">
        <v>5</v>
      </c>
      <c r="F470" s="21" t="s">
        <v>6</v>
      </c>
    </row>
    <row r="471" spans="1:6" x14ac:dyDescent="0.3">
      <c r="A471" s="21" t="str">
        <f>Sheet2!A436</f>
        <v>2012-13</v>
      </c>
      <c r="B471" s="21">
        <f>Sheet2!B436</f>
        <v>15.1</v>
      </c>
      <c r="C471" s="21">
        <f>Sheet2!C436</f>
        <v>14.39</v>
      </c>
      <c r="D471" s="21">
        <f>Sheet2!D436</f>
        <v>15.57</v>
      </c>
      <c r="E471" s="21">
        <f>Sheet2!E436</f>
        <v>14.86</v>
      </c>
      <c r="F471" s="21">
        <f>Sheet2!F436</f>
        <v>15.18</v>
      </c>
    </row>
    <row r="472" spans="1:6" x14ac:dyDescent="0.3">
      <c r="A472" s="21" t="str">
        <f>Sheet2!A435</f>
        <v>2011-12</v>
      </c>
      <c r="B472" s="21">
        <f>Sheet2!B435</f>
        <v>14.22</v>
      </c>
      <c r="C472" s="21">
        <f>Sheet2!C435</f>
        <v>13.33</v>
      </c>
      <c r="D472" s="21">
        <f>Sheet2!D435</f>
        <v>14.32</v>
      </c>
      <c r="E472" s="21">
        <f>Sheet2!E435</f>
        <v>13.71</v>
      </c>
      <c r="F472" s="21">
        <f>Sheet2!F435</f>
        <v>13.75</v>
      </c>
    </row>
    <row r="473" spans="1:6" x14ac:dyDescent="0.3">
      <c r="A473" s="21" t="str">
        <f>Sheet2!A437</f>
        <v>2013-14</v>
      </c>
      <c r="B473" s="21">
        <f>Sheet2!B437</f>
        <v>13.24</v>
      </c>
      <c r="C473" s="21">
        <f>Sheet2!C437</f>
        <v>13.07</v>
      </c>
      <c r="D473" s="21">
        <f>Sheet2!D437</f>
        <v>13.51</v>
      </c>
      <c r="E473" s="21">
        <f>Sheet2!E437</f>
        <v>12.94</v>
      </c>
      <c r="F473" s="21">
        <f>Sheet2!F437</f>
        <v>12.76</v>
      </c>
    </row>
    <row r="474" spans="1:6" x14ac:dyDescent="0.3">
      <c r="A474" s="21" t="str">
        <f>Sheet2!A432</f>
        <v>2008-09</v>
      </c>
      <c r="B474" s="21">
        <f>Sheet2!B432</f>
        <v>12.79</v>
      </c>
      <c r="C474" s="21">
        <f>Sheet2!C432</f>
        <v>13.73</v>
      </c>
      <c r="D474" s="21">
        <f>Sheet2!D432</f>
        <v>11.36</v>
      </c>
      <c r="E474" s="21">
        <f>Sheet2!E432</f>
        <v>12.73</v>
      </c>
      <c r="F474" s="21">
        <f>Sheet2!F432</f>
        <v>11.23</v>
      </c>
    </row>
    <row r="475" spans="1:6" x14ac:dyDescent="0.3">
      <c r="A475" s="21" t="str">
        <f>Sheet2!A434</f>
        <v>2010-11</v>
      </c>
      <c r="B475" s="21">
        <f>Sheet2!B434</f>
        <v>12.3</v>
      </c>
      <c r="C475" s="21">
        <f>Sheet2!C434</f>
        <v>11.77</v>
      </c>
      <c r="D475" s="21">
        <f>Sheet2!D434</f>
        <v>13.1</v>
      </c>
      <c r="E475" s="21">
        <f>Sheet2!E434</f>
        <v>12.14</v>
      </c>
      <c r="F475" s="21">
        <f>Sheet2!F434</f>
        <v>12.71</v>
      </c>
    </row>
    <row r="476" spans="1:6" x14ac:dyDescent="0.3">
      <c r="A476" s="21" t="str">
        <f>Sheet2!A438</f>
        <v>2014-15</v>
      </c>
      <c r="B476" s="21">
        <f>Sheet2!B438</f>
        <v>11.38</v>
      </c>
      <c r="C476" s="21">
        <f>Sheet2!C438</f>
        <v>12.34</v>
      </c>
      <c r="D476" s="21">
        <f>Sheet2!D438</f>
        <v>9.94</v>
      </c>
      <c r="E476" s="21">
        <f>Sheet2!E438</f>
        <v>11.12</v>
      </c>
      <c r="F476" s="21">
        <f>Sheet2!F438</f>
        <v>9.3000000000000007</v>
      </c>
    </row>
    <row r="477" spans="1:6" x14ac:dyDescent="0.3">
      <c r="A477" s="21" t="str">
        <f>Sheet2!A433</f>
        <v>2009-10</v>
      </c>
      <c r="B477" s="21">
        <f>Sheet2!B433</f>
        <v>11.11</v>
      </c>
      <c r="C477" s="21">
        <f>Sheet2!C433</f>
        <v>11.73</v>
      </c>
      <c r="D477" s="21">
        <f>Sheet2!D433</f>
        <v>10.18</v>
      </c>
      <c r="E477" s="21">
        <f>Sheet2!E433</f>
        <v>10.89</v>
      </c>
      <c r="F477" s="21">
        <f>Sheet2!F433</f>
        <v>9.65</v>
      </c>
    </row>
    <row r="478" spans="1:6" x14ac:dyDescent="0.3">
      <c r="A478" s="21" t="str">
        <f>Sheet2!A439</f>
        <v>2015-16</v>
      </c>
      <c r="B478" s="21">
        <f>Sheet2!B439</f>
        <v>10.66</v>
      </c>
      <c r="C478" s="21">
        <f>Sheet2!C439</f>
        <v>10.15</v>
      </c>
      <c r="D478" s="21">
        <f>Sheet2!D439</f>
        <v>10.78</v>
      </c>
      <c r="E478" s="21">
        <f>Sheet2!E439</f>
        <v>10.08</v>
      </c>
      <c r="F478" s="21">
        <f>Sheet2!F439</f>
        <v>10.06</v>
      </c>
    </row>
    <row r="479" spans="1:6" x14ac:dyDescent="0.3">
      <c r="A479" s="21" t="str">
        <f>Sheet2!A440</f>
        <v>2016-17</v>
      </c>
      <c r="B479" s="21">
        <f>Sheet2!B440</f>
        <v>10.24</v>
      </c>
      <c r="C479" s="21">
        <f>Sheet2!C440</f>
        <v>10.43</v>
      </c>
      <c r="D479" s="21">
        <f>Sheet2!D440</f>
        <v>10.050000000000001</v>
      </c>
      <c r="E479" s="21">
        <f>Sheet2!E440</f>
        <v>9.9600000000000009</v>
      </c>
      <c r="F479" s="21">
        <f>Sheet2!F440</f>
        <v>9.49</v>
      </c>
    </row>
    <row r="481" spans="1:6" x14ac:dyDescent="0.3">
      <c r="A481" s="21" t="s">
        <v>56</v>
      </c>
    </row>
    <row r="482" spans="1:6" x14ac:dyDescent="0.3">
      <c r="A482" s="21" t="s">
        <v>1</v>
      </c>
      <c r="B482" s="21" t="s">
        <v>2</v>
      </c>
      <c r="C482" s="21" t="s">
        <v>3</v>
      </c>
      <c r="D482" s="21" t="s">
        <v>4</v>
      </c>
      <c r="E482" s="21" t="s">
        <v>5</v>
      </c>
      <c r="F482" s="21" t="s">
        <v>6</v>
      </c>
    </row>
    <row r="483" spans="1:6" x14ac:dyDescent="0.3">
      <c r="A483" s="21" t="str">
        <f>Sheet2!A447</f>
        <v>2012-13</v>
      </c>
      <c r="B483" s="21">
        <f>Sheet2!B447</f>
        <v>15.03</v>
      </c>
      <c r="C483" s="21">
        <f>Sheet2!C447</f>
        <v>14.94</v>
      </c>
      <c r="D483" s="21">
        <f>Sheet2!D447</f>
        <v>15.16</v>
      </c>
      <c r="E483" s="21">
        <f>Sheet2!E447</f>
        <v>14.69</v>
      </c>
      <c r="F483" s="21">
        <f>Sheet2!F447</f>
        <v>14.33</v>
      </c>
    </row>
    <row r="484" spans="1:6" x14ac:dyDescent="0.3">
      <c r="A484" s="21" t="str">
        <f>Sheet2!A446</f>
        <v>2011-12</v>
      </c>
      <c r="B484" s="21">
        <f>Sheet2!B446</f>
        <v>14.59</v>
      </c>
      <c r="C484" s="21">
        <f>Sheet2!C446</f>
        <v>13.51</v>
      </c>
      <c r="D484" s="21">
        <f>Sheet2!D446</f>
        <v>15.68</v>
      </c>
      <c r="E484" s="21">
        <f>Sheet2!E446</f>
        <v>14.16</v>
      </c>
      <c r="F484" s="21">
        <f>Sheet2!F446</f>
        <v>14.82</v>
      </c>
    </row>
    <row r="485" spans="1:6" x14ac:dyDescent="0.3">
      <c r="A485" s="21" t="str">
        <f>Sheet2!A448</f>
        <v>2013-14</v>
      </c>
      <c r="B485" s="21">
        <f>Sheet2!B448</f>
        <v>13.21</v>
      </c>
      <c r="C485" s="21">
        <f>Sheet2!C448</f>
        <v>12.93</v>
      </c>
      <c r="D485" s="21">
        <f>Sheet2!D448</f>
        <v>13.65</v>
      </c>
      <c r="E485" s="21">
        <f>Sheet2!E448</f>
        <v>12.91</v>
      </c>
      <c r="F485" s="21">
        <f>Sheet2!F448</f>
        <v>12.87</v>
      </c>
    </row>
    <row r="486" spans="1:6" x14ac:dyDescent="0.3">
      <c r="A486" s="21" t="str">
        <f>Sheet2!A443</f>
        <v>2008-09</v>
      </c>
      <c r="B486" s="21">
        <f>Sheet2!B443</f>
        <v>12.5</v>
      </c>
      <c r="C486" s="21">
        <f>Sheet2!C443</f>
        <v>13.72</v>
      </c>
      <c r="D486" s="21">
        <f>Sheet2!D443</f>
        <v>11.15</v>
      </c>
      <c r="E486" s="21">
        <f>Sheet2!E443</f>
        <v>12.18</v>
      </c>
      <c r="F486" s="21">
        <f>Sheet2!F443</f>
        <v>10.47</v>
      </c>
    </row>
    <row r="487" spans="1:6" x14ac:dyDescent="0.3">
      <c r="A487" s="21" t="str">
        <f>Sheet2!A445</f>
        <v>2010-11</v>
      </c>
      <c r="B487" s="21">
        <f>Sheet2!B445</f>
        <v>12.41</v>
      </c>
      <c r="C487" s="21">
        <f>Sheet2!C445</f>
        <v>11.6</v>
      </c>
      <c r="D487" s="21">
        <f>Sheet2!D445</f>
        <v>13.63</v>
      </c>
      <c r="E487" s="21">
        <f>Sheet2!E445</f>
        <v>12.1</v>
      </c>
      <c r="F487" s="21">
        <f>Sheet2!F445</f>
        <v>12.85</v>
      </c>
    </row>
    <row r="488" spans="1:6" x14ac:dyDescent="0.3">
      <c r="A488" s="21" t="str">
        <f>Sheet2!A449</f>
        <v>2014-15</v>
      </c>
      <c r="B488" s="21">
        <f>Sheet2!B449</f>
        <v>11.2</v>
      </c>
      <c r="C488" s="21">
        <f>Sheet2!C449</f>
        <v>12.05</v>
      </c>
      <c r="D488" s="21">
        <f>Sheet2!D449</f>
        <v>9.94</v>
      </c>
      <c r="E488" s="21">
        <f>Sheet2!E449</f>
        <v>10.95</v>
      </c>
      <c r="F488" s="21">
        <f>Sheet2!F449</f>
        <v>9.3000000000000007</v>
      </c>
    </row>
    <row r="489" spans="1:6" x14ac:dyDescent="0.3">
      <c r="A489" s="21" t="str">
        <f>Sheet2!A444</f>
        <v>2009-10</v>
      </c>
      <c r="B489" s="21">
        <f>Sheet2!B444</f>
        <v>10.9</v>
      </c>
      <c r="C489" s="21">
        <f>Sheet2!C444</f>
        <v>11.61</v>
      </c>
      <c r="D489" s="21">
        <f>Sheet2!D444</f>
        <v>9.85</v>
      </c>
      <c r="E489" s="21">
        <f>Sheet2!E444</f>
        <v>10.65</v>
      </c>
      <c r="F489" s="21">
        <f>Sheet2!F444</f>
        <v>9.2100000000000009</v>
      </c>
    </row>
    <row r="490" spans="1:6" x14ac:dyDescent="0.3">
      <c r="A490" s="21" t="str">
        <f>Sheet2!A450</f>
        <v>2015-16</v>
      </c>
      <c r="B490" s="21">
        <f>Sheet2!B450</f>
        <v>10.19</v>
      </c>
      <c r="C490" s="21">
        <f>Sheet2!C450</f>
        <v>9.73</v>
      </c>
      <c r="D490" s="21">
        <f>Sheet2!D450</f>
        <v>10.65</v>
      </c>
      <c r="E490" s="21">
        <f>Sheet2!E450</f>
        <v>9.86</v>
      </c>
      <c r="F490" s="21">
        <f>Sheet2!F450</f>
        <v>9.98</v>
      </c>
    </row>
    <row r="491" spans="1:6" x14ac:dyDescent="0.3">
      <c r="A491" s="21" t="str">
        <f>Sheet2!A451</f>
        <v>2016-17</v>
      </c>
      <c r="B491" s="21">
        <f>Sheet2!B451</f>
        <v>10.17</v>
      </c>
      <c r="C491" s="21">
        <f>Sheet2!C451</f>
        <v>10.45</v>
      </c>
      <c r="D491" s="21">
        <f>Sheet2!D451</f>
        <v>9.8800000000000008</v>
      </c>
      <c r="E491" s="21">
        <f>Sheet2!E451</f>
        <v>9.85</v>
      </c>
      <c r="F491" s="21">
        <f>Sheet2!F451</f>
        <v>9.24</v>
      </c>
    </row>
    <row r="493" spans="1:6" x14ac:dyDescent="0.3">
      <c r="A493" s="21" t="s">
        <v>57</v>
      </c>
    </row>
    <row r="494" spans="1:6" x14ac:dyDescent="0.3">
      <c r="A494" s="21" t="s">
        <v>1</v>
      </c>
      <c r="B494" s="21" t="s">
        <v>2</v>
      </c>
      <c r="C494" s="21" t="s">
        <v>3</v>
      </c>
      <c r="D494" s="21" t="s">
        <v>4</v>
      </c>
      <c r="E494" s="21" t="s">
        <v>5</v>
      </c>
      <c r="F494" s="21" t="s">
        <v>6</v>
      </c>
    </row>
    <row r="495" spans="1:6" x14ac:dyDescent="0.3">
      <c r="A495" s="21" t="str">
        <f>Sheet2!A458</f>
        <v>2012-13</v>
      </c>
      <c r="B495" s="21">
        <f>Sheet2!B458</f>
        <v>15.12</v>
      </c>
      <c r="C495" s="21">
        <f>Sheet2!C458</f>
        <v>14.94</v>
      </c>
      <c r="D495" s="21">
        <f>Sheet2!D458</f>
        <v>15.33</v>
      </c>
      <c r="E495" s="21">
        <f>Sheet2!E458</f>
        <v>14.76</v>
      </c>
      <c r="F495" s="21">
        <f>Sheet2!F458</f>
        <v>14.54</v>
      </c>
    </row>
    <row r="496" spans="1:6" x14ac:dyDescent="0.3">
      <c r="A496" s="21" t="str">
        <f>Sheet2!A457</f>
        <v>2011-12</v>
      </c>
      <c r="B496" s="21">
        <f>Sheet2!B457</f>
        <v>14.59</v>
      </c>
      <c r="C496" s="21">
        <f>Sheet2!C457</f>
        <v>13.51</v>
      </c>
      <c r="D496" s="21">
        <f>Sheet2!D457</f>
        <v>15.68</v>
      </c>
      <c r="E496" s="21">
        <f>Sheet2!E457</f>
        <v>14.16</v>
      </c>
      <c r="F496" s="21">
        <f>Sheet2!F457</f>
        <v>14.82</v>
      </c>
    </row>
    <row r="497" spans="1:6" x14ac:dyDescent="0.3">
      <c r="A497" s="21" t="str">
        <f>Sheet2!A459</f>
        <v>2013-14</v>
      </c>
      <c r="B497" s="21">
        <f>Sheet2!B459</f>
        <v>13.21</v>
      </c>
      <c r="C497" s="21">
        <f>Sheet2!C459</f>
        <v>12.93</v>
      </c>
      <c r="D497" s="21">
        <f>Sheet2!D459</f>
        <v>13.65</v>
      </c>
      <c r="E497" s="21">
        <f>Sheet2!E459</f>
        <v>12.91</v>
      </c>
      <c r="F497" s="21">
        <f>Sheet2!F459</f>
        <v>12.87</v>
      </c>
    </row>
    <row r="498" spans="1:6" x14ac:dyDescent="0.3">
      <c r="A498" s="21" t="str">
        <f>Sheet2!A454</f>
        <v>2008-09</v>
      </c>
      <c r="B498" s="21">
        <f>Sheet2!B454</f>
        <v>12.87</v>
      </c>
      <c r="C498" s="21">
        <f>Sheet2!C454</f>
        <v>14.01</v>
      </c>
      <c r="D498" s="21">
        <f>Sheet2!D454</f>
        <v>11.15</v>
      </c>
      <c r="E498" s="21">
        <f>Sheet2!E454</f>
        <v>12.59</v>
      </c>
      <c r="F498" s="21">
        <f>Sheet2!F454</f>
        <v>10.47</v>
      </c>
    </row>
    <row r="499" spans="1:6" x14ac:dyDescent="0.3">
      <c r="A499" s="21" t="str">
        <f>Sheet2!A456</f>
        <v>2010-11</v>
      </c>
      <c r="B499" s="21">
        <f>Sheet2!B456</f>
        <v>12.41</v>
      </c>
      <c r="C499" s="21">
        <f>Sheet2!C456</f>
        <v>11.6</v>
      </c>
      <c r="D499" s="21">
        <f>Sheet2!D456</f>
        <v>13.63</v>
      </c>
      <c r="E499" s="21">
        <f>Sheet2!E456</f>
        <v>12.1</v>
      </c>
      <c r="F499" s="21">
        <f>Sheet2!F456</f>
        <v>12.85</v>
      </c>
    </row>
    <row r="500" spans="1:6" x14ac:dyDescent="0.3">
      <c r="A500" s="21" t="str">
        <f>Sheet2!A460</f>
        <v>2014-15</v>
      </c>
      <c r="B500" s="21">
        <f>Sheet2!B460</f>
        <v>11.2</v>
      </c>
      <c r="C500" s="21">
        <f>Sheet2!C460</f>
        <v>12.05</v>
      </c>
      <c r="D500" s="21">
        <f>Sheet2!D460</f>
        <v>9.94</v>
      </c>
      <c r="E500" s="21">
        <f>Sheet2!E460</f>
        <v>10.95</v>
      </c>
      <c r="F500" s="21">
        <f>Sheet2!F460</f>
        <v>9.3000000000000007</v>
      </c>
    </row>
    <row r="501" spans="1:6" x14ac:dyDescent="0.3">
      <c r="A501" s="21" t="str">
        <f>Sheet2!A455</f>
        <v>2009-10</v>
      </c>
      <c r="B501" s="21">
        <f>Sheet2!B455</f>
        <v>10.9</v>
      </c>
      <c r="C501" s="21">
        <f>Sheet2!C455</f>
        <v>11.61</v>
      </c>
      <c r="D501" s="21">
        <f>Sheet2!D455</f>
        <v>9.85</v>
      </c>
      <c r="E501" s="21">
        <f>Sheet2!E455</f>
        <v>10.65</v>
      </c>
      <c r="F501" s="21">
        <f>Sheet2!F455</f>
        <v>9.2100000000000009</v>
      </c>
    </row>
    <row r="502" spans="1:6" x14ac:dyDescent="0.3">
      <c r="A502" s="21" t="str">
        <f>Sheet2!A461</f>
        <v>2015-16</v>
      </c>
      <c r="B502" s="21">
        <f>Sheet2!B461</f>
        <v>10.19</v>
      </c>
      <c r="C502" s="21">
        <f>Sheet2!C461</f>
        <v>9.73</v>
      </c>
      <c r="D502" s="21">
        <f>Sheet2!D461</f>
        <v>10.65</v>
      </c>
      <c r="E502" s="21">
        <f>Sheet2!E461</f>
        <v>9.86</v>
      </c>
      <c r="F502" s="21">
        <f>Sheet2!F461</f>
        <v>9.98</v>
      </c>
    </row>
    <row r="503" spans="1:6" x14ac:dyDescent="0.3">
      <c r="A503" s="21" t="str">
        <f>Sheet2!A462</f>
        <v>2016-17</v>
      </c>
      <c r="B503" s="21">
        <f>Sheet2!B462</f>
        <v>10.17</v>
      </c>
      <c r="C503" s="21">
        <f>Sheet2!C462</f>
        <v>10.45</v>
      </c>
      <c r="D503" s="21">
        <f>Sheet2!D462</f>
        <v>9.8800000000000008</v>
      </c>
      <c r="E503" s="21">
        <f>Sheet2!E462</f>
        <v>9.85</v>
      </c>
      <c r="F503" s="21">
        <f>Sheet2!F462</f>
        <v>9.24</v>
      </c>
    </row>
  </sheetData>
  <sortState ref="A3:F11">
    <sortCondition ref="A2"/>
  </sortState>
  <mergeCells count="1">
    <mergeCell ref="A252:F252"/>
  </mergeCells>
  <conditionalFormatting sqref="A2:F1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:F23 A26:F3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63:XFD71 AA63:AA71 A39:F47 A51:F59 A63:L7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7:XFD215 A219:XFD227 A231:XFD239 A243:XFD25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5:XFD263 A267:XFD275 A279:XFD287 A291:XFD299 A303:XFD311 A315:XFD323 A327:XFD335 A339:XFD347 A351:XFD35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63:XFD371 A375:XFD383 A387:XFD39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9:XFD407 A411:XFD419 A423:XFD4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35:XFD443 A447:XFD455 A459:XFD467 A471:XFD479 A483:XFD491 A495:XFD5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75:XFD76 K92:L92 AA75:AA76 AA77:XFD83 AA87:XFD95 AA99:XFD105 A75:L83 G93:L95 G92:I92 G87:L91 A87:F95 M106:XFD107 A99:L107 A111:XFD119 A123:XFD131 A135:XFD143 A147:XFD155 A159:XFD167 A171:XFD179 A183:XFD191 A195:XFD203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4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473"/>
  <sheetViews>
    <sheetView zoomScale="70" zoomScaleNormal="70" workbookViewId="0">
      <pane ySplit="1" topLeftCell="A2" activePane="bottomLeft" state="frozen"/>
      <selection activeCell="G1" sqref="G1"/>
      <selection pane="bottomLeft" activeCell="G21" sqref="G21"/>
    </sheetView>
  </sheetViews>
  <sheetFormatPr defaultRowHeight="14.4" x14ac:dyDescent="0.3"/>
  <cols>
    <col min="1" max="1" width="10.88671875" customWidth="1"/>
    <col min="2" max="2" width="15.21875" bestFit="1" customWidth="1"/>
    <col min="3" max="3" width="16.5546875" bestFit="1" customWidth="1"/>
    <col min="4" max="4" width="17.5546875" bestFit="1" customWidth="1"/>
    <col min="5" max="5" width="21" bestFit="1" customWidth="1"/>
    <col min="6" max="6" width="31.109375" bestFit="1" customWidth="1"/>
    <col min="9" max="9" width="12.33203125" bestFit="1" customWidth="1"/>
    <col min="23" max="23" width="12.21875" bestFit="1" customWidth="1"/>
    <col min="29" max="29" width="10.6640625" bestFit="1" customWidth="1"/>
  </cols>
  <sheetData>
    <row r="1" spans="1:31" s="17" customFormat="1" x14ac:dyDescent="0.3">
      <c r="A1" s="17" t="s">
        <v>0</v>
      </c>
      <c r="I1" s="17" t="s">
        <v>81</v>
      </c>
      <c r="K1" s="17" t="s">
        <v>83</v>
      </c>
      <c r="N1" s="17" t="s">
        <v>82</v>
      </c>
      <c r="P1" s="17" t="s">
        <v>83</v>
      </c>
      <c r="T1" s="17" t="s">
        <v>83</v>
      </c>
      <c r="W1" s="17" t="s">
        <v>85</v>
      </c>
      <c r="Y1" s="17" t="s">
        <v>83</v>
      </c>
      <c r="AC1" s="17" t="s">
        <v>87</v>
      </c>
      <c r="AE1" s="17" t="s">
        <v>83</v>
      </c>
    </row>
    <row r="2" spans="1:31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s="14" t="s">
        <v>86</v>
      </c>
      <c r="H2" t="s">
        <v>84</v>
      </c>
      <c r="K2">
        <v>3.15</v>
      </c>
      <c r="P2">
        <v>2.5</v>
      </c>
      <c r="Y2">
        <v>5.25</v>
      </c>
    </row>
    <row r="3" spans="1:31" x14ac:dyDescent="0.3">
      <c r="A3" t="s">
        <v>7</v>
      </c>
      <c r="B3">
        <v>12.34</v>
      </c>
      <c r="C3">
        <v>13.66</v>
      </c>
      <c r="D3">
        <v>11.01</v>
      </c>
      <c r="E3">
        <v>12.03</v>
      </c>
      <c r="F3">
        <v>10.41</v>
      </c>
      <c r="G3" s="15">
        <v>9.9700000000000006</v>
      </c>
      <c r="I3">
        <f t="shared" ref="I3:I11" si="0">SUM(B3,-E3)</f>
        <v>0.3100000000000005</v>
      </c>
      <c r="N3">
        <f t="shared" ref="N3:N11" si="1">SUM(C3,-F3)</f>
        <v>3.25</v>
      </c>
      <c r="W3">
        <f t="shared" ref="W3:W11" si="2">SUM(D3,-F3)</f>
        <v>0.59999999999999964</v>
      </c>
      <c r="AC3">
        <f>SUM(B3,-$G$3)</f>
        <v>2.3699999999999992</v>
      </c>
    </row>
    <row r="4" spans="1:31" x14ac:dyDescent="0.3">
      <c r="A4" t="s">
        <v>8</v>
      </c>
      <c r="B4">
        <v>10.09</v>
      </c>
      <c r="C4">
        <v>10.23</v>
      </c>
      <c r="D4">
        <v>9.9499999999999993</v>
      </c>
      <c r="E4">
        <v>9.8000000000000007</v>
      </c>
      <c r="F4">
        <v>9.3800000000000008</v>
      </c>
      <c r="G4" s="15">
        <v>9.59</v>
      </c>
      <c r="I4">
        <f t="shared" si="0"/>
        <v>0.28999999999999915</v>
      </c>
      <c r="N4">
        <f t="shared" si="1"/>
        <v>0.84999999999999964</v>
      </c>
      <c r="W4">
        <f t="shared" si="2"/>
        <v>0.56999999999999851</v>
      </c>
      <c r="AC4">
        <f>SUM(B4,-$G$4)</f>
        <v>0.5</v>
      </c>
    </row>
    <row r="5" spans="1:31" x14ac:dyDescent="0.3">
      <c r="A5" t="s">
        <v>9</v>
      </c>
      <c r="B5">
        <v>12.23</v>
      </c>
      <c r="C5">
        <v>9.85</v>
      </c>
      <c r="D5">
        <v>13.25</v>
      </c>
      <c r="E5">
        <v>11.97</v>
      </c>
      <c r="F5">
        <v>12.88</v>
      </c>
      <c r="G5" s="15">
        <v>11.3</v>
      </c>
      <c r="I5">
        <f t="shared" si="0"/>
        <v>0.25999999999999979</v>
      </c>
      <c r="N5">
        <f t="shared" si="1"/>
        <v>-3.0300000000000011</v>
      </c>
      <c r="W5">
        <f t="shared" si="2"/>
        <v>0.36999999999999922</v>
      </c>
      <c r="AC5">
        <f>SUM(B5,-$G$5)</f>
        <v>0.92999999999999972</v>
      </c>
    </row>
    <row r="6" spans="1:31" x14ac:dyDescent="0.3">
      <c r="A6" t="s">
        <v>10</v>
      </c>
      <c r="B6">
        <v>14.69</v>
      </c>
      <c r="C6">
        <v>13.42</v>
      </c>
      <c r="D6">
        <v>14.83</v>
      </c>
      <c r="E6">
        <v>13.98</v>
      </c>
      <c r="F6">
        <v>14.04</v>
      </c>
      <c r="G6" s="15">
        <v>12.5</v>
      </c>
      <c r="I6">
        <f t="shared" si="0"/>
        <v>0.70999999999999908</v>
      </c>
      <c r="N6">
        <f t="shared" si="1"/>
        <v>-0.61999999999999922</v>
      </c>
      <c r="W6">
        <f t="shared" si="2"/>
        <v>0.79000000000000092</v>
      </c>
      <c r="AC6">
        <f>SUM(B6-$G$6)</f>
        <v>2.1899999999999995</v>
      </c>
    </row>
    <row r="7" spans="1:31" x14ac:dyDescent="0.3">
      <c r="A7" t="s">
        <v>11</v>
      </c>
      <c r="B7">
        <v>14.36</v>
      </c>
      <c r="C7">
        <v>13.61</v>
      </c>
      <c r="D7">
        <v>15.11</v>
      </c>
      <c r="E7">
        <v>13.94</v>
      </c>
      <c r="F7">
        <v>14.28</v>
      </c>
      <c r="G7" s="15">
        <v>14.4</v>
      </c>
      <c r="I7">
        <f t="shared" si="0"/>
        <v>0.41999999999999993</v>
      </c>
      <c r="K7">
        <f>SUM(I3:I11)</f>
        <v>3.4699999999999989</v>
      </c>
      <c r="N7">
        <f t="shared" si="1"/>
        <v>-0.66999999999999993</v>
      </c>
      <c r="P7">
        <f>SUM(N3:N11)</f>
        <v>2.8600000000000012</v>
      </c>
      <c r="T7">
        <f>ABS(SUM(K7,-P7))</f>
        <v>0.60999999999999766</v>
      </c>
      <c r="W7">
        <f t="shared" si="2"/>
        <v>0.83000000000000007</v>
      </c>
      <c r="Y7">
        <f>SUM(W3:W11)</f>
        <v>5.4999999999999982</v>
      </c>
      <c r="AC7">
        <f>SUM(B7,-$G$7)</f>
        <v>-4.0000000000000924E-2</v>
      </c>
      <c r="AE7">
        <f>SUM(AC3:AC11)</f>
        <v>10.069999999999997</v>
      </c>
    </row>
    <row r="8" spans="1:31" x14ac:dyDescent="0.3">
      <c r="A8" t="s">
        <v>12</v>
      </c>
      <c r="B8">
        <v>13.53</v>
      </c>
      <c r="C8">
        <v>13.1</v>
      </c>
      <c r="D8">
        <v>13.81</v>
      </c>
      <c r="E8">
        <v>13.29</v>
      </c>
      <c r="F8">
        <v>13.42</v>
      </c>
      <c r="G8" s="15">
        <v>13</v>
      </c>
      <c r="I8">
        <f t="shared" si="0"/>
        <v>0.24000000000000021</v>
      </c>
      <c r="N8">
        <f t="shared" si="1"/>
        <v>-0.32000000000000028</v>
      </c>
      <c r="W8">
        <f t="shared" si="2"/>
        <v>0.39000000000000057</v>
      </c>
      <c r="AC8">
        <f>SUM(B8,-$G$8)</f>
        <v>0.52999999999999936</v>
      </c>
    </row>
    <row r="9" spans="1:31" x14ac:dyDescent="0.3">
      <c r="A9" t="s">
        <v>13</v>
      </c>
      <c r="B9">
        <v>10.68</v>
      </c>
      <c r="C9">
        <v>11.8</v>
      </c>
      <c r="D9">
        <v>9.94</v>
      </c>
      <c r="E9">
        <v>10.29</v>
      </c>
      <c r="F9">
        <v>9.2799999999999994</v>
      </c>
      <c r="G9" s="15">
        <v>10.1</v>
      </c>
      <c r="I9">
        <f t="shared" si="0"/>
        <v>0.39000000000000057</v>
      </c>
      <c r="N9">
        <f t="shared" si="1"/>
        <v>2.5200000000000014</v>
      </c>
      <c r="W9">
        <f t="shared" si="2"/>
        <v>0.66000000000000014</v>
      </c>
      <c r="AC9">
        <f>SUM(B9,-$G$9)</f>
        <v>0.58000000000000007</v>
      </c>
    </row>
    <row r="10" spans="1:31" x14ac:dyDescent="0.3">
      <c r="A10" t="s">
        <v>14</v>
      </c>
      <c r="B10">
        <v>11.09</v>
      </c>
      <c r="C10">
        <v>10.3</v>
      </c>
      <c r="D10">
        <v>11.29</v>
      </c>
      <c r="E10">
        <v>10.53</v>
      </c>
      <c r="F10">
        <v>10.59</v>
      </c>
      <c r="G10" s="15">
        <v>8.9499999999999993</v>
      </c>
      <c r="I10">
        <f t="shared" si="0"/>
        <v>0.5600000000000005</v>
      </c>
      <c r="N10">
        <f t="shared" si="1"/>
        <v>-0.28999999999999915</v>
      </c>
      <c r="W10">
        <f t="shared" si="2"/>
        <v>0.69999999999999929</v>
      </c>
      <c r="AC10">
        <f>SUM(B10,-$G$10)</f>
        <v>2.1400000000000006</v>
      </c>
    </row>
    <row r="11" spans="1:31" x14ac:dyDescent="0.3">
      <c r="A11" t="s">
        <v>15</v>
      </c>
      <c r="B11">
        <v>10.34</v>
      </c>
      <c r="C11">
        <v>10.63</v>
      </c>
      <c r="D11">
        <v>10.050000000000001</v>
      </c>
      <c r="E11">
        <v>10.050000000000001</v>
      </c>
      <c r="F11">
        <v>9.4600000000000009</v>
      </c>
      <c r="G11" s="16">
        <v>9.4700000000000006</v>
      </c>
      <c r="I11">
        <f t="shared" si="0"/>
        <v>0.28999999999999915</v>
      </c>
      <c r="N11">
        <f t="shared" si="1"/>
        <v>1.17</v>
      </c>
      <c r="W11">
        <f t="shared" si="2"/>
        <v>0.58999999999999986</v>
      </c>
      <c r="AC11">
        <f>SUM(B11,-$G$11)</f>
        <v>0.86999999999999922</v>
      </c>
    </row>
    <row r="12" spans="1:31" x14ac:dyDescent="0.3">
      <c r="A12" t="s">
        <v>16</v>
      </c>
    </row>
    <row r="13" spans="1:31" x14ac:dyDescent="0.3">
      <c r="A13" t="s">
        <v>1</v>
      </c>
      <c r="B13" t="s">
        <v>2</v>
      </c>
      <c r="C13" t="s">
        <v>3</v>
      </c>
      <c r="D13" t="s">
        <v>4</v>
      </c>
      <c r="E13" t="s">
        <v>5</v>
      </c>
      <c r="F13" t="s">
        <v>6</v>
      </c>
      <c r="H13" s="2"/>
      <c r="I13" s="3"/>
      <c r="J13" s="3"/>
      <c r="K13" s="3"/>
      <c r="L13" s="4"/>
      <c r="V13" s="2"/>
      <c r="W13" s="3"/>
      <c r="X13" s="3"/>
      <c r="Y13" s="3"/>
      <c r="Z13" s="4"/>
    </row>
    <row r="14" spans="1:31" x14ac:dyDescent="0.3">
      <c r="A14" t="s">
        <v>7</v>
      </c>
      <c r="B14">
        <v>12.24</v>
      </c>
      <c r="C14">
        <v>13.47</v>
      </c>
      <c r="D14">
        <v>11.01</v>
      </c>
      <c r="E14">
        <v>11.94</v>
      </c>
      <c r="F14">
        <v>10.41</v>
      </c>
      <c r="H14" s="5"/>
      <c r="I14" s="6">
        <f t="shared" ref="I14:I22" si="3">SUM(B14,-E14)</f>
        <v>0.30000000000000071</v>
      </c>
      <c r="J14" s="6"/>
      <c r="K14" s="6"/>
      <c r="L14" s="7"/>
      <c r="N14">
        <f t="shared" ref="N14:N22" si="4">SUM(C14,-F14)</f>
        <v>3.0600000000000005</v>
      </c>
      <c r="V14" s="5"/>
      <c r="W14" s="6">
        <f t="shared" ref="W14:W22" si="5">SUM(D14,-F14)</f>
        <v>0.59999999999999964</v>
      </c>
      <c r="X14" s="6"/>
      <c r="Y14" s="6"/>
      <c r="Z14" s="7"/>
      <c r="AC14">
        <f>SUM(B14,-$G$3)</f>
        <v>2.2699999999999996</v>
      </c>
    </row>
    <row r="15" spans="1:31" x14ac:dyDescent="0.3">
      <c r="A15" t="s">
        <v>8</v>
      </c>
      <c r="B15">
        <v>10.09</v>
      </c>
      <c r="C15">
        <v>10.23</v>
      </c>
      <c r="D15">
        <v>9.9499999999999993</v>
      </c>
      <c r="E15">
        <v>9.8000000000000007</v>
      </c>
      <c r="F15">
        <v>9.3800000000000008</v>
      </c>
      <c r="H15" s="5"/>
      <c r="I15" s="6">
        <f t="shared" si="3"/>
        <v>0.28999999999999915</v>
      </c>
      <c r="J15" s="6"/>
      <c r="K15" s="6"/>
      <c r="L15" s="7"/>
      <c r="N15">
        <f t="shared" si="4"/>
        <v>0.84999999999999964</v>
      </c>
      <c r="V15" s="5"/>
      <c r="W15" s="6">
        <f t="shared" si="5"/>
        <v>0.56999999999999851</v>
      </c>
      <c r="X15" s="6"/>
      <c r="Y15" s="6"/>
      <c r="Z15" s="7"/>
      <c r="AC15">
        <f>SUM(B15,-$G$4)</f>
        <v>0.5</v>
      </c>
    </row>
    <row r="16" spans="1:31" x14ac:dyDescent="0.3">
      <c r="A16" t="s">
        <v>9</v>
      </c>
      <c r="B16">
        <v>12.17</v>
      </c>
      <c r="C16">
        <v>9.85</v>
      </c>
      <c r="D16">
        <v>13.17</v>
      </c>
      <c r="E16">
        <v>11.97</v>
      </c>
      <c r="F16">
        <v>12.88</v>
      </c>
      <c r="H16" s="5"/>
      <c r="I16" s="6">
        <f t="shared" si="3"/>
        <v>0.19999999999999929</v>
      </c>
      <c r="J16" s="6"/>
      <c r="K16" s="6"/>
      <c r="L16" s="7"/>
      <c r="N16">
        <f t="shared" si="4"/>
        <v>-3.0300000000000011</v>
      </c>
      <c r="V16" s="5"/>
      <c r="W16" s="6">
        <f t="shared" si="5"/>
        <v>0.28999999999999915</v>
      </c>
      <c r="X16" s="6"/>
      <c r="Y16" s="6"/>
      <c r="Z16" s="7"/>
      <c r="AC16">
        <f>SUM(B16,-$G$5)</f>
        <v>0.86999999999999922</v>
      </c>
    </row>
    <row r="17" spans="1:31" x14ac:dyDescent="0.3">
      <c r="A17" t="s">
        <v>10</v>
      </c>
      <c r="B17">
        <v>14.15</v>
      </c>
      <c r="C17">
        <v>13.42</v>
      </c>
      <c r="D17">
        <v>14.34</v>
      </c>
      <c r="E17">
        <v>13.59</v>
      </c>
      <c r="F17">
        <v>13.63</v>
      </c>
      <c r="H17" s="5"/>
      <c r="I17" s="6">
        <f t="shared" si="3"/>
        <v>0.5600000000000005</v>
      </c>
      <c r="J17" s="6"/>
      <c r="K17" s="6"/>
      <c r="L17" s="7"/>
      <c r="N17">
        <f t="shared" si="4"/>
        <v>-0.21000000000000085</v>
      </c>
      <c r="V17" s="5"/>
      <c r="W17" s="6">
        <f t="shared" si="5"/>
        <v>0.70999999999999908</v>
      </c>
      <c r="X17" s="6"/>
      <c r="Y17" s="6"/>
      <c r="Z17" s="7"/>
      <c r="AC17">
        <f>SUM(B17-$G$6)</f>
        <v>1.6500000000000004</v>
      </c>
    </row>
    <row r="18" spans="1:31" x14ac:dyDescent="0.3">
      <c r="A18" t="s">
        <v>11</v>
      </c>
      <c r="B18">
        <v>14.4</v>
      </c>
      <c r="C18">
        <v>13.61</v>
      </c>
      <c r="D18">
        <v>15.2</v>
      </c>
      <c r="E18">
        <v>13.98</v>
      </c>
      <c r="F18">
        <v>14.36</v>
      </c>
      <c r="H18" s="5"/>
      <c r="I18" s="6">
        <f t="shared" si="3"/>
        <v>0.41999999999999993</v>
      </c>
      <c r="J18" s="6"/>
      <c r="K18" s="6">
        <f>SUM(I14:I22)</f>
        <v>3.1099999999999994</v>
      </c>
      <c r="L18" s="7"/>
      <c r="N18">
        <f t="shared" si="4"/>
        <v>-0.75</v>
      </c>
      <c r="P18">
        <f>SUM(N14:N22)</f>
        <v>3.1899999999999977</v>
      </c>
      <c r="T18">
        <f>ABS(SUM(K18,-P18))</f>
        <v>7.9999999999998295E-2</v>
      </c>
      <c r="V18" s="5"/>
      <c r="W18" s="6">
        <f t="shared" si="5"/>
        <v>0.83999999999999986</v>
      </c>
      <c r="X18" s="6"/>
      <c r="Y18" s="6">
        <f>SUM(W14:W22)</f>
        <v>5.2299999999999969</v>
      </c>
      <c r="Z18" s="7"/>
      <c r="AC18">
        <f>SUM(B18,-$G$7)</f>
        <v>0</v>
      </c>
      <c r="AE18">
        <f>SUM(AC14:AC22)</f>
        <v>9.9700000000000006</v>
      </c>
    </row>
    <row r="19" spans="1:31" x14ac:dyDescent="0.3">
      <c r="A19" t="s">
        <v>12</v>
      </c>
      <c r="B19">
        <v>13.63</v>
      </c>
      <c r="C19">
        <v>13.1</v>
      </c>
      <c r="D19">
        <v>13.98</v>
      </c>
      <c r="E19">
        <v>13.45</v>
      </c>
      <c r="F19">
        <v>13.68</v>
      </c>
      <c r="H19" s="5"/>
      <c r="I19" s="6">
        <f t="shared" si="3"/>
        <v>0.18000000000000149</v>
      </c>
      <c r="J19" s="6"/>
      <c r="K19" s="6"/>
      <c r="L19" s="7"/>
      <c r="N19">
        <f t="shared" si="4"/>
        <v>-0.58000000000000007</v>
      </c>
      <c r="V19" s="5"/>
      <c r="W19" s="6">
        <f t="shared" si="5"/>
        <v>0.30000000000000071</v>
      </c>
      <c r="X19" s="6"/>
      <c r="Y19" s="6"/>
      <c r="Z19" s="7"/>
      <c r="AC19">
        <f>SUM(B19,-$G$8)</f>
        <v>0.63000000000000078</v>
      </c>
    </row>
    <row r="20" spans="1:31" x14ac:dyDescent="0.3">
      <c r="A20" t="s">
        <v>13</v>
      </c>
      <c r="B20">
        <v>10.96</v>
      </c>
      <c r="C20">
        <v>11.98</v>
      </c>
      <c r="D20">
        <v>9.94</v>
      </c>
      <c r="E20">
        <v>10.64</v>
      </c>
      <c r="F20">
        <v>9.3000000000000007</v>
      </c>
      <c r="H20" s="5"/>
      <c r="I20" s="6">
        <f t="shared" si="3"/>
        <v>0.32000000000000028</v>
      </c>
      <c r="J20" s="6"/>
      <c r="K20" s="6"/>
      <c r="L20" s="7"/>
      <c r="N20">
        <f t="shared" si="4"/>
        <v>2.6799999999999997</v>
      </c>
      <c r="V20" s="5"/>
      <c r="W20" s="6">
        <f t="shared" si="5"/>
        <v>0.63999999999999879</v>
      </c>
      <c r="X20" s="6"/>
      <c r="Y20" s="6"/>
      <c r="Z20" s="7"/>
      <c r="AC20">
        <f>SUM(B20,-$G$9)</f>
        <v>0.86000000000000121</v>
      </c>
    </row>
    <row r="21" spans="1:31" x14ac:dyDescent="0.3">
      <c r="A21" t="s">
        <v>14</v>
      </c>
      <c r="B21">
        <v>11.11</v>
      </c>
      <c r="C21">
        <v>10.3</v>
      </c>
      <c r="D21">
        <v>11.31</v>
      </c>
      <c r="E21">
        <v>10.56</v>
      </c>
      <c r="F21">
        <v>10.62</v>
      </c>
      <c r="H21" s="5"/>
      <c r="I21" s="6">
        <f t="shared" si="3"/>
        <v>0.54999999999999893</v>
      </c>
      <c r="J21" s="6"/>
      <c r="K21" s="6"/>
      <c r="L21" s="7"/>
      <c r="N21">
        <f t="shared" si="4"/>
        <v>-0.31999999999999851</v>
      </c>
      <c r="V21" s="5"/>
      <c r="W21" s="6">
        <f t="shared" si="5"/>
        <v>0.69000000000000128</v>
      </c>
      <c r="X21" s="6"/>
      <c r="Y21" s="6"/>
      <c r="Z21" s="7"/>
      <c r="AC21">
        <f>SUM(B21,-$G$10)</f>
        <v>2.16</v>
      </c>
    </row>
    <row r="22" spans="1:31" x14ac:dyDescent="0.3">
      <c r="A22" t="s">
        <v>15</v>
      </c>
      <c r="B22">
        <v>10.5</v>
      </c>
      <c r="C22">
        <v>10.95</v>
      </c>
      <c r="D22">
        <v>10.050000000000001</v>
      </c>
      <c r="E22">
        <v>10.210000000000001</v>
      </c>
      <c r="F22">
        <v>9.4600000000000009</v>
      </c>
      <c r="H22" s="5"/>
      <c r="I22" s="6">
        <f t="shared" si="3"/>
        <v>0.28999999999999915</v>
      </c>
      <c r="J22" s="6"/>
      <c r="K22" s="6"/>
      <c r="L22" s="7"/>
      <c r="N22">
        <f t="shared" si="4"/>
        <v>1.4899999999999984</v>
      </c>
      <c r="V22" s="5"/>
      <c r="W22" s="6">
        <f t="shared" si="5"/>
        <v>0.58999999999999986</v>
      </c>
      <c r="X22" s="6"/>
      <c r="Y22" s="6"/>
      <c r="Z22" s="7"/>
      <c r="AC22">
        <f>SUM(B22,-$G$11)</f>
        <v>1.0299999999999994</v>
      </c>
    </row>
    <row r="23" spans="1:31" x14ac:dyDescent="0.3">
      <c r="A23" t="s">
        <v>17</v>
      </c>
      <c r="H23" s="8"/>
      <c r="I23" s="9"/>
      <c r="J23" s="9"/>
      <c r="K23" s="9"/>
      <c r="L23" s="10"/>
      <c r="V23" s="8"/>
      <c r="W23" s="9"/>
      <c r="X23" s="9"/>
      <c r="Y23" s="9"/>
      <c r="Z23" s="10"/>
    </row>
    <row r="24" spans="1:31" x14ac:dyDescent="0.3">
      <c r="A24" t="s">
        <v>1</v>
      </c>
      <c r="B24" t="s">
        <v>2</v>
      </c>
      <c r="C24" t="s">
        <v>3</v>
      </c>
      <c r="D24" t="s">
        <v>4</v>
      </c>
      <c r="E24" t="s">
        <v>5</v>
      </c>
      <c r="F24" t="s">
        <v>6</v>
      </c>
      <c r="V24" s="2"/>
      <c r="W24" s="3"/>
      <c r="X24" s="3"/>
      <c r="Y24" s="3"/>
      <c r="Z24" s="4"/>
    </row>
    <row r="25" spans="1:31" x14ac:dyDescent="0.3">
      <c r="A25" t="s">
        <v>7</v>
      </c>
      <c r="B25">
        <v>12.34</v>
      </c>
      <c r="C25">
        <v>13.66</v>
      </c>
      <c r="D25">
        <v>11.01</v>
      </c>
      <c r="E25">
        <v>12.03</v>
      </c>
      <c r="F25">
        <v>10.41</v>
      </c>
      <c r="I25">
        <f t="shared" ref="I25:I33" si="6">SUM(B25,-E25)</f>
        <v>0.3100000000000005</v>
      </c>
      <c r="N25">
        <f t="shared" ref="N25:N33" si="7">SUM(C25,-F25)</f>
        <v>3.25</v>
      </c>
      <c r="V25" s="5"/>
      <c r="W25" s="6">
        <f t="shared" ref="W25:W33" si="8">SUM(D25,-F25)</f>
        <v>0.59999999999999964</v>
      </c>
      <c r="X25" s="6"/>
      <c r="Y25" s="6"/>
      <c r="Z25" s="7"/>
      <c r="AC25">
        <f>SUM(B25,-$G$3)</f>
        <v>2.3699999999999992</v>
      </c>
    </row>
    <row r="26" spans="1:31" x14ac:dyDescent="0.3">
      <c r="A26" t="s">
        <v>8</v>
      </c>
      <c r="B26">
        <v>10.09</v>
      </c>
      <c r="C26">
        <v>10.23</v>
      </c>
      <c r="D26">
        <v>9.9499999999999993</v>
      </c>
      <c r="E26">
        <v>9.8000000000000007</v>
      </c>
      <c r="F26">
        <v>9.3800000000000008</v>
      </c>
      <c r="I26">
        <f t="shared" si="6"/>
        <v>0.28999999999999915</v>
      </c>
      <c r="N26">
        <f t="shared" si="7"/>
        <v>0.84999999999999964</v>
      </c>
      <c r="V26" s="5"/>
      <c r="W26" s="6">
        <f t="shared" si="8"/>
        <v>0.56999999999999851</v>
      </c>
      <c r="X26" s="6"/>
      <c r="Y26" s="6"/>
      <c r="Z26" s="7"/>
      <c r="AC26">
        <f>SUM(B26,-$G$4)</f>
        <v>0.5</v>
      </c>
    </row>
    <row r="27" spans="1:31" x14ac:dyDescent="0.3">
      <c r="A27" t="s">
        <v>9</v>
      </c>
      <c r="B27">
        <v>12.04</v>
      </c>
      <c r="C27">
        <v>9.85</v>
      </c>
      <c r="D27">
        <v>12.98</v>
      </c>
      <c r="E27">
        <v>11.88</v>
      </c>
      <c r="F27">
        <v>12.74</v>
      </c>
      <c r="I27">
        <f t="shared" si="6"/>
        <v>0.15999999999999837</v>
      </c>
      <c r="N27">
        <f t="shared" si="7"/>
        <v>-2.8900000000000006</v>
      </c>
      <c r="V27" s="5"/>
      <c r="W27" s="6">
        <f t="shared" si="8"/>
        <v>0.24000000000000021</v>
      </c>
      <c r="X27" s="6"/>
      <c r="Y27" s="6"/>
      <c r="Z27" s="7"/>
      <c r="AC27">
        <f>SUM(B27,-$G$5)</f>
        <v>0.73999999999999844</v>
      </c>
    </row>
    <row r="28" spans="1:31" x14ac:dyDescent="0.3">
      <c r="A28" t="s">
        <v>10</v>
      </c>
      <c r="B28">
        <v>13.96</v>
      </c>
      <c r="C28">
        <v>13.42</v>
      </c>
      <c r="D28">
        <v>14.01</v>
      </c>
      <c r="E28">
        <v>13.36</v>
      </c>
      <c r="F28">
        <v>13.35</v>
      </c>
      <c r="I28">
        <f t="shared" si="6"/>
        <v>0.60000000000000142</v>
      </c>
      <c r="N28">
        <f t="shared" si="7"/>
        <v>7.0000000000000284E-2</v>
      </c>
      <c r="V28" s="5"/>
      <c r="W28" s="6">
        <f t="shared" si="8"/>
        <v>0.66000000000000014</v>
      </c>
      <c r="X28" s="6"/>
      <c r="Y28" s="6"/>
      <c r="Z28" s="7"/>
      <c r="AC28">
        <f>SUM(B28-$G$6)</f>
        <v>1.4600000000000009</v>
      </c>
    </row>
    <row r="29" spans="1:31" x14ac:dyDescent="0.3">
      <c r="A29" t="s">
        <v>11</v>
      </c>
      <c r="B29">
        <v>14.43</v>
      </c>
      <c r="C29">
        <v>13.61</v>
      </c>
      <c r="D29">
        <v>15.24</v>
      </c>
      <c r="E29">
        <v>14.01</v>
      </c>
      <c r="F29">
        <v>14.4</v>
      </c>
      <c r="I29">
        <f t="shared" si="6"/>
        <v>0.41999999999999993</v>
      </c>
      <c r="K29">
        <f>SUM(I25:I33)</f>
        <v>3.2099999999999991</v>
      </c>
      <c r="N29">
        <f t="shared" si="7"/>
        <v>-0.79000000000000092</v>
      </c>
      <c r="P29">
        <f>SUM(N25:N33)</f>
        <v>3.76</v>
      </c>
      <c r="T29">
        <f>ABS(SUM(K29,-P29))</f>
        <v>0.55000000000000071</v>
      </c>
      <c r="V29" s="5"/>
      <c r="W29" s="6">
        <f t="shared" si="8"/>
        <v>0.83999999999999986</v>
      </c>
      <c r="X29" s="6"/>
      <c r="Y29" s="6">
        <f>SUM(W25:W33)</f>
        <v>5.1699999999999964</v>
      </c>
      <c r="Z29" s="7"/>
      <c r="AC29">
        <f>SUM(B29,-$G$7)</f>
        <v>2.9999999999999361E-2</v>
      </c>
      <c r="AE29">
        <f>SUM(AC25:AC33)</f>
        <v>9.0199999999999978</v>
      </c>
    </row>
    <row r="30" spans="1:31" x14ac:dyDescent="0.3">
      <c r="A30" t="s">
        <v>12</v>
      </c>
      <c r="B30">
        <v>13.52</v>
      </c>
      <c r="C30">
        <v>13.1</v>
      </c>
      <c r="D30">
        <v>13.79</v>
      </c>
      <c r="E30">
        <v>13.3</v>
      </c>
      <c r="F30">
        <v>13.44</v>
      </c>
      <c r="I30">
        <f t="shared" si="6"/>
        <v>0.21999999999999886</v>
      </c>
      <c r="N30">
        <f t="shared" si="7"/>
        <v>-0.33999999999999986</v>
      </c>
      <c r="V30" s="5"/>
      <c r="W30" s="6">
        <f t="shared" si="8"/>
        <v>0.34999999999999964</v>
      </c>
      <c r="X30" s="6"/>
      <c r="Y30" s="6"/>
      <c r="Z30" s="7"/>
      <c r="AC30">
        <f>SUM(B30,-$G$8)</f>
        <v>0.51999999999999957</v>
      </c>
    </row>
    <row r="31" spans="1:31" x14ac:dyDescent="0.3">
      <c r="A31" t="s">
        <v>13</v>
      </c>
      <c r="B31">
        <v>10.68</v>
      </c>
      <c r="C31">
        <v>11.8</v>
      </c>
      <c r="D31">
        <v>9.94</v>
      </c>
      <c r="E31">
        <v>10.29</v>
      </c>
      <c r="F31">
        <v>9.2799999999999994</v>
      </c>
      <c r="I31">
        <f t="shared" si="6"/>
        <v>0.39000000000000057</v>
      </c>
      <c r="N31">
        <f t="shared" si="7"/>
        <v>2.5200000000000014</v>
      </c>
      <c r="V31" s="5"/>
      <c r="W31" s="6">
        <f t="shared" si="8"/>
        <v>0.66000000000000014</v>
      </c>
      <c r="X31" s="6"/>
      <c r="Y31" s="6"/>
      <c r="Z31" s="7"/>
      <c r="AC31">
        <f>SUM(B31,-$G$9)</f>
        <v>0.58000000000000007</v>
      </c>
    </row>
    <row r="32" spans="1:31" x14ac:dyDescent="0.3">
      <c r="A32" t="s">
        <v>14</v>
      </c>
      <c r="B32">
        <v>10.9</v>
      </c>
      <c r="C32">
        <v>10.3</v>
      </c>
      <c r="D32">
        <v>11.04</v>
      </c>
      <c r="E32">
        <v>10.37</v>
      </c>
      <c r="F32">
        <v>10.38</v>
      </c>
      <c r="I32">
        <f t="shared" si="6"/>
        <v>0.53000000000000114</v>
      </c>
      <c r="N32">
        <f t="shared" si="7"/>
        <v>-8.0000000000000071E-2</v>
      </c>
      <c r="V32" s="5"/>
      <c r="W32" s="6">
        <f t="shared" si="8"/>
        <v>0.65999999999999837</v>
      </c>
      <c r="X32" s="6"/>
      <c r="Y32" s="6"/>
      <c r="Z32" s="7"/>
      <c r="AC32">
        <f>SUM(B32,-$G$10)</f>
        <v>1.9500000000000011</v>
      </c>
    </row>
    <row r="33" spans="1:31" x14ac:dyDescent="0.3">
      <c r="A33" t="s">
        <v>15</v>
      </c>
      <c r="B33">
        <v>10.34</v>
      </c>
      <c r="C33">
        <v>10.63</v>
      </c>
      <c r="D33">
        <v>10.050000000000001</v>
      </c>
      <c r="E33">
        <v>10.050000000000001</v>
      </c>
      <c r="F33">
        <v>9.4600000000000009</v>
      </c>
      <c r="I33">
        <f t="shared" si="6"/>
        <v>0.28999999999999915</v>
      </c>
      <c r="N33">
        <f t="shared" si="7"/>
        <v>1.17</v>
      </c>
      <c r="V33" s="5"/>
      <c r="W33" s="6">
        <f t="shared" si="8"/>
        <v>0.58999999999999986</v>
      </c>
      <c r="X33" s="6"/>
      <c r="Y33" s="6"/>
      <c r="Z33" s="7"/>
      <c r="AC33">
        <f>SUM(B33,-$G$11)</f>
        <v>0.86999999999999922</v>
      </c>
    </row>
    <row r="34" spans="1:31" x14ac:dyDescent="0.3">
      <c r="A34" t="s">
        <v>18</v>
      </c>
      <c r="V34" s="8"/>
      <c r="W34" s="9"/>
      <c r="X34" s="9"/>
      <c r="Y34" s="9"/>
      <c r="Z34" s="10"/>
    </row>
    <row r="35" spans="1:31" x14ac:dyDescent="0.3">
      <c r="A35" t="s">
        <v>1</v>
      </c>
      <c r="B35" t="s">
        <v>2</v>
      </c>
      <c r="C35" t="s">
        <v>3</v>
      </c>
      <c r="D35" t="s">
        <v>4</v>
      </c>
      <c r="E35" t="s">
        <v>5</v>
      </c>
      <c r="F35" t="s">
        <v>6</v>
      </c>
    </row>
    <row r="36" spans="1:31" x14ac:dyDescent="0.3">
      <c r="A36" t="s">
        <v>7</v>
      </c>
      <c r="B36">
        <v>12.34</v>
      </c>
      <c r="C36">
        <v>13.66</v>
      </c>
      <c r="D36">
        <v>11.01</v>
      </c>
      <c r="E36">
        <v>12.03</v>
      </c>
      <c r="F36">
        <v>10.41</v>
      </c>
      <c r="I36">
        <f t="shared" ref="I36:I44" si="9">SUM(B36,-E36)</f>
        <v>0.3100000000000005</v>
      </c>
      <c r="N36">
        <f t="shared" ref="N36:N44" si="10">SUM(C36,-F36)</f>
        <v>3.25</v>
      </c>
      <c r="W36">
        <f t="shared" ref="W36:W44" si="11">SUM(D36,-F36)</f>
        <v>0.59999999999999964</v>
      </c>
      <c r="AC36">
        <f>SUM(B36,-$G$3)</f>
        <v>2.3699999999999992</v>
      </c>
    </row>
    <row r="37" spans="1:31" x14ac:dyDescent="0.3">
      <c r="A37" t="s">
        <v>8</v>
      </c>
      <c r="B37">
        <v>10.09</v>
      </c>
      <c r="C37">
        <v>10.23</v>
      </c>
      <c r="D37">
        <v>9.9499999999999993</v>
      </c>
      <c r="E37">
        <v>9.8000000000000007</v>
      </c>
      <c r="F37">
        <v>9.3800000000000008</v>
      </c>
      <c r="I37">
        <f t="shared" si="9"/>
        <v>0.28999999999999915</v>
      </c>
      <c r="N37">
        <f t="shared" si="10"/>
        <v>0.84999999999999964</v>
      </c>
      <c r="W37">
        <f t="shared" si="11"/>
        <v>0.56999999999999851</v>
      </c>
      <c r="AC37">
        <f>SUM(B37,-$G$4)</f>
        <v>0.5</v>
      </c>
    </row>
    <row r="38" spans="1:31" x14ac:dyDescent="0.3">
      <c r="A38" t="s">
        <v>9</v>
      </c>
      <c r="B38">
        <v>12.23</v>
      </c>
      <c r="C38">
        <v>9.85</v>
      </c>
      <c r="D38">
        <v>13.25</v>
      </c>
      <c r="E38">
        <v>11.97</v>
      </c>
      <c r="F38">
        <v>12.88</v>
      </c>
      <c r="I38">
        <f t="shared" si="9"/>
        <v>0.25999999999999979</v>
      </c>
      <c r="N38">
        <f t="shared" si="10"/>
        <v>-3.0300000000000011</v>
      </c>
      <c r="W38">
        <f t="shared" si="11"/>
        <v>0.36999999999999922</v>
      </c>
      <c r="AC38">
        <f>SUM(B38,-$G$5)</f>
        <v>0.92999999999999972</v>
      </c>
    </row>
    <row r="39" spans="1:31" x14ac:dyDescent="0.3">
      <c r="A39" t="s">
        <v>10</v>
      </c>
      <c r="B39">
        <v>14.69</v>
      </c>
      <c r="C39">
        <v>13.42</v>
      </c>
      <c r="D39">
        <v>14.83</v>
      </c>
      <c r="E39">
        <v>13.98</v>
      </c>
      <c r="F39">
        <v>14.04</v>
      </c>
      <c r="I39">
        <f t="shared" si="9"/>
        <v>0.70999999999999908</v>
      </c>
      <c r="N39">
        <f t="shared" si="10"/>
        <v>-0.61999999999999922</v>
      </c>
      <c r="W39">
        <f t="shared" si="11"/>
        <v>0.79000000000000092</v>
      </c>
      <c r="AC39">
        <f>SUM(B39-$G$6)</f>
        <v>2.1899999999999995</v>
      </c>
    </row>
    <row r="40" spans="1:31" x14ac:dyDescent="0.3">
      <c r="A40" t="s">
        <v>11</v>
      </c>
      <c r="B40">
        <v>14.36</v>
      </c>
      <c r="C40">
        <v>13.61</v>
      </c>
      <c r="D40">
        <v>15.11</v>
      </c>
      <c r="E40">
        <v>13.94</v>
      </c>
      <c r="F40">
        <v>14.28</v>
      </c>
      <c r="I40">
        <f t="shared" si="9"/>
        <v>0.41999999999999993</v>
      </c>
      <c r="K40">
        <f>SUM(I36:I44)</f>
        <v>3.4699999999999989</v>
      </c>
      <c r="N40">
        <f t="shared" si="10"/>
        <v>-0.66999999999999993</v>
      </c>
      <c r="P40">
        <f>SUM(N36:N44)</f>
        <v>2.8600000000000012</v>
      </c>
      <c r="T40">
        <f>ABS(SUM(K40,-P40))</f>
        <v>0.60999999999999766</v>
      </c>
      <c r="W40">
        <f t="shared" si="11"/>
        <v>0.83000000000000007</v>
      </c>
      <c r="Y40">
        <f>SUM(W36:W44)</f>
        <v>5.4999999999999982</v>
      </c>
      <c r="AC40">
        <f>SUM(B40,-$G$7)</f>
        <v>-4.0000000000000924E-2</v>
      </c>
      <c r="AE40">
        <f>SUM(AC36:AC44)</f>
        <v>10.069999999999997</v>
      </c>
    </row>
    <row r="41" spans="1:31" x14ac:dyDescent="0.3">
      <c r="A41" t="s">
        <v>12</v>
      </c>
      <c r="B41">
        <v>13.53</v>
      </c>
      <c r="C41">
        <v>13.1</v>
      </c>
      <c r="D41">
        <v>13.81</v>
      </c>
      <c r="E41">
        <v>13.29</v>
      </c>
      <c r="F41">
        <v>13.42</v>
      </c>
      <c r="I41">
        <f t="shared" si="9"/>
        <v>0.24000000000000021</v>
      </c>
      <c r="N41">
        <f t="shared" si="10"/>
        <v>-0.32000000000000028</v>
      </c>
      <c r="W41">
        <f t="shared" si="11"/>
        <v>0.39000000000000057</v>
      </c>
      <c r="AC41">
        <f>SUM(B41,-$G$8)</f>
        <v>0.52999999999999936</v>
      </c>
    </row>
    <row r="42" spans="1:31" x14ac:dyDescent="0.3">
      <c r="A42" t="s">
        <v>13</v>
      </c>
      <c r="B42">
        <v>10.68</v>
      </c>
      <c r="C42">
        <v>11.8</v>
      </c>
      <c r="D42">
        <v>9.94</v>
      </c>
      <c r="E42">
        <v>10.29</v>
      </c>
      <c r="F42">
        <v>9.2799999999999994</v>
      </c>
      <c r="I42">
        <f t="shared" si="9"/>
        <v>0.39000000000000057</v>
      </c>
      <c r="N42">
        <f t="shared" si="10"/>
        <v>2.5200000000000014</v>
      </c>
      <c r="W42">
        <f t="shared" si="11"/>
        <v>0.66000000000000014</v>
      </c>
      <c r="AC42">
        <f>SUM(B42,-$G$9)</f>
        <v>0.58000000000000007</v>
      </c>
    </row>
    <row r="43" spans="1:31" x14ac:dyDescent="0.3">
      <c r="A43" t="s">
        <v>14</v>
      </c>
      <c r="B43">
        <v>11.09</v>
      </c>
      <c r="C43">
        <v>10.3</v>
      </c>
      <c r="D43">
        <v>11.29</v>
      </c>
      <c r="E43">
        <v>10.53</v>
      </c>
      <c r="F43">
        <v>10.59</v>
      </c>
      <c r="I43">
        <f t="shared" si="9"/>
        <v>0.5600000000000005</v>
      </c>
      <c r="N43">
        <f t="shared" si="10"/>
        <v>-0.28999999999999915</v>
      </c>
      <c r="W43">
        <f t="shared" si="11"/>
        <v>0.69999999999999929</v>
      </c>
      <c r="AC43">
        <f>SUM(B43,-$G$10)</f>
        <v>2.1400000000000006</v>
      </c>
    </row>
    <row r="44" spans="1:31" x14ac:dyDescent="0.3">
      <c r="A44" t="s">
        <v>15</v>
      </c>
      <c r="B44">
        <v>10.34</v>
      </c>
      <c r="C44">
        <v>10.63</v>
      </c>
      <c r="D44">
        <v>10.050000000000001</v>
      </c>
      <c r="E44">
        <v>10.050000000000001</v>
      </c>
      <c r="F44">
        <v>9.4600000000000009</v>
      </c>
      <c r="I44">
        <f t="shared" si="9"/>
        <v>0.28999999999999915</v>
      </c>
      <c r="N44">
        <f t="shared" si="10"/>
        <v>1.17</v>
      </c>
      <c r="W44">
        <f t="shared" si="11"/>
        <v>0.58999999999999986</v>
      </c>
      <c r="AC44">
        <f>SUM(B44,-$G$11)</f>
        <v>0.86999999999999922</v>
      </c>
    </row>
    <row r="45" spans="1:31" x14ac:dyDescent="0.3">
      <c r="A45" t="s">
        <v>19</v>
      </c>
    </row>
    <row r="46" spans="1:31" x14ac:dyDescent="0.3">
      <c r="A46" t="s">
        <v>1</v>
      </c>
      <c r="B46" t="s">
        <v>2</v>
      </c>
      <c r="C46" t="s">
        <v>3</v>
      </c>
      <c r="D46" t="s">
        <v>4</v>
      </c>
      <c r="E46" t="s">
        <v>5</v>
      </c>
      <c r="F46" t="s">
        <v>6</v>
      </c>
      <c r="H46" s="2"/>
      <c r="I46" s="3"/>
      <c r="J46" s="3"/>
      <c r="K46" s="3"/>
      <c r="L46" s="4"/>
      <c r="V46" s="2"/>
      <c r="W46" s="3"/>
      <c r="X46" s="3"/>
      <c r="Y46" s="3"/>
      <c r="Z46" s="4"/>
    </row>
    <row r="47" spans="1:31" x14ac:dyDescent="0.3">
      <c r="A47" t="s">
        <v>7</v>
      </c>
      <c r="B47">
        <v>12.24</v>
      </c>
      <c r="C47">
        <v>13.47</v>
      </c>
      <c r="D47">
        <v>11.01</v>
      </c>
      <c r="E47">
        <v>11.94</v>
      </c>
      <c r="F47">
        <v>10.41</v>
      </c>
      <c r="H47" s="5"/>
      <c r="I47" s="6">
        <f t="shared" ref="I47:I55" si="12">SUM(B47,-E47)</f>
        <v>0.30000000000000071</v>
      </c>
      <c r="J47" s="6"/>
      <c r="K47" s="6"/>
      <c r="L47" s="7"/>
      <c r="N47">
        <f t="shared" ref="N47:N55" si="13">SUM(C47,-F47)</f>
        <v>3.0600000000000005</v>
      </c>
      <c r="V47" s="5"/>
      <c r="W47" s="6">
        <f t="shared" ref="W47:W55" si="14">SUM(D47,-F47)</f>
        <v>0.59999999999999964</v>
      </c>
      <c r="X47" s="6"/>
      <c r="Y47" s="6"/>
      <c r="Z47" s="7"/>
      <c r="AC47">
        <f>SUM(B47,-$G$3)</f>
        <v>2.2699999999999996</v>
      </c>
    </row>
    <row r="48" spans="1:31" x14ac:dyDescent="0.3">
      <c r="A48" t="s">
        <v>8</v>
      </c>
      <c r="B48">
        <v>10.09</v>
      </c>
      <c r="C48">
        <v>10.23</v>
      </c>
      <c r="D48">
        <v>9.9499999999999993</v>
      </c>
      <c r="E48">
        <v>9.8000000000000007</v>
      </c>
      <c r="F48">
        <v>9.3800000000000008</v>
      </c>
      <c r="H48" s="5"/>
      <c r="I48" s="6">
        <f t="shared" si="12"/>
        <v>0.28999999999999915</v>
      </c>
      <c r="J48" s="6"/>
      <c r="K48" s="6"/>
      <c r="L48" s="7"/>
      <c r="N48">
        <f t="shared" si="13"/>
        <v>0.84999999999999964</v>
      </c>
      <c r="V48" s="5"/>
      <c r="W48" s="6">
        <f t="shared" si="14"/>
        <v>0.56999999999999851</v>
      </c>
      <c r="X48" s="6"/>
      <c r="Y48" s="6"/>
      <c r="Z48" s="7"/>
      <c r="AC48">
        <f>SUM(B48,-$G$4)</f>
        <v>0.5</v>
      </c>
    </row>
    <row r="49" spans="1:31" x14ac:dyDescent="0.3">
      <c r="A49" t="s">
        <v>9</v>
      </c>
      <c r="B49">
        <v>12.17</v>
      </c>
      <c r="C49">
        <v>9.85</v>
      </c>
      <c r="D49">
        <v>13.17</v>
      </c>
      <c r="E49">
        <v>11.97</v>
      </c>
      <c r="F49">
        <v>12.88</v>
      </c>
      <c r="H49" s="5"/>
      <c r="I49" s="6">
        <f t="shared" si="12"/>
        <v>0.19999999999999929</v>
      </c>
      <c r="J49" s="6"/>
      <c r="K49" s="6"/>
      <c r="L49" s="7"/>
      <c r="N49">
        <f t="shared" si="13"/>
        <v>-3.0300000000000011</v>
      </c>
      <c r="V49" s="5"/>
      <c r="W49" s="6">
        <f t="shared" si="14"/>
        <v>0.28999999999999915</v>
      </c>
      <c r="X49" s="6"/>
      <c r="Y49" s="6"/>
      <c r="Z49" s="7"/>
      <c r="AC49">
        <f>SUM(B49,-$G$5)</f>
        <v>0.86999999999999922</v>
      </c>
    </row>
    <row r="50" spans="1:31" x14ac:dyDescent="0.3">
      <c r="A50" t="s">
        <v>10</v>
      </c>
      <c r="B50">
        <v>14.15</v>
      </c>
      <c r="C50">
        <v>13.42</v>
      </c>
      <c r="D50">
        <v>14.34</v>
      </c>
      <c r="E50">
        <v>13.59</v>
      </c>
      <c r="F50">
        <v>13.63</v>
      </c>
      <c r="H50" s="5"/>
      <c r="I50" s="6">
        <f t="shared" si="12"/>
        <v>0.5600000000000005</v>
      </c>
      <c r="J50" s="6"/>
      <c r="K50" s="6"/>
      <c r="L50" s="7"/>
      <c r="N50">
        <f t="shared" si="13"/>
        <v>-0.21000000000000085</v>
      </c>
      <c r="V50" s="5"/>
      <c r="W50" s="6">
        <f t="shared" si="14"/>
        <v>0.70999999999999908</v>
      </c>
      <c r="X50" s="6"/>
      <c r="Y50" s="6"/>
      <c r="Z50" s="7"/>
      <c r="AC50">
        <f>SUM(B50-$G$6)</f>
        <v>1.6500000000000004</v>
      </c>
    </row>
    <row r="51" spans="1:31" x14ac:dyDescent="0.3">
      <c r="A51" t="s">
        <v>11</v>
      </c>
      <c r="B51">
        <v>14.4</v>
      </c>
      <c r="C51">
        <v>13.61</v>
      </c>
      <c r="D51">
        <v>15.2</v>
      </c>
      <c r="E51">
        <v>13.98</v>
      </c>
      <c r="F51">
        <v>14.36</v>
      </c>
      <c r="H51" s="5"/>
      <c r="I51" s="6">
        <f t="shared" si="12"/>
        <v>0.41999999999999993</v>
      </c>
      <c r="J51" s="6"/>
      <c r="K51" s="6">
        <f>SUM(I47:I55)</f>
        <v>3.1099999999999994</v>
      </c>
      <c r="L51" s="7"/>
      <c r="N51">
        <f t="shared" si="13"/>
        <v>-0.75</v>
      </c>
      <c r="P51">
        <f>SUM(N47:N55)</f>
        <v>3.1899999999999977</v>
      </c>
      <c r="T51">
        <f>ABS(SUM(K51,-P51))</f>
        <v>7.9999999999998295E-2</v>
      </c>
      <c r="V51" s="5"/>
      <c r="W51" s="6">
        <f t="shared" si="14"/>
        <v>0.83999999999999986</v>
      </c>
      <c r="X51" s="6"/>
      <c r="Y51" s="6">
        <f>SUM(W47:W55)</f>
        <v>5.2299999999999969</v>
      </c>
      <c r="Z51" s="7"/>
      <c r="AC51">
        <f>SUM(B51,-$G$7)</f>
        <v>0</v>
      </c>
      <c r="AE51">
        <f>SUM(AC47:AC55)</f>
        <v>9.9700000000000006</v>
      </c>
    </row>
    <row r="52" spans="1:31" x14ac:dyDescent="0.3">
      <c r="A52" t="s">
        <v>12</v>
      </c>
      <c r="B52">
        <v>13.63</v>
      </c>
      <c r="C52">
        <v>13.1</v>
      </c>
      <c r="D52">
        <v>13.98</v>
      </c>
      <c r="E52">
        <v>13.45</v>
      </c>
      <c r="F52">
        <v>13.68</v>
      </c>
      <c r="H52" s="5"/>
      <c r="I52" s="6">
        <f t="shared" si="12"/>
        <v>0.18000000000000149</v>
      </c>
      <c r="J52" s="6"/>
      <c r="K52" s="6"/>
      <c r="L52" s="7"/>
      <c r="N52">
        <f t="shared" si="13"/>
        <v>-0.58000000000000007</v>
      </c>
      <c r="V52" s="5"/>
      <c r="W52" s="6">
        <f t="shared" si="14"/>
        <v>0.30000000000000071</v>
      </c>
      <c r="X52" s="6"/>
      <c r="Y52" s="6"/>
      <c r="Z52" s="7"/>
      <c r="AC52">
        <f>SUM(B52,-$G$8)</f>
        <v>0.63000000000000078</v>
      </c>
    </row>
    <row r="53" spans="1:31" x14ac:dyDescent="0.3">
      <c r="A53" t="s">
        <v>13</v>
      </c>
      <c r="B53">
        <v>10.96</v>
      </c>
      <c r="C53">
        <v>11.98</v>
      </c>
      <c r="D53">
        <v>9.94</v>
      </c>
      <c r="E53">
        <v>10.64</v>
      </c>
      <c r="F53">
        <v>9.3000000000000007</v>
      </c>
      <c r="H53" s="5"/>
      <c r="I53" s="6">
        <f t="shared" si="12"/>
        <v>0.32000000000000028</v>
      </c>
      <c r="J53" s="6"/>
      <c r="K53" s="6"/>
      <c r="L53" s="7"/>
      <c r="N53">
        <f t="shared" si="13"/>
        <v>2.6799999999999997</v>
      </c>
      <c r="V53" s="5"/>
      <c r="W53" s="6">
        <f t="shared" si="14"/>
        <v>0.63999999999999879</v>
      </c>
      <c r="X53" s="6"/>
      <c r="Y53" s="6"/>
      <c r="Z53" s="7"/>
      <c r="AC53">
        <f>SUM(B53,-$G$9)</f>
        <v>0.86000000000000121</v>
      </c>
    </row>
    <row r="54" spans="1:31" x14ac:dyDescent="0.3">
      <c r="A54" t="s">
        <v>14</v>
      </c>
      <c r="B54">
        <v>11.11</v>
      </c>
      <c r="C54">
        <v>10.3</v>
      </c>
      <c r="D54">
        <v>11.31</v>
      </c>
      <c r="E54">
        <v>10.56</v>
      </c>
      <c r="F54">
        <v>10.62</v>
      </c>
      <c r="H54" s="5"/>
      <c r="I54" s="6">
        <f t="shared" si="12"/>
        <v>0.54999999999999893</v>
      </c>
      <c r="J54" s="6"/>
      <c r="K54" s="6"/>
      <c r="L54" s="7"/>
      <c r="N54">
        <f t="shared" si="13"/>
        <v>-0.31999999999999851</v>
      </c>
      <c r="V54" s="5"/>
      <c r="W54" s="6">
        <f t="shared" si="14"/>
        <v>0.69000000000000128</v>
      </c>
      <c r="X54" s="6"/>
      <c r="Y54" s="6"/>
      <c r="Z54" s="7"/>
      <c r="AC54">
        <f>SUM(B54,-$G$10)</f>
        <v>2.16</v>
      </c>
    </row>
    <row r="55" spans="1:31" x14ac:dyDescent="0.3">
      <c r="A55" t="s">
        <v>15</v>
      </c>
      <c r="B55">
        <v>10.5</v>
      </c>
      <c r="C55">
        <v>10.95</v>
      </c>
      <c r="D55">
        <v>10.050000000000001</v>
      </c>
      <c r="E55">
        <v>10.210000000000001</v>
      </c>
      <c r="F55">
        <v>9.4600000000000009</v>
      </c>
      <c r="H55" s="5"/>
      <c r="I55" s="6">
        <f t="shared" si="12"/>
        <v>0.28999999999999915</v>
      </c>
      <c r="J55" s="6"/>
      <c r="K55" s="6"/>
      <c r="L55" s="7"/>
      <c r="N55">
        <f t="shared" si="13"/>
        <v>1.4899999999999984</v>
      </c>
      <c r="V55" s="5"/>
      <c r="W55" s="6">
        <f t="shared" si="14"/>
        <v>0.58999999999999986</v>
      </c>
      <c r="X55" s="6"/>
      <c r="Y55" s="6"/>
      <c r="Z55" s="7"/>
      <c r="AC55">
        <f>SUM(B55,-$G$11)</f>
        <v>1.0299999999999994</v>
      </c>
    </row>
    <row r="56" spans="1:31" x14ac:dyDescent="0.3">
      <c r="A56" t="s">
        <v>20</v>
      </c>
      <c r="H56" s="8"/>
      <c r="I56" s="9"/>
      <c r="J56" s="9"/>
      <c r="K56" s="9"/>
      <c r="L56" s="10"/>
      <c r="V56" s="8"/>
      <c r="W56" s="9"/>
      <c r="X56" s="9"/>
      <c r="Y56" s="9"/>
      <c r="Z56" s="10"/>
    </row>
    <row r="57" spans="1:31" x14ac:dyDescent="0.3">
      <c r="A57" t="s">
        <v>1</v>
      </c>
      <c r="B57" t="s">
        <v>2</v>
      </c>
      <c r="C57" t="s">
        <v>3</v>
      </c>
      <c r="D57" t="s">
        <v>4</v>
      </c>
      <c r="E57" t="s">
        <v>5</v>
      </c>
      <c r="F57" t="s">
        <v>6</v>
      </c>
    </row>
    <row r="58" spans="1:31" x14ac:dyDescent="0.3">
      <c r="A58" t="s">
        <v>7</v>
      </c>
      <c r="B58">
        <v>12.36</v>
      </c>
      <c r="C58">
        <v>13.51</v>
      </c>
      <c r="D58">
        <v>11.6</v>
      </c>
      <c r="E58">
        <v>12</v>
      </c>
      <c r="F58">
        <v>11</v>
      </c>
      <c r="I58">
        <f t="shared" ref="I58:I66" si="15">SUM(B58,-E58)</f>
        <v>0.35999999999999943</v>
      </c>
      <c r="N58">
        <f t="shared" ref="N58:N66" si="16">SUM(C58,-F58)</f>
        <v>2.5099999999999998</v>
      </c>
      <c r="W58">
        <f t="shared" ref="W58:W66" si="17">SUM(D58,-F58)</f>
        <v>0.59999999999999964</v>
      </c>
      <c r="AC58">
        <f>SUM(B58,-$G$3)</f>
        <v>2.3899999999999988</v>
      </c>
    </row>
    <row r="59" spans="1:31" x14ac:dyDescent="0.3">
      <c r="A59" t="s">
        <v>8</v>
      </c>
      <c r="B59">
        <v>10.07</v>
      </c>
      <c r="C59">
        <v>10.210000000000001</v>
      </c>
      <c r="D59">
        <v>10.039999999999999</v>
      </c>
      <c r="E59">
        <v>9.65</v>
      </c>
      <c r="F59">
        <v>9.51</v>
      </c>
      <c r="I59">
        <f t="shared" si="15"/>
        <v>0.41999999999999993</v>
      </c>
      <c r="N59">
        <f t="shared" si="16"/>
        <v>0.70000000000000107</v>
      </c>
      <c r="W59">
        <f t="shared" si="17"/>
        <v>0.52999999999999936</v>
      </c>
      <c r="AC59">
        <f>SUM(B59,-$G$4)</f>
        <v>0.48000000000000043</v>
      </c>
    </row>
    <row r="60" spans="1:31" x14ac:dyDescent="0.3">
      <c r="A60" t="s">
        <v>9</v>
      </c>
      <c r="B60">
        <v>12.22</v>
      </c>
      <c r="C60">
        <v>9.85</v>
      </c>
      <c r="D60">
        <v>12.82</v>
      </c>
      <c r="E60">
        <v>9.56</v>
      </c>
      <c r="F60">
        <v>9.49</v>
      </c>
      <c r="I60">
        <f t="shared" si="15"/>
        <v>2.66</v>
      </c>
      <c r="N60">
        <f t="shared" si="16"/>
        <v>0.35999999999999943</v>
      </c>
      <c r="W60">
        <f t="shared" si="17"/>
        <v>3.33</v>
      </c>
      <c r="AC60">
        <f>SUM(B60,-$G$5)</f>
        <v>0.91999999999999993</v>
      </c>
    </row>
    <row r="61" spans="1:31" x14ac:dyDescent="0.3">
      <c r="A61" t="s">
        <v>10</v>
      </c>
      <c r="B61">
        <v>14.69</v>
      </c>
      <c r="C61">
        <v>13.42</v>
      </c>
      <c r="D61">
        <v>14.83</v>
      </c>
      <c r="E61">
        <v>13.98</v>
      </c>
      <c r="F61">
        <v>14.04</v>
      </c>
      <c r="I61">
        <f t="shared" si="15"/>
        <v>0.70999999999999908</v>
      </c>
      <c r="N61">
        <f t="shared" si="16"/>
        <v>-0.61999999999999922</v>
      </c>
      <c r="W61">
        <f t="shared" si="17"/>
        <v>0.79000000000000092</v>
      </c>
      <c r="AC61">
        <f>SUM(B61-$G$6)</f>
        <v>2.1899999999999995</v>
      </c>
    </row>
    <row r="62" spans="1:31" x14ac:dyDescent="0.3">
      <c r="A62" t="s">
        <v>11</v>
      </c>
      <c r="B62">
        <v>14.32</v>
      </c>
      <c r="C62">
        <v>13.16</v>
      </c>
      <c r="D62">
        <v>14.82</v>
      </c>
      <c r="E62">
        <v>13.79</v>
      </c>
      <c r="F62">
        <v>14.06</v>
      </c>
      <c r="I62">
        <f t="shared" si="15"/>
        <v>0.53000000000000114</v>
      </c>
      <c r="K62">
        <f>SUM(I58:I66)</f>
        <v>7.9400000000000013</v>
      </c>
      <c r="N62">
        <f t="shared" si="16"/>
        <v>-0.90000000000000036</v>
      </c>
      <c r="P62">
        <f>SUM(N58:N66)</f>
        <v>7.370000000000001</v>
      </c>
      <c r="T62">
        <f>ABS(SUM(K62,-P62))</f>
        <v>0.57000000000000028</v>
      </c>
      <c r="W62">
        <f t="shared" si="17"/>
        <v>0.75999999999999979</v>
      </c>
      <c r="Y62">
        <f>SUM(W58:W66)</f>
        <v>10.149999999999999</v>
      </c>
      <c r="AC62">
        <f>SUM(B62,-$G$7)</f>
        <v>-8.0000000000000071E-2</v>
      </c>
      <c r="AE62">
        <f>SUM(AC58:AC66)</f>
        <v>9.9099999999999984</v>
      </c>
    </row>
    <row r="63" spans="1:31" x14ac:dyDescent="0.3">
      <c r="A63" t="s">
        <v>12</v>
      </c>
      <c r="B63">
        <v>13.5</v>
      </c>
      <c r="C63">
        <v>13.08</v>
      </c>
      <c r="D63">
        <v>13.6</v>
      </c>
      <c r="E63">
        <v>11.68</v>
      </c>
      <c r="F63">
        <v>11.33</v>
      </c>
      <c r="I63">
        <f t="shared" si="15"/>
        <v>1.8200000000000003</v>
      </c>
      <c r="N63">
        <f t="shared" si="16"/>
        <v>1.75</v>
      </c>
      <c r="W63">
        <f t="shared" si="17"/>
        <v>2.2699999999999996</v>
      </c>
      <c r="AC63">
        <f>SUM(B63,-$G$8)</f>
        <v>0.5</v>
      </c>
    </row>
    <row r="64" spans="1:31" x14ac:dyDescent="0.3">
      <c r="A64" t="s">
        <v>13</v>
      </c>
      <c r="B64">
        <v>10.69</v>
      </c>
      <c r="C64">
        <v>12.26</v>
      </c>
      <c r="D64">
        <v>10.3</v>
      </c>
      <c r="E64">
        <v>10.19</v>
      </c>
      <c r="F64">
        <v>9.68</v>
      </c>
      <c r="I64">
        <f t="shared" si="15"/>
        <v>0.5</v>
      </c>
      <c r="N64">
        <f t="shared" si="16"/>
        <v>2.58</v>
      </c>
      <c r="W64">
        <f t="shared" si="17"/>
        <v>0.62000000000000099</v>
      </c>
      <c r="AC64">
        <f>SUM(B64,-$G$9)</f>
        <v>0.58999999999999986</v>
      </c>
    </row>
    <row r="65" spans="1:31" x14ac:dyDescent="0.3">
      <c r="A65" t="s">
        <v>14</v>
      </c>
      <c r="B65">
        <v>11.09</v>
      </c>
      <c r="C65">
        <v>10.3</v>
      </c>
      <c r="D65">
        <v>11.29</v>
      </c>
      <c r="E65">
        <v>10.53</v>
      </c>
      <c r="F65">
        <v>10.59</v>
      </c>
      <c r="I65">
        <f t="shared" si="15"/>
        <v>0.5600000000000005</v>
      </c>
      <c r="N65">
        <f t="shared" si="16"/>
        <v>-0.28999999999999915</v>
      </c>
      <c r="W65">
        <f t="shared" si="17"/>
        <v>0.69999999999999929</v>
      </c>
      <c r="AC65">
        <f>SUM(B65,-$G$10)</f>
        <v>2.1400000000000006</v>
      </c>
    </row>
    <row r="66" spans="1:31" x14ac:dyDescent="0.3">
      <c r="A66" t="s">
        <v>15</v>
      </c>
      <c r="B66">
        <v>10.25</v>
      </c>
      <c r="C66">
        <v>10.76</v>
      </c>
      <c r="D66">
        <v>10.029999999999999</v>
      </c>
      <c r="E66">
        <v>9.8699999999999992</v>
      </c>
      <c r="F66">
        <v>9.48</v>
      </c>
      <c r="I66">
        <f t="shared" si="15"/>
        <v>0.38000000000000078</v>
      </c>
      <c r="N66">
        <f t="shared" si="16"/>
        <v>1.2799999999999994</v>
      </c>
      <c r="W66">
        <f t="shared" si="17"/>
        <v>0.54999999999999893</v>
      </c>
      <c r="AC66">
        <f>SUM(B66,-$G$11)</f>
        <v>0.77999999999999936</v>
      </c>
    </row>
    <row r="67" spans="1:31" x14ac:dyDescent="0.3">
      <c r="A67" t="s">
        <v>21</v>
      </c>
    </row>
    <row r="68" spans="1:31" x14ac:dyDescent="0.3">
      <c r="A68" t="s">
        <v>1</v>
      </c>
      <c r="B68" t="s">
        <v>2</v>
      </c>
      <c r="C68" t="s">
        <v>3</v>
      </c>
      <c r="D68" t="s">
        <v>4</v>
      </c>
      <c r="E68" t="s">
        <v>5</v>
      </c>
      <c r="F68" t="s">
        <v>6</v>
      </c>
      <c r="H68" s="2"/>
      <c r="I68" s="3"/>
      <c r="J68" s="3"/>
      <c r="K68" s="3"/>
      <c r="L68" s="4"/>
      <c r="V68" s="2"/>
      <c r="W68" s="3"/>
      <c r="X68" s="3"/>
      <c r="Y68" s="3"/>
      <c r="Z68" s="3"/>
      <c r="AA68" s="4"/>
    </row>
    <row r="69" spans="1:31" x14ac:dyDescent="0.3">
      <c r="A69" t="s">
        <v>7</v>
      </c>
      <c r="B69">
        <v>12.37</v>
      </c>
      <c r="C69">
        <v>13.66</v>
      </c>
      <c r="D69">
        <v>11.08</v>
      </c>
      <c r="E69">
        <v>12.2</v>
      </c>
      <c r="F69">
        <v>10.74</v>
      </c>
      <c r="H69" s="5"/>
      <c r="I69" s="6">
        <f t="shared" ref="I69:I77" si="18">SUM(B69,-E69)</f>
        <v>0.16999999999999993</v>
      </c>
      <c r="J69" s="6"/>
      <c r="K69" s="6"/>
      <c r="L69" s="7"/>
      <c r="N69">
        <f t="shared" ref="N69:N77" si="19">SUM(C69,-F69)</f>
        <v>2.92</v>
      </c>
      <c r="V69" s="5"/>
      <c r="W69" s="6">
        <f t="shared" ref="W69:W77" si="20">SUM(D69,-F69)</f>
        <v>0.33999999999999986</v>
      </c>
      <c r="X69" s="6"/>
      <c r="Y69" s="6"/>
      <c r="Z69" s="6"/>
      <c r="AA69" s="7"/>
      <c r="AC69">
        <f>SUM(B69,-$G$3)</f>
        <v>2.3999999999999986</v>
      </c>
    </row>
    <row r="70" spans="1:31" x14ac:dyDescent="0.3">
      <c r="A70" t="s">
        <v>8</v>
      </c>
      <c r="B70">
        <v>10.09</v>
      </c>
      <c r="C70">
        <v>10.23</v>
      </c>
      <c r="D70">
        <v>9.9499999999999993</v>
      </c>
      <c r="E70">
        <v>9.8000000000000007</v>
      </c>
      <c r="F70">
        <v>9.3800000000000008</v>
      </c>
      <c r="H70" s="5"/>
      <c r="I70" s="6">
        <f t="shared" si="18"/>
        <v>0.28999999999999915</v>
      </c>
      <c r="J70" s="6"/>
      <c r="K70" s="6"/>
      <c r="L70" s="7"/>
      <c r="N70">
        <f t="shared" si="19"/>
        <v>0.84999999999999964</v>
      </c>
      <c r="V70" s="5"/>
      <c r="W70" s="6">
        <f t="shared" si="20"/>
        <v>0.56999999999999851</v>
      </c>
      <c r="X70" s="6"/>
      <c r="Y70" s="6"/>
      <c r="Z70" s="6"/>
      <c r="AA70" s="7"/>
      <c r="AC70">
        <f>SUM(B70,-$G$4)</f>
        <v>0.5</v>
      </c>
    </row>
    <row r="71" spans="1:31" x14ac:dyDescent="0.3">
      <c r="A71" t="s">
        <v>9</v>
      </c>
      <c r="B71">
        <v>12.25</v>
      </c>
      <c r="C71">
        <v>9.85</v>
      </c>
      <c r="D71">
        <v>13.28</v>
      </c>
      <c r="E71">
        <v>12.02</v>
      </c>
      <c r="F71">
        <v>12.96</v>
      </c>
      <c r="H71" s="5"/>
      <c r="I71" s="6">
        <f t="shared" si="18"/>
        <v>0.23000000000000043</v>
      </c>
      <c r="J71" s="6"/>
      <c r="K71" s="6"/>
      <c r="L71" s="7"/>
      <c r="N71">
        <f t="shared" si="19"/>
        <v>-3.1100000000000012</v>
      </c>
      <c r="V71" s="5"/>
      <c r="W71" s="6">
        <f t="shared" si="20"/>
        <v>0.31999999999999851</v>
      </c>
      <c r="X71" s="6"/>
      <c r="Y71" s="6"/>
      <c r="Z71" s="6"/>
      <c r="AA71" s="7"/>
      <c r="AC71">
        <f>SUM(B71,-$G$5)</f>
        <v>0.94999999999999929</v>
      </c>
    </row>
    <row r="72" spans="1:31" x14ac:dyDescent="0.3">
      <c r="A72" t="s">
        <v>10</v>
      </c>
      <c r="B72">
        <v>13.93</v>
      </c>
      <c r="C72">
        <v>13.68</v>
      </c>
      <c r="D72">
        <v>13.96</v>
      </c>
      <c r="E72">
        <v>13.46</v>
      </c>
      <c r="F72">
        <v>13.43</v>
      </c>
      <c r="H72" s="5"/>
      <c r="I72" s="6">
        <f t="shared" si="18"/>
        <v>0.46999999999999886</v>
      </c>
      <c r="J72" s="6"/>
      <c r="K72" s="6"/>
      <c r="L72" s="7"/>
      <c r="N72">
        <f t="shared" si="19"/>
        <v>0.25</v>
      </c>
      <c r="V72" s="5"/>
      <c r="W72" s="6">
        <f t="shared" si="20"/>
        <v>0.53000000000000114</v>
      </c>
      <c r="X72" s="6"/>
      <c r="Y72" s="6"/>
      <c r="Z72" s="6"/>
      <c r="AA72" s="7"/>
      <c r="AC72">
        <f>SUM(B72-$G$6)</f>
        <v>1.4299999999999997</v>
      </c>
    </row>
    <row r="73" spans="1:31" x14ac:dyDescent="0.3">
      <c r="A73" t="s">
        <v>11</v>
      </c>
      <c r="B73">
        <v>14.67</v>
      </c>
      <c r="C73">
        <v>13.61</v>
      </c>
      <c r="D73">
        <v>15.73</v>
      </c>
      <c r="E73">
        <v>14.53</v>
      </c>
      <c r="F73">
        <v>15.44</v>
      </c>
      <c r="H73" s="5"/>
      <c r="I73" s="6">
        <f t="shared" si="18"/>
        <v>0.14000000000000057</v>
      </c>
      <c r="J73" s="6"/>
      <c r="K73" s="6">
        <f>SUM(I69:I77)</f>
        <v>3.009999999999998</v>
      </c>
      <c r="L73" s="7"/>
      <c r="N73">
        <f t="shared" si="19"/>
        <v>-1.83</v>
      </c>
      <c r="P73">
        <f>SUM(N69:N77)</f>
        <v>2.67</v>
      </c>
      <c r="T73">
        <f>ABS(SUM(K73,-P73))</f>
        <v>0.33999999999999808</v>
      </c>
      <c r="V73" s="5"/>
      <c r="W73" s="6">
        <f t="shared" si="20"/>
        <v>0.29000000000000092</v>
      </c>
      <c r="X73" s="6"/>
      <c r="Y73" s="6">
        <f>SUM(W69:W77)</f>
        <v>4.6199999999999974</v>
      </c>
      <c r="Z73" s="6"/>
      <c r="AA73" s="7"/>
      <c r="AC73">
        <f>SUM(B73,-$G$7)</f>
        <v>0.26999999999999957</v>
      </c>
      <c r="AE73">
        <f>SUM(AC69:AC77)</f>
        <v>9.4099999999999966</v>
      </c>
    </row>
    <row r="74" spans="1:31" x14ac:dyDescent="0.3">
      <c r="A74" t="s">
        <v>12</v>
      </c>
      <c r="B74">
        <v>13.33</v>
      </c>
      <c r="C74">
        <v>13.14</v>
      </c>
      <c r="D74">
        <v>13.45</v>
      </c>
      <c r="E74">
        <v>12.91</v>
      </c>
      <c r="F74">
        <v>12.76</v>
      </c>
      <c r="H74" s="5"/>
      <c r="I74" s="6">
        <f t="shared" si="18"/>
        <v>0.41999999999999993</v>
      </c>
      <c r="J74" s="6"/>
      <c r="K74" s="6"/>
      <c r="L74" s="7"/>
      <c r="N74">
        <f t="shared" si="19"/>
        <v>0.38000000000000078</v>
      </c>
      <c r="V74" s="5"/>
      <c r="W74" s="6">
        <f t="shared" si="20"/>
        <v>0.6899999999999995</v>
      </c>
      <c r="X74" s="6"/>
      <c r="Y74" s="6"/>
      <c r="Z74" s="6"/>
      <c r="AA74" s="7"/>
      <c r="AC74">
        <f>SUM(B74,-$G$8)</f>
        <v>0.33000000000000007</v>
      </c>
    </row>
    <row r="75" spans="1:31" x14ac:dyDescent="0.3">
      <c r="A75" t="s">
        <v>13</v>
      </c>
      <c r="B75">
        <v>10.52</v>
      </c>
      <c r="C75">
        <v>11.87</v>
      </c>
      <c r="D75">
        <v>9.94</v>
      </c>
      <c r="E75">
        <v>10.050000000000001</v>
      </c>
      <c r="F75">
        <v>9.27</v>
      </c>
      <c r="H75" s="5"/>
      <c r="I75" s="6">
        <f t="shared" si="18"/>
        <v>0.46999999999999886</v>
      </c>
      <c r="J75" s="6"/>
      <c r="K75" s="6"/>
      <c r="L75" s="7"/>
      <c r="N75">
        <f t="shared" si="19"/>
        <v>2.5999999999999996</v>
      </c>
      <c r="V75" s="5"/>
      <c r="W75" s="6">
        <f t="shared" si="20"/>
        <v>0.66999999999999993</v>
      </c>
      <c r="X75" s="6"/>
      <c r="Y75" s="6"/>
      <c r="Z75" s="6"/>
      <c r="AA75" s="7"/>
      <c r="AC75">
        <f>SUM(B75,-$G$9)</f>
        <v>0.41999999999999993</v>
      </c>
    </row>
    <row r="76" spans="1:31" x14ac:dyDescent="0.3">
      <c r="A76" t="s">
        <v>14</v>
      </c>
      <c r="B76">
        <v>11.09</v>
      </c>
      <c r="C76">
        <v>10.3</v>
      </c>
      <c r="D76">
        <v>11.29</v>
      </c>
      <c r="E76">
        <v>10.53</v>
      </c>
      <c r="F76">
        <v>10.59</v>
      </c>
      <c r="H76" s="5"/>
      <c r="I76" s="6">
        <f t="shared" si="18"/>
        <v>0.5600000000000005</v>
      </c>
      <c r="J76" s="6"/>
      <c r="K76" s="6"/>
      <c r="L76" s="7"/>
      <c r="N76">
        <f t="shared" si="19"/>
        <v>-0.28999999999999915</v>
      </c>
      <c r="V76" s="5"/>
      <c r="W76" s="6">
        <f t="shared" si="20"/>
        <v>0.69999999999999929</v>
      </c>
      <c r="X76" s="6"/>
      <c r="Y76" s="6"/>
      <c r="Z76" s="6"/>
      <c r="AA76" s="7"/>
      <c r="AC76">
        <f>SUM(B76,-$G$10)</f>
        <v>2.1400000000000006</v>
      </c>
    </row>
    <row r="77" spans="1:31" x14ac:dyDescent="0.3">
      <c r="A77" t="s">
        <v>15</v>
      </c>
      <c r="B77">
        <v>10.44</v>
      </c>
      <c r="C77">
        <v>10.63</v>
      </c>
      <c r="D77">
        <v>10.24</v>
      </c>
      <c r="E77">
        <v>10.18</v>
      </c>
      <c r="F77">
        <v>9.73</v>
      </c>
      <c r="H77" s="5"/>
      <c r="I77" s="6">
        <f t="shared" si="18"/>
        <v>0.25999999999999979</v>
      </c>
      <c r="J77" s="6"/>
      <c r="K77" s="6"/>
      <c r="L77" s="7"/>
      <c r="N77">
        <f t="shared" si="19"/>
        <v>0.90000000000000036</v>
      </c>
      <c r="V77" s="5"/>
      <c r="W77" s="6">
        <f t="shared" si="20"/>
        <v>0.50999999999999979</v>
      </c>
      <c r="X77" s="6"/>
      <c r="Y77" s="6"/>
      <c r="Z77" s="6"/>
      <c r="AA77" s="7"/>
      <c r="AC77">
        <f>SUM(B77,-$G$11)</f>
        <v>0.96999999999999886</v>
      </c>
    </row>
    <row r="78" spans="1:31" x14ac:dyDescent="0.3">
      <c r="A78" t="s">
        <v>22</v>
      </c>
      <c r="H78" s="8"/>
      <c r="I78" s="9"/>
      <c r="J78" s="9"/>
      <c r="K78" s="9"/>
      <c r="L78" s="10"/>
      <c r="V78" s="8"/>
      <c r="W78" s="9"/>
      <c r="X78" s="9"/>
      <c r="Y78" s="9"/>
      <c r="Z78" s="9"/>
      <c r="AA78" s="10"/>
    </row>
    <row r="79" spans="1:31" x14ac:dyDescent="0.3">
      <c r="A79" t="s">
        <v>1</v>
      </c>
      <c r="B79" t="s">
        <v>2</v>
      </c>
      <c r="C79" t="s">
        <v>3</v>
      </c>
      <c r="D79" t="s">
        <v>4</v>
      </c>
      <c r="E79" t="s">
        <v>5</v>
      </c>
      <c r="F79" t="s">
        <v>6</v>
      </c>
    </row>
    <row r="80" spans="1:31" x14ac:dyDescent="0.3">
      <c r="A80" t="s">
        <v>7</v>
      </c>
      <c r="B80">
        <v>12.29</v>
      </c>
      <c r="C80">
        <v>13.42</v>
      </c>
      <c r="D80">
        <v>11.17</v>
      </c>
      <c r="E80">
        <v>11.95</v>
      </c>
      <c r="F80">
        <v>10.48</v>
      </c>
      <c r="I80">
        <f t="shared" ref="I80:I88" si="21">SUM(B80,-E80)</f>
        <v>0.33999999999999986</v>
      </c>
      <c r="N80">
        <f t="shared" ref="N80:N88" si="22">SUM(C80,-F80)</f>
        <v>2.9399999999999995</v>
      </c>
      <c r="W80">
        <f t="shared" ref="W80:W88" si="23">SUM(D80,-F80)</f>
        <v>0.6899999999999995</v>
      </c>
      <c r="AC80">
        <f>SUM(B80,-$G$3)</f>
        <v>2.3199999999999985</v>
      </c>
    </row>
    <row r="81" spans="1:31" x14ac:dyDescent="0.3">
      <c r="A81" t="s">
        <v>8</v>
      </c>
      <c r="B81">
        <v>9.9600000000000009</v>
      </c>
      <c r="C81">
        <v>9.86</v>
      </c>
      <c r="D81">
        <v>10.06</v>
      </c>
      <c r="E81">
        <v>9.6999999999999993</v>
      </c>
      <c r="F81">
        <v>9.5299999999999994</v>
      </c>
      <c r="I81">
        <f t="shared" si="21"/>
        <v>0.26000000000000156</v>
      </c>
      <c r="N81">
        <f t="shared" si="22"/>
        <v>0.33000000000000007</v>
      </c>
      <c r="W81">
        <f t="shared" si="23"/>
        <v>0.53000000000000114</v>
      </c>
      <c r="AC81">
        <f>SUM(B81,-$G$4)</f>
        <v>0.37000000000000099</v>
      </c>
    </row>
    <row r="82" spans="1:31" x14ac:dyDescent="0.3">
      <c r="A82" t="s">
        <v>9</v>
      </c>
      <c r="B82">
        <v>12.22</v>
      </c>
      <c r="C82">
        <v>9.7899999999999991</v>
      </c>
      <c r="D82">
        <v>13.26</v>
      </c>
      <c r="E82">
        <v>11.88</v>
      </c>
      <c r="F82">
        <v>12.78</v>
      </c>
      <c r="I82">
        <f t="shared" si="21"/>
        <v>0.33999999999999986</v>
      </c>
      <c r="N82">
        <f t="shared" si="22"/>
        <v>-2.99</v>
      </c>
      <c r="W82">
        <f t="shared" si="23"/>
        <v>0.48000000000000043</v>
      </c>
      <c r="AC82">
        <f>SUM(B82,-$G$5)</f>
        <v>0.91999999999999993</v>
      </c>
    </row>
    <row r="83" spans="1:31" x14ac:dyDescent="0.3">
      <c r="A83" t="s">
        <v>10</v>
      </c>
      <c r="B83">
        <v>14.97</v>
      </c>
      <c r="C83">
        <v>13.13</v>
      </c>
      <c r="D83">
        <v>15.18</v>
      </c>
      <c r="E83">
        <v>14.24</v>
      </c>
      <c r="F83">
        <v>14.37</v>
      </c>
      <c r="I83">
        <f t="shared" si="21"/>
        <v>0.73000000000000043</v>
      </c>
      <c r="N83">
        <f t="shared" si="22"/>
        <v>-1.2399999999999984</v>
      </c>
      <c r="W83">
        <f t="shared" si="23"/>
        <v>0.8100000000000005</v>
      </c>
      <c r="AC83">
        <f>SUM(B83-$G$6)</f>
        <v>2.4700000000000006</v>
      </c>
    </row>
    <row r="84" spans="1:31" x14ac:dyDescent="0.3">
      <c r="A84" t="s">
        <v>11</v>
      </c>
      <c r="B84">
        <v>14.79</v>
      </c>
      <c r="C84">
        <v>14.39</v>
      </c>
      <c r="D84">
        <v>15.05</v>
      </c>
      <c r="E84">
        <v>14.28</v>
      </c>
      <c r="F84">
        <v>14.21</v>
      </c>
      <c r="I84">
        <f t="shared" si="21"/>
        <v>0.50999999999999979</v>
      </c>
      <c r="K84">
        <f>SUM(I80:I88)</f>
        <v>3.5600000000000023</v>
      </c>
      <c r="N84">
        <f t="shared" si="22"/>
        <v>0.17999999999999972</v>
      </c>
      <c r="P84">
        <f>SUM(N80:N88)</f>
        <v>2.5599999999999987</v>
      </c>
      <c r="T84">
        <f>ABS(SUM(K84,-P84))</f>
        <v>1.0000000000000036</v>
      </c>
      <c r="W84">
        <f t="shared" si="23"/>
        <v>0.83999999999999986</v>
      </c>
      <c r="Y84">
        <f>SUM(W80:W88)</f>
        <v>5.6499999999999986</v>
      </c>
      <c r="AC84">
        <f>SUM(B84,-$G$7)</f>
        <v>0.38999999999999879</v>
      </c>
      <c r="AE84">
        <f>SUM(AC80:AC88)</f>
        <v>9.83</v>
      </c>
    </row>
    <row r="85" spans="1:31" x14ac:dyDescent="0.3">
      <c r="A85" t="s">
        <v>12</v>
      </c>
      <c r="B85">
        <v>13.25</v>
      </c>
      <c r="C85">
        <v>13.1</v>
      </c>
      <c r="D85">
        <v>13.4</v>
      </c>
      <c r="E85">
        <v>13.07</v>
      </c>
      <c r="F85">
        <v>13.05</v>
      </c>
      <c r="I85">
        <f t="shared" si="21"/>
        <v>0.17999999999999972</v>
      </c>
      <c r="N85">
        <f t="shared" si="22"/>
        <v>4.9999999999998934E-2</v>
      </c>
      <c r="W85">
        <f t="shared" si="23"/>
        <v>0.34999999999999964</v>
      </c>
      <c r="AC85">
        <f>SUM(B85,-$G$8)</f>
        <v>0.25</v>
      </c>
    </row>
    <row r="86" spans="1:31" x14ac:dyDescent="0.3">
      <c r="A86" t="s">
        <v>13</v>
      </c>
      <c r="B86">
        <v>10.73</v>
      </c>
      <c r="C86">
        <v>11.52</v>
      </c>
      <c r="D86">
        <v>9.94</v>
      </c>
      <c r="E86">
        <v>10.41</v>
      </c>
      <c r="F86">
        <v>9.3000000000000007</v>
      </c>
      <c r="I86">
        <f t="shared" si="21"/>
        <v>0.32000000000000028</v>
      </c>
      <c r="N86">
        <f t="shared" si="22"/>
        <v>2.2199999999999989</v>
      </c>
      <c r="W86">
        <f t="shared" si="23"/>
        <v>0.63999999999999879</v>
      </c>
      <c r="AC86">
        <f>SUM(B86,-$G$9)</f>
        <v>0.63000000000000078</v>
      </c>
    </row>
    <row r="87" spans="1:31" x14ac:dyDescent="0.3">
      <c r="A87" t="s">
        <v>14</v>
      </c>
      <c r="B87">
        <v>10.66</v>
      </c>
      <c r="C87">
        <v>10.15</v>
      </c>
      <c r="D87">
        <v>10.78</v>
      </c>
      <c r="E87">
        <v>10.08</v>
      </c>
      <c r="F87">
        <v>10.06</v>
      </c>
      <c r="I87">
        <f t="shared" si="21"/>
        <v>0.58000000000000007</v>
      </c>
      <c r="N87">
        <f t="shared" si="22"/>
        <v>8.9999999999999858E-2</v>
      </c>
      <c r="W87">
        <f t="shared" si="23"/>
        <v>0.71999999999999886</v>
      </c>
      <c r="AC87">
        <f>SUM(B87,-$G$10)</f>
        <v>1.7100000000000009</v>
      </c>
    </row>
    <row r="88" spans="1:31" x14ac:dyDescent="0.3">
      <c r="A88" t="s">
        <v>15</v>
      </c>
      <c r="B88">
        <v>10.24</v>
      </c>
      <c r="C88">
        <v>10.43</v>
      </c>
      <c r="D88">
        <v>10.039999999999999</v>
      </c>
      <c r="E88">
        <v>9.94</v>
      </c>
      <c r="F88">
        <v>9.4499999999999993</v>
      </c>
      <c r="I88">
        <f t="shared" si="21"/>
        <v>0.30000000000000071</v>
      </c>
      <c r="N88">
        <f t="shared" si="22"/>
        <v>0.98000000000000043</v>
      </c>
      <c r="W88">
        <f t="shared" si="23"/>
        <v>0.58999999999999986</v>
      </c>
      <c r="AC88">
        <f>SUM(B88,-$G$11)</f>
        <v>0.76999999999999957</v>
      </c>
    </row>
    <row r="89" spans="1:31" x14ac:dyDescent="0.3">
      <c r="A89" t="s">
        <v>23</v>
      </c>
    </row>
    <row r="90" spans="1:31" x14ac:dyDescent="0.3">
      <c r="A90" t="s">
        <v>1</v>
      </c>
      <c r="B90" t="s">
        <v>2</v>
      </c>
      <c r="C90" t="s">
        <v>3</v>
      </c>
      <c r="D90" t="s">
        <v>4</v>
      </c>
      <c r="E90" t="s">
        <v>5</v>
      </c>
      <c r="F90" t="s">
        <v>6</v>
      </c>
    </row>
    <row r="91" spans="1:31" x14ac:dyDescent="0.3">
      <c r="A91" t="s">
        <v>7</v>
      </c>
      <c r="B91">
        <v>12.34</v>
      </c>
      <c r="C91">
        <v>13.42</v>
      </c>
      <c r="D91">
        <v>11.27</v>
      </c>
      <c r="E91">
        <v>12</v>
      </c>
      <c r="F91">
        <v>10.58</v>
      </c>
      <c r="I91">
        <f t="shared" ref="I91:I99" si="24">SUM(B91,-E91)</f>
        <v>0.33999999999999986</v>
      </c>
      <c r="N91">
        <f t="shared" ref="N91:N99" si="25">SUM(C91,-F91)</f>
        <v>2.84</v>
      </c>
      <c r="W91">
        <f t="shared" ref="W91:W99" si="26">SUM(D91,-F91)</f>
        <v>0.6899999999999995</v>
      </c>
      <c r="AC91">
        <f>SUM(B91,-$G$3)</f>
        <v>2.3699999999999992</v>
      </c>
    </row>
    <row r="92" spans="1:31" x14ac:dyDescent="0.3">
      <c r="A92" t="s">
        <v>8</v>
      </c>
      <c r="B92">
        <v>9.9600000000000009</v>
      </c>
      <c r="C92">
        <v>9.86</v>
      </c>
      <c r="D92">
        <v>10.06</v>
      </c>
      <c r="E92">
        <v>9.6999999999999993</v>
      </c>
      <c r="F92">
        <v>9.5299999999999994</v>
      </c>
      <c r="I92">
        <f t="shared" si="24"/>
        <v>0.26000000000000156</v>
      </c>
      <c r="N92">
        <f t="shared" si="25"/>
        <v>0.33000000000000007</v>
      </c>
      <c r="W92">
        <f t="shared" si="26"/>
        <v>0.53000000000000114</v>
      </c>
      <c r="AC92">
        <f>SUM(B92,-$G$4)</f>
        <v>0.37000000000000099</v>
      </c>
    </row>
    <row r="93" spans="1:31" x14ac:dyDescent="0.3">
      <c r="A93" t="s">
        <v>9</v>
      </c>
      <c r="B93">
        <v>12.23</v>
      </c>
      <c r="C93">
        <v>9.7899999999999991</v>
      </c>
      <c r="D93">
        <v>13.28</v>
      </c>
      <c r="E93">
        <v>11.97</v>
      </c>
      <c r="F93">
        <v>12.9</v>
      </c>
      <c r="I93">
        <f t="shared" si="24"/>
        <v>0.25999999999999979</v>
      </c>
      <c r="N93">
        <f t="shared" si="25"/>
        <v>-3.1100000000000012</v>
      </c>
      <c r="W93">
        <f t="shared" si="26"/>
        <v>0.37999999999999901</v>
      </c>
      <c r="AC93">
        <f>SUM(B93,-$G$5)</f>
        <v>0.92999999999999972</v>
      </c>
    </row>
    <row r="94" spans="1:31" x14ac:dyDescent="0.3">
      <c r="A94" t="s">
        <v>10</v>
      </c>
      <c r="B94">
        <v>14.97</v>
      </c>
      <c r="C94">
        <v>13.13</v>
      </c>
      <c r="D94">
        <v>15.18</v>
      </c>
      <c r="E94">
        <v>14.24</v>
      </c>
      <c r="F94">
        <v>14.37</v>
      </c>
      <c r="I94">
        <f t="shared" si="24"/>
        <v>0.73000000000000043</v>
      </c>
      <c r="N94">
        <f t="shared" si="25"/>
        <v>-1.2399999999999984</v>
      </c>
      <c r="W94">
        <f t="shared" si="26"/>
        <v>0.8100000000000005</v>
      </c>
      <c r="AC94">
        <f>SUM(B94-$G$6)</f>
        <v>2.4700000000000006</v>
      </c>
    </row>
    <row r="95" spans="1:31" x14ac:dyDescent="0.3">
      <c r="A95" t="s">
        <v>11</v>
      </c>
      <c r="B95">
        <v>14.86</v>
      </c>
      <c r="C95">
        <v>14.65</v>
      </c>
      <c r="D95">
        <v>15.07</v>
      </c>
      <c r="E95">
        <v>14.44</v>
      </c>
      <c r="F95">
        <v>14.24</v>
      </c>
      <c r="I95">
        <f t="shared" si="24"/>
        <v>0.41999999999999993</v>
      </c>
      <c r="K95">
        <f>SUM(I91:I99)</f>
        <v>3.3900000000000023</v>
      </c>
      <c r="N95">
        <f t="shared" si="25"/>
        <v>0.41000000000000014</v>
      </c>
      <c r="P95">
        <f>SUM(N91:N99)</f>
        <v>2.5699999999999985</v>
      </c>
      <c r="T95">
        <f>ABS(SUM(K95,-P95))</f>
        <v>0.82000000000000384</v>
      </c>
      <c r="W95">
        <f t="shared" si="26"/>
        <v>0.83000000000000007</v>
      </c>
      <c r="Y95">
        <f>SUM(W91:W99)</f>
        <v>5.5399999999999974</v>
      </c>
      <c r="AC95">
        <f>SUM(B95,-$G$7)</f>
        <v>0.45999999999999908</v>
      </c>
      <c r="AE95">
        <f>SUM(AC91:AC99)</f>
        <v>9.9600000000000009</v>
      </c>
    </row>
    <row r="96" spans="1:31" x14ac:dyDescent="0.3">
      <c r="A96" t="s">
        <v>12</v>
      </c>
      <c r="B96">
        <v>13.25</v>
      </c>
      <c r="C96">
        <v>13.1</v>
      </c>
      <c r="D96">
        <v>13.4</v>
      </c>
      <c r="E96">
        <v>13.07</v>
      </c>
      <c r="F96">
        <v>13.05</v>
      </c>
      <c r="I96">
        <f t="shared" si="24"/>
        <v>0.17999999999999972</v>
      </c>
      <c r="N96">
        <f t="shared" si="25"/>
        <v>4.9999999999998934E-2</v>
      </c>
      <c r="W96">
        <f t="shared" si="26"/>
        <v>0.34999999999999964</v>
      </c>
      <c r="AC96">
        <f>SUM(B96,-$G$8)</f>
        <v>0.25</v>
      </c>
    </row>
    <row r="97" spans="1:31" x14ac:dyDescent="0.3">
      <c r="A97" t="s">
        <v>13</v>
      </c>
      <c r="B97">
        <v>10.73</v>
      </c>
      <c r="C97">
        <v>11.52</v>
      </c>
      <c r="D97">
        <v>9.94</v>
      </c>
      <c r="E97">
        <v>10.41</v>
      </c>
      <c r="F97">
        <v>9.3000000000000007</v>
      </c>
      <c r="I97">
        <f t="shared" si="24"/>
        <v>0.32000000000000028</v>
      </c>
      <c r="N97">
        <f t="shared" si="25"/>
        <v>2.2199999999999989</v>
      </c>
      <c r="W97">
        <f t="shared" si="26"/>
        <v>0.63999999999999879</v>
      </c>
      <c r="AC97">
        <f>SUM(B97,-$G$9)</f>
        <v>0.63000000000000078</v>
      </c>
    </row>
    <row r="98" spans="1:31" x14ac:dyDescent="0.3">
      <c r="A98" t="s">
        <v>14</v>
      </c>
      <c r="B98">
        <v>10.66</v>
      </c>
      <c r="C98">
        <v>10.15</v>
      </c>
      <c r="D98">
        <v>10.78</v>
      </c>
      <c r="E98">
        <v>10.08</v>
      </c>
      <c r="F98">
        <v>10.06</v>
      </c>
      <c r="I98">
        <f t="shared" si="24"/>
        <v>0.58000000000000007</v>
      </c>
      <c r="N98">
        <f t="shared" si="25"/>
        <v>8.9999999999999858E-2</v>
      </c>
      <c r="W98">
        <f t="shared" si="26"/>
        <v>0.71999999999999886</v>
      </c>
      <c r="AC98">
        <f>SUM(B98,-$G$10)</f>
        <v>1.7100000000000009</v>
      </c>
    </row>
    <row r="99" spans="1:31" x14ac:dyDescent="0.3">
      <c r="A99" t="s">
        <v>15</v>
      </c>
      <c r="B99">
        <v>10.24</v>
      </c>
      <c r="C99">
        <v>10.43</v>
      </c>
      <c r="D99">
        <v>10.039999999999999</v>
      </c>
      <c r="E99">
        <v>9.94</v>
      </c>
      <c r="F99">
        <v>9.4499999999999993</v>
      </c>
      <c r="I99">
        <f t="shared" si="24"/>
        <v>0.30000000000000071</v>
      </c>
      <c r="N99">
        <f t="shared" si="25"/>
        <v>0.98000000000000043</v>
      </c>
      <c r="W99">
        <f t="shared" si="26"/>
        <v>0.58999999999999986</v>
      </c>
      <c r="AC99">
        <f>SUM(B99,-$G$11)</f>
        <v>0.76999999999999957</v>
      </c>
    </row>
    <row r="100" spans="1:31" x14ac:dyDescent="0.3">
      <c r="A100" t="s">
        <v>24</v>
      </c>
    </row>
    <row r="101" spans="1:31" x14ac:dyDescent="0.3">
      <c r="A101" t="s">
        <v>1</v>
      </c>
      <c r="B101" t="s">
        <v>2</v>
      </c>
      <c r="C101" t="s">
        <v>3</v>
      </c>
      <c r="D101" t="s">
        <v>4</v>
      </c>
      <c r="E101" t="s">
        <v>5</v>
      </c>
      <c r="F101" t="s">
        <v>6</v>
      </c>
    </row>
    <row r="102" spans="1:31" x14ac:dyDescent="0.3">
      <c r="A102" t="s">
        <v>7</v>
      </c>
      <c r="B102">
        <v>12.29</v>
      </c>
      <c r="C102">
        <v>13.42</v>
      </c>
      <c r="D102">
        <v>11.17</v>
      </c>
      <c r="E102">
        <v>11.95</v>
      </c>
      <c r="F102">
        <v>10.48</v>
      </c>
      <c r="I102">
        <f t="shared" ref="I102:I110" si="27">SUM(B102,-E102)</f>
        <v>0.33999999999999986</v>
      </c>
      <c r="N102">
        <f t="shared" ref="N102:N110" si="28">SUM(C102,-F102)</f>
        <v>2.9399999999999995</v>
      </c>
      <c r="W102">
        <f t="shared" ref="W102:W110" si="29">SUM(D102,-F102)</f>
        <v>0.6899999999999995</v>
      </c>
      <c r="AC102">
        <f>SUM(B102,-$G$3)</f>
        <v>2.3199999999999985</v>
      </c>
    </row>
    <row r="103" spans="1:31" x14ac:dyDescent="0.3">
      <c r="A103" t="s">
        <v>8</v>
      </c>
      <c r="B103">
        <v>9.9600000000000009</v>
      </c>
      <c r="C103">
        <v>9.86</v>
      </c>
      <c r="D103">
        <v>10.06</v>
      </c>
      <c r="E103">
        <v>9.6999999999999993</v>
      </c>
      <c r="F103">
        <v>9.5299999999999994</v>
      </c>
      <c r="I103">
        <f t="shared" si="27"/>
        <v>0.26000000000000156</v>
      </c>
      <c r="N103">
        <f t="shared" si="28"/>
        <v>0.33000000000000007</v>
      </c>
      <c r="W103">
        <f t="shared" si="29"/>
        <v>0.53000000000000114</v>
      </c>
      <c r="AC103">
        <f>SUM(B103,-$G$4)</f>
        <v>0.37000000000000099</v>
      </c>
    </row>
    <row r="104" spans="1:31" x14ac:dyDescent="0.3">
      <c r="A104" t="s">
        <v>9</v>
      </c>
      <c r="B104">
        <v>12.11</v>
      </c>
      <c r="C104">
        <v>9.7899999999999991</v>
      </c>
      <c r="D104">
        <v>13.1</v>
      </c>
      <c r="E104">
        <v>11.87</v>
      </c>
      <c r="F104">
        <v>12.76</v>
      </c>
      <c r="I104">
        <f t="shared" si="27"/>
        <v>0.24000000000000021</v>
      </c>
      <c r="N104">
        <f t="shared" si="28"/>
        <v>-2.9700000000000006</v>
      </c>
      <c r="W104">
        <f t="shared" si="29"/>
        <v>0.33999999999999986</v>
      </c>
      <c r="AC104">
        <f>SUM(B104,-$G$5)</f>
        <v>0.80999999999999872</v>
      </c>
    </row>
    <row r="105" spans="1:31" x14ac:dyDescent="0.3">
      <c r="A105" t="s">
        <v>10</v>
      </c>
      <c r="B105">
        <v>13.76</v>
      </c>
      <c r="C105">
        <v>13.13</v>
      </c>
      <c r="D105">
        <v>13.83</v>
      </c>
      <c r="E105">
        <v>13.17</v>
      </c>
      <c r="F105">
        <v>13.17</v>
      </c>
      <c r="I105">
        <f t="shared" si="27"/>
        <v>0.58999999999999986</v>
      </c>
      <c r="N105">
        <f t="shared" si="28"/>
        <v>-3.9999999999999147E-2</v>
      </c>
      <c r="W105">
        <f t="shared" si="29"/>
        <v>0.66000000000000014</v>
      </c>
      <c r="AC105">
        <f>SUM(B105-$G$6)</f>
        <v>1.2599999999999998</v>
      </c>
    </row>
    <row r="106" spans="1:31" x14ac:dyDescent="0.3">
      <c r="A106" t="s">
        <v>11</v>
      </c>
      <c r="B106">
        <v>14.79</v>
      </c>
      <c r="C106">
        <v>14.39</v>
      </c>
      <c r="D106">
        <v>15.05</v>
      </c>
      <c r="E106">
        <v>14.28</v>
      </c>
      <c r="F106">
        <v>14.21</v>
      </c>
      <c r="I106">
        <f t="shared" si="27"/>
        <v>0.50999999999999979</v>
      </c>
      <c r="K106">
        <f>SUM(I102:I110)</f>
        <v>3.2900000000000009</v>
      </c>
      <c r="N106">
        <f t="shared" si="28"/>
        <v>0.17999999999999972</v>
      </c>
      <c r="P106">
        <f>SUM(N102:N110)</f>
        <v>3.6199999999999974</v>
      </c>
      <c r="T106">
        <f>ABS(SUM(K106,-P106))</f>
        <v>0.32999999999999652</v>
      </c>
      <c r="W106">
        <f t="shared" si="29"/>
        <v>0.83999999999999986</v>
      </c>
      <c r="Y106">
        <f>SUM(W102:W110)</f>
        <v>5.3299999999999983</v>
      </c>
      <c r="AC106">
        <f>SUM(B106,-$G$7)</f>
        <v>0.38999999999999879</v>
      </c>
      <c r="AE106">
        <f>SUM(AC102:AC110)</f>
        <v>8.6099999999999977</v>
      </c>
    </row>
    <row r="107" spans="1:31" x14ac:dyDescent="0.3">
      <c r="A107" t="s">
        <v>12</v>
      </c>
      <c r="B107">
        <v>13.25</v>
      </c>
      <c r="C107">
        <v>13.1</v>
      </c>
      <c r="D107">
        <v>13.4</v>
      </c>
      <c r="E107">
        <v>13.07</v>
      </c>
      <c r="F107">
        <v>13.05</v>
      </c>
      <c r="I107">
        <f t="shared" si="27"/>
        <v>0.17999999999999972</v>
      </c>
      <c r="N107">
        <f t="shared" si="28"/>
        <v>4.9999999999998934E-2</v>
      </c>
      <c r="W107">
        <f t="shared" si="29"/>
        <v>0.34999999999999964</v>
      </c>
      <c r="AC107">
        <f>SUM(B107,-$G$8)</f>
        <v>0.25</v>
      </c>
    </row>
    <row r="108" spans="1:31" x14ac:dyDescent="0.3">
      <c r="A108" t="s">
        <v>13</v>
      </c>
      <c r="B108">
        <v>10.73</v>
      </c>
      <c r="C108">
        <v>11.52</v>
      </c>
      <c r="D108">
        <v>9.94</v>
      </c>
      <c r="E108">
        <v>10.41</v>
      </c>
      <c r="F108">
        <v>9.3000000000000007</v>
      </c>
      <c r="I108">
        <f t="shared" si="27"/>
        <v>0.32000000000000028</v>
      </c>
      <c r="N108">
        <f t="shared" si="28"/>
        <v>2.2199999999999989</v>
      </c>
      <c r="W108">
        <f t="shared" si="29"/>
        <v>0.63999999999999879</v>
      </c>
      <c r="AC108">
        <f>SUM(B108,-$G$9)</f>
        <v>0.63000000000000078</v>
      </c>
    </row>
    <row r="109" spans="1:31" x14ac:dyDescent="0.3">
      <c r="A109" t="s">
        <v>14</v>
      </c>
      <c r="B109">
        <v>10.76</v>
      </c>
      <c r="C109">
        <v>10.15</v>
      </c>
      <c r="D109">
        <v>10.91</v>
      </c>
      <c r="E109">
        <v>10.210000000000001</v>
      </c>
      <c r="F109">
        <v>10.220000000000001</v>
      </c>
      <c r="I109">
        <f t="shared" si="27"/>
        <v>0.54999999999999893</v>
      </c>
      <c r="N109">
        <f t="shared" si="28"/>
        <v>-7.0000000000000284E-2</v>
      </c>
      <c r="W109">
        <f t="shared" si="29"/>
        <v>0.6899999999999995</v>
      </c>
      <c r="AC109">
        <f>SUM(B109,-$G$10)</f>
        <v>1.8100000000000005</v>
      </c>
    </row>
    <row r="110" spans="1:31" x14ac:dyDescent="0.3">
      <c r="A110" t="s">
        <v>15</v>
      </c>
      <c r="B110">
        <v>10.24</v>
      </c>
      <c r="C110">
        <v>10.43</v>
      </c>
      <c r="D110">
        <v>10.039999999999999</v>
      </c>
      <c r="E110">
        <v>9.94</v>
      </c>
      <c r="F110">
        <v>9.4499999999999993</v>
      </c>
      <c r="I110">
        <f t="shared" si="27"/>
        <v>0.30000000000000071</v>
      </c>
      <c r="N110">
        <f t="shared" si="28"/>
        <v>0.98000000000000043</v>
      </c>
      <c r="W110">
        <f t="shared" si="29"/>
        <v>0.58999999999999986</v>
      </c>
      <c r="AC110">
        <f>SUM(B110,-$G$11)</f>
        <v>0.76999999999999957</v>
      </c>
    </row>
    <row r="111" spans="1:31" x14ac:dyDescent="0.3">
      <c r="A111" t="s">
        <v>25</v>
      </c>
    </row>
    <row r="112" spans="1:31" x14ac:dyDescent="0.3">
      <c r="A112" t="s">
        <v>1</v>
      </c>
      <c r="B112" t="s">
        <v>2</v>
      </c>
      <c r="C112" t="s">
        <v>3</v>
      </c>
      <c r="D112" t="s">
        <v>4</v>
      </c>
      <c r="E112" t="s">
        <v>5</v>
      </c>
      <c r="F112" t="s">
        <v>6</v>
      </c>
    </row>
    <row r="113" spans="1:31" x14ac:dyDescent="0.3">
      <c r="A113" t="s">
        <v>7</v>
      </c>
      <c r="B113">
        <v>12.29</v>
      </c>
      <c r="C113">
        <v>13.42</v>
      </c>
      <c r="D113">
        <v>11.17</v>
      </c>
      <c r="E113">
        <v>11.95</v>
      </c>
      <c r="F113">
        <v>10.48</v>
      </c>
      <c r="I113">
        <f t="shared" ref="I113:I121" si="30">SUM(B113,-E113)</f>
        <v>0.33999999999999986</v>
      </c>
      <c r="N113">
        <f t="shared" ref="N113:N121" si="31">SUM(C113,-F113)</f>
        <v>2.9399999999999995</v>
      </c>
      <c r="W113">
        <f t="shared" ref="W113:W121" si="32">SUM(D113,-F113)</f>
        <v>0.6899999999999995</v>
      </c>
      <c r="AC113">
        <f>SUM(B113,-$G$3)</f>
        <v>2.3199999999999985</v>
      </c>
    </row>
    <row r="114" spans="1:31" x14ac:dyDescent="0.3">
      <c r="A114" t="s">
        <v>8</v>
      </c>
      <c r="B114">
        <v>9.9600000000000009</v>
      </c>
      <c r="C114">
        <v>9.86</v>
      </c>
      <c r="D114">
        <v>10.06</v>
      </c>
      <c r="E114">
        <v>9.6999999999999993</v>
      </c>
      <c r="F114">
        <v>9.5299999999999994</v>
      </c>
      <c r="I114">
        <f t="shared" si="30"/>
        <v>0.26000000000000156</v>
      </c>
      <c r="N114">
        <f t="shared" si="31"/>
        <v>0.33000000000000007</v>
      </c>
      <c r="W114">
        <f t="shared" si="32"/>
        <v>0.53000000000000114</v>
      </c>
      <c r="AC114">
        <f>SUM(B114,-$G$4)</f>
        <v>0.37000000000000099</v>
      </c>
    </row>
    <row r="115" spans="1:31" x14ac:dyDescent="0.3">
      <c r="A115" t="s">
        <v>9</v>
      </c>
      <c r="B115">
        <v>12.22</v>
      </c>
      <c r="C115">
        <v>9.7899999999999991</v>
      </c>
      <c r="D115">
        <v>13.26</v>
      </c>
      <c r="E115">
        <v>11.88</v>
      </c>
      <c r="F115">
        <v>12.78</v>
      </c>
      <c r="I115">
        <f t="shared" si="30"/>
        <v>0.33999999999999986</v>
      </c>
      <c r="N115">
        <f t="shared" si="31"/>
        <v>-2.99</v>
      </c>
      <c r="W115">
        <f t="shared" si="32"/>
        <v>0.48000000000000043</v>
      </c>
      <c r="AC115">
        <f>SUM(B115,-$G$5)</f>
        <v>0.91999999999999993</v>
      </c>
    </row>
    <row r="116" spans="1:31" x14ac:dyDescent="0.3">
      <c r="A116" t="s">
        <v>10</v>
      </c>
      <c r="B116">
        <v>14.97</v>
      </c>
      <c r="C116">
        <v>13.13</v>
      </c>
      <c r="D116">
        <v>15.18</v>
      </c>
      <c r="E116">
        <v>14.24</v>
      </c>
      <c r="F116">
        <v>14.37</v>
      </c>
      <c r="I116">
        <f t="shared" si="30"/>
        <v>0.73000000000000043</v>
      </c>
      <c r="N116">
        <f t="shared" si="31"/>
        <v>-1.2399999999999984</v>
      </c>
      <c r="W116">
        <f t="shared" si="32"/>
        <v>0.8100000000000005</v>
      </c>
      <c r="AC116">
        <f>SUM(B116-$G$6)</f>
        <v>2.4700000000000006</v>
      </c>
    </row>
    <row r="117" spans="1:31" x14ac:dyDescent="0.3">
      <c r="A117" t="s">
        <v>11</v>
      </c>
      <c r="B117">
        <v>14.79</v>
      </c>
      <c r="C117">
        <v>14.39</v>
      </c>
      <c r="D117">
        <v>15.05</v>
      </c>
      <c r="E117">
        <v>14.28</v>
      </c>
      <c r="F117">
        <v>14.21</v>
      </c>
      <c r="I117">
        <f t="shared" si="30"/>
        <v>0.50999999999999979</v>
      </c>
      <c r="K117">
        <f>SUM(I113:I121)</f>
        <v>3.5600000000000023</v>
      </c>
      <c r="N117">
        <f t="shared" si="31"/>
        <v>0.17999999999999972</v>
      </c>
      <c r="P117">
        <f>SUM(N113:N121)</f>
        <v>2.5599999999999987</v>
      </c>
      <c r="T117">
        <f>ABS(SUM(K117,-P117))</f>
        <v>1.0000000000000036</v>
      </c>
      <c r="W117">
        <f t="shared" si="32"/>
        <v>0.83999999999999986</v>
      </c>
      <c r="Y117">
        <f>SUM(W113:W121)</f>
        <v>5.6499999999999986</v>
      </c>
      <c r="AC117">
        <f>SUM(B117,-$G$7)</f>
        <v>0.38999999999999879</v>
      </c>
      <c r="AE117">
        <f>SUM(AC113:AC121)</f>
        <v>9.83</v>
      </c>
    </row>
    <row r="118" spans="1:31" x14ac:dyDescent="0.3">
      <c r="A118" t="s">
        <v>12</v>
      </c>
      <c r="B118">
        <v>13.25</v>
      </c>
      <c r="C118">
        <v>13.1</v>
      </c>
      <c r="D118">
        <v>13.4</v>
      </c>
      <c r="E118">
        <v>13.07</v>
      </c>
      <c r="F118">
        <v>13.05</v>
      </c>
      <c r="I118">
        <f t="shared" si="30"/>
        <v>0.17999999999999972</v>
      </c>
      <c r="N118">
        <f t="shared" si="31"/>
        <v>4.9999999999998934E-2</v>
      </c>
      <c r="W118">
        <f t="shared" si="32"/>
        <v>0.34999999999999964</v>
      </c>
      <c r="AC118">
        <f>SUM(B118,-$G$8)</f>
        <v>0.25</v>
      </c>
    </row>
    <row r="119" spans="1:31" x14ac:dyDescent="0.3">
      <c r="A119" t="s">
        <v>13</v>
      </c>
      <c r="B119">
        <v>10.73</v>
      </c>
      <c r="C119">
        <v>11.52</v>
      </c>
      <c r="D119">
        <v>9.94</v>
      </c>
      <c r="E119">
        <v>10.41</v>
      </c>
      <c r="F119">
        <v>9.3000000000000007</v>
      </c>
      <c r="I119">
        <f t="shared" si="30"/>
        <v>0.32000000000000028</v>
      </c>
      <c r="N119">
        <f t="shared" si="31"/>
        <v>2.2199999999999989</v>
      </c>
      <c r="W119">
        <f t="shared" si="32"/>
        <v>0.63999999999999879</v>
      </c>
      <c r="AC119">
        <f>SUM(B119,-$G$9)</f>
        <v>0.63000000000000078</v>
      </c>
    </row>
    <row r="120" spans="1:31" x14ac:dyDescent="0.3">
      <c r="A120" t="s">
        <v>14</v>
      </c>
      <c r="B120">
        <v>10.66</v>
      </c>
      <c r="C120">
        <v>10.15</v>
      </c>
      <c r="D120">
        <v>10.78</v>
      </c>
      <c r="E120">
        <v>10.08</v>
      </c>
      <c r="F120">
        <v>10.06</v>
      </c>
      <c r="I120">
        <f t="shared" si="30"/>
        <v>0.58000000000000007</v>
      </c>
      <c r="N120">
        <f t="shared" si="31"/>
        <v>8.9999999999999858E-2</v>
      </c>
      <c r="W120">
        <f t="shared" si="32"/>
        <v>0.71999999999999886</v>
      </c>
      <c r="AC120">
        <f>SUM(B120,-$G$10)</f>
        <v>1.7100000000000009</v>
      </c>
    </row>
    <row r="121" spans="1:31" x14ac:dyDescent="0.3">
      <c r="A121" t="s">
        <v>15</v>
      </c>
      <c r="B121">
        <v>10.24</v>
      </c>
      <c r="C121">
        <v>10.43</v>
      </c>
      <c r="D121">
        <v>10.039999999999999</v>
      </c>
      <c r="E121">
        <v>9.94</v>
      </c>
      <c r="F121">
        <v>9.4499999999999993</v>
      </c>
      <c r="I121">
        <f t="shared" si="30"/>
        <v>0.30000000000000071</v>
      </c>
      <c r="N121">
        <f t="shared" si="31"/>
        <v>0.98000000000000043</v>
      </c>
      <c r="W121">
        <f t="shared" si="32"/>
        <v>0.58999999999999986</v>
      </c>
      <c r="AC121">
        <f>SUM(B121,-$G$11)</f>
        <v>0.76999999999999957</v>
      </c>
    </row>
    <row r="122" spans="1:31" x14ac:dyDescent="0.3">
      <c r="A122" t="s">
        <v>26</v>
      </c>
    </row>
    <row r="123" spans="1:31" x14ac:dyDescent="0.3">
      <c r="A123" t="s">
        <v>1</v>
      </c>
      <c r="B123" t="s">
        <v>2</v>
      </c>
      <c r="C123" t="s">
        <v>3</v>
      </c>
      <c r="D123" t="s">
        <v>4</v>
      </c>
      <c r="E123" t="s">
        <v>5</v>
      </c>
      <c r="F123" t="s">
        <v>6</v>
      </c>
    </row>
    <row r="124" spans="1:31" x14ac:dyDescent="0.3">
      <c r="A124" t="s">
        <v>7</v>
      </c>
      <c r="B124">
        <v>12.34</v>
      </c>
      <c r="C124">
        <v>13.42</v>
      </c>
      <c r="D124">
        <v>11.27</v>
      </c>
      <c r="E124">
        <v>12</v>
      </c>
      <c r="F124">
        <v>10.58</v>
      </c>
      <c r="I124">
        <f t="shared" ref="I124:I132" si="33">SUM(B124,-E124)</f>
        <v>0.33999999999999986</v>
      </c>
      <c r="N124">
        <f t="shared" ref="N124:N132" si="34">SUM(C124,-F124)</f>
        <v>2.84</v>
      </c>
      <c r="W124">
        <f t="shared" ref="W124:W132" si="35">SUM(D124,-F124)</f>
        <v>0.6899999999999995</v>
      </c>
      <c r="AC124">
        <f>SUM(B124,-$G$3)</f>
        <v>2.3699999999999992</v>
      </c>
    </row>
    <row r="125" spans="1:31" x14ac:dyDescent="0.3">
      <c r="A125" t="s">
        <v>8</v>
      </c>
      <c r="B125">
        <v>9.9600000000000009</v>
      </c>
      <c r="C125">
        <v>9.86</v>
      </c>
      <c r="D125">
        <v>10.06</v>
      </c>
      <c r="E125">
        <v>9.6999999999999993</v>
      </c>
      <c r="F125">
        <v>9.5299999999999994</v>
      </c>
      <c r="I125">
        <f t="shared" si="33"/>
        <v>0.26000000000000156</v>
      </c>
      <c r="N125">
        <f t="shared" si="34"/>
        <v>0.33000000000000007</v>
      </c>
      <c r="W125">
        <f t="shared" si="35"/>
        <v>0.53000000000000114</v>
      </c>
      <c r="AC125">
        <f>SUM(B125,-$G$4)</f>
        <v>0.37000000000000099</v>
      </c>
    </row>
    <row r="126" spans="1:31" x14ac:dyDescent="0.3">
      <c r="A126" t="s">
        <v>9</v>
      </c>
      <c r="B126">
        <v>12.23</v>
      </c>
      <c r="C126">
        <v>9.7899999999999991</v>
      </c>
      <c r="D126">
        <v>13.28</v>
      </c>
      <c r="E126">
        <v>11.97</v>
      </c>
      <c r="F126">
        <v>12.9</v>
      </c>
      <c r="I126">
        <f t="shared" si="33"/>
        <v>0.25999999999999979</v>
      </c>
      <c r="N126">
        <f t="shared" si="34"/>
        <v>-3.1100000000000012</v>
      </c>
      <c r="W126">
        <f t="shared" si="35"/>
        <v>0.37999999999999901</v>
      </c>
      <c r="AC126">
        <f>SUM(B126,-$G$5)</f>
        <v>0.92999999999999972</v>
      </c>
    </row>
    <row r="127" spans="1:31" x14ac:dyDescent="0.3">
      <c r="A127" t="s">
        <v>10</v>
      </c>
      <c r="B127">
        <v>14.97</v>
      </c>
      <c r="C127">
        <v>13.13</v>
      </c>
      <c r="D127">
        <v>15.18</v>
      </c>
      <c r="E127">
        <v>14.24</v>
      </c>
      <c r="F127">
        <v>14.37</v>
      </c>
      <c r="I127">
        <f t="shared" si="33"/>
        <v>0.73000000000000043</v>
      </c>
      <c r="N127">
        <f t="shared" si="34"/>
        <v>-1.2399999999999984</v>
      </c>
      <c r="W127">
        <f t="shared" si="35"/>
        <v>0.8100000000000005</v>
      </c>
      <c r="AC127">
        <f>SUM(B127-$G$6)</f>
        <v>2.4700000000000006</v>
      </c>
    </row>
    <row r="128" spans="1:31" x14ac:dyDescent="0.3">
      <c r="A128" t="s">
        <v>11</v>
      </c>
      <c r="B128">
        <v>14.86</v>
      </c>
      <c r="C128">
        <v>14.65</v>
      </c>
      <c r="D128">
        <v>15.07</v>
      </c>
      <c r="E128">
        <v>14.44</v>
      </c>
      <c r="F128">
        <v>14.24</v>
      </c>
      <c r="I128">
        <f t="shared" si="33"/>
        <v>0.41999999999999993</v>
      </c>
      <c r="K128">
        <f>SUM(I124:I132)</f>
        <v>3.3900000000000023</v>
      </c>
      <c r="N128">
        <f t="shared" si="34"/>
        <v>0.41000000000000014</v>
      </c>
      <c r="P128">
        <f>SUM(N124:N132)</f>
        <v>2.5699999999999985</v>
      </c>
      <c r="T128">
        <f>ABS(SUM(K128,-P128))</f>
        <v>0.82000000000000384</v>
      </c>
      <c r="W128">
        <f t="shared" si="35"/>
        <v>0.83000000000000007</v>
      </c>
      <c r="Y128">
        <f>SUM(W124:W132)</f>
        <v>5.5399999999999974</v>
      </c>
      <c r="AC128">
        <f>SUM(B128,-$G$7)</f>
        <v>0.45999999999999908</v>
      </c>
      <c r="AE128">
        <f>SUM(AC124:AC132)</f>
        <v>9.9600000000000009</v>
      </c>
    </row>
    <row r="129" spans="1:32" x14ac:dyDescent="0.3">
      <c r="A129" t="s">
        <v>12</v>
      </c>
      <c r="B129">
        <v>13.25</v>
      </c>
      <c r="C129">
        <v>13.1</v>
      </c>
      <c r="D129">
        <v>13.4</v>
      </c>
      <c r="E129">
        <v>13.07</v>
      </c>
      <c r="F129">
        <v>13.05</v>
      </c>
      <c r="I129">
        <f t="shared" si="33"/>
        <v>0.17999999999999972</v>
      </c>
      <c r="N129">
        <f t="shared" si="34"/>
        <v>4.9999999999998934E-2</v>
      </c>
      <c r="W129">
        <f t="shared" si="35"/>
        <v>0.34999999999999964</v>
      </c>
      <c r="AC129">
        <f>SUM(B129,-$G$8)</f>
        <v>0.25</v>
      </c>
    </row>
    <row r="130" spans="1:32" x14ac:dyDescent="0.3">
      <c r="A130" t="s">
        <v>13</v>
      </c>
      <c r="B130">
        <v>10.73</v>
      </c>
      <c r="C130">
        <v>11.52</v>
      </c>
      <c r="D130">
        <v>9.94</v>
      </c>
      <c r="E130">
        <v>10.41</v>
      </c>
      <c r="F130">
        <v>9.3000000000000007</v>
      </c>
      <c r="I130">
        <f t="shared" si="33"/>
        <v>0.32000000000000028</v>
      </c>
      <c r="N130">
        <f t="shared" si="34"/>
        <v>2.2199999999999989</v>
      </c>
      <c r="W130">
        <f t="shared" si="35"/>
        <v>0.63999999999999879</v>
      </c>
      <c r="AC130">
        <f>SUM(B130,-$G$9)</f>
        <v>0.63000000000000078</v>
      </c>
    </row>
    <row r="131" spans="1:32" x14ac:dyDescent="0.3">
      <c r="A131" t="s">
        <v>14</v>
      </c>
      <c r="B131">
        <v>10.66</v>
      </c>
      <c r="C131">
        <v>10.15</v>
      </c>
      <c r="D131">
        <v>10.78</v>
      </c>
      <c r="E131">
        <v>10.08</v>
      </c>
      <c r="F131">
        <v>10.06</v>
      </c>
      <c r="I131">
        <f t="shared" si="33"/>
        <v>0.58000000000000007</v>
      </c>
      <c r="N131">
        <f t="shared" si="34"/>
        <v>8.9999999999999858E-2</v>
      </c>
      <c r="W131">
        <f t="shared" si="35"/>
        <v>0.71999999999999886</v>
      </c>
      <c r="AC131">
        <f>SUM(B131,-$G$10)</f>
        <v>1.7100000000000009</v>
      </c>
    </row>
    <row r="132" spans="1:32" x14ac:dyDescent="0.3">
      <c r="A132" t="s">
        <v>15</v>
      </c>
      <c r="B132">
        <v>10.24</v>
      </c>
      <c r="C132">
        <v>10.43</v>
      </c>
      <c r="D132">
        <v>10.039999999999999</v>
      </c>
      <c r="E132">
        <v>9.94</v>
      </c>
      <c r="F132">
        <v>9.4499999999999993</v>
      </c>
      <c r="I132">
        <f t="shared" si="33"/>
        <v>0.30000000000000071</v>
      </c>
      <c r="N132">
        <f t="shared" si="34"/>
        <v>0.98000000000000043</v>
      </c>
      <c r="W132">
        <f t="shared" si="35"/>
        <v>0.58999999999999986</v>
      </c>
      <c r="AC132">
        <f>SUM(B132,-$G$11)</f>
        <v>0.76999999999999957</v>
      </c>
    </row>
    <row r="133" spans="1:32" x14ac:dyDescent="0.3">
      <c r="A133" t="s">
        <v>27</v>
      </c>
    </row>
    <row r="134" spans="1:32" x14ac:dyDescent="0.3">
      <c r="A134" t="s">
        <v>1</v>
      </c>
      <c r="B134" t="s">
        <v>2</v>
      </c>
      <c r="C134" t="s">
        <v>3</v>
      </c>
      <c r="D134" t="s">
        <v>4</v>
      </c>
      <c r="E134" t="s">
        <v>5</v>
      </c>
      <c r="F134" t="s">
        <v>6</v>
      </c>
      <c r="M134" s="2"/>
      <c r="N134" s="3"/>
      <c r="O134" s="3"/>
      <c r="P134" s="3"/>
      <c r="Q134" s="4"/>
      <c r="AB134" s="2"/>
      <c r="AC134" s="3"/>
      <c r="AD134" s="3"/>
      <c r="AE134" s="3"/>
      <c r="AF134" s="4"/>
    </row>
    <row r="135" spans="1:32" x14ac:dyDescent="0.3">
      <c r="A135" t="s">
        <v>7</v>
      </c>
      <c r="B135">
        <v>12.28</v>
      </c>
      <c r="C135">
        <v>13.49</v>
      </c>
      <c r="D135">
        <v>11.08</v>
      </c>
      <c r="E135">
        <v>11.97</v>
      </c>
      <c r="F135">
        <v>10.45</v>
      </c>
      <c r="I135">
        <f t="shared" ref="I135:I143" si="36">SUM(B135,-E135)</f>
        <v>0.30999999999999872</v>
      </c>
      <c r="M135" s="5"/>
      <c r="N135" s="6">
        <f t="shared" ref="N135:N143" si="37">SUM(C135,-F135)</f>
        <v>3.0400000000000009</v>
      </c>
      <c r="O135" s="6"/>
      <c r="P135" s="6"/>
      <c r="Q135" s="7"/>
      <c r="W135">
        <f t="shared" ref="W135:W143" si="38">SUM(D135,-F135)</f>
        <v>0.63000000000000078</v>
      </c>
      <c r="AB135" s="5"/>
      <c r="AC135" s="6">
        <f>SUM(B135,-$G$3)</f>
        <v>2.3099999999999987</v>
      </c>
      <c r="AD135" s="6"/>
      <c r="AE135" s="6"/>
      <c r="AF135" s="7"/>
    </row>
    <row r="136" spans="1:32" x14ac:dyDescent="0.3">
      <c r="A136" t="s">
        <v>8</v>
      </c>
      <c r="B136">
        <v>9.8000000000000007</v>
      </c>
      <c r="C136">
        <v>9.5500000000000007</v>
      </c>
      <c r="D136">
        <v>10.050000000000001</v>
      </c>
      <c r="E136">
        <v>9.5299999999999994</v>
      </c>
      <c r="F136">
        <v>9.51</v>
      </c>
      <c r="I136">
        <f t="shared" si="36"/>
        <v>0.27000000000000135</v>
      </c>
      <c r="M136" s="5"/>
      <c r="N136" s="6">
        <f t="shared" si="37"/>
        <v>4.0000000000000924E-2</v>
      </c>
      <c r="O136" s="6"/>
      <c r="P136" s="6"/>
      <c r="Q136" s="7"/>
      <c r="W136">
        <f t="shared" si="38"/>
        <v>0.54000000000000092</v>
      </c>
      <c r="AB136" s="5"/>
      <c r="AC136" s="6">
        <f>SUM(B136,-$G$4)</f>
        <v>0.21000000000000085</v>
      </c>
      <c r="AD136" s="6"/>
      <c r="AE136" s="6"/>
      <c r="AF136" s="7"/>
    </row>
    <row r="137" spans="1:32" x14ac:dyDescent="0.3">
      <c r="A137" t="s">
        <v>9</v>
      </c>
      <c r="B137">
        <v>12.15</v>
      </c>
      <c r="C137">
        <v>9.99</v>
      </c>
      <c r="D137">
        <v>13.07</v>
      </c>
      <c r="E137">
        <v>11.88</v>
      </c>
      <c r="F137">
        <v>12.69</v>
      </c>
      <c r="I137">
        <f t="shared" si="36"/>
        <v>0.26999999999999957</v>
      </c>
      <c r="M137" s="5"/>
      <c r="N137" s="6">
        <f t="shared" si="37"/>
        <v>-2.6999999999999993</v>
      </c>
      <c r="O137" s="6"/>
      <c r="P137" s="6"/>
      <c r="Q137" s="7"/>
      <c r="W137">
        <f t="shared" si="38"/>
        <v>0.38000000000000078</v>
      </c>
      <c r="AB137" s="5"/>
      <c r="AC137" s="6">
        <f>SUM(B137,-$G$5)</f>
        <v>0.84999999999999964</v>
      </c>
      <c r="AD137" s="6"/>
      <c r="AE137" s="6"/>
      <c r="AF137" s="7"/>
    </row>
    <row r="138" spans="1:32" x14ac:dyDescent="0.3">
      <c r="A138" t="s">
        <v>10</v>
      </c>
      <c r="B138">
        <v>15.72</v>
      </c>
      <c r="C138">
        <v>13.13</v>
      </c>
      <c r="D138">
        <v>16.010000000000002</v>
      </c>
      <c r="E138">
        <v>14.9</v>
      </c>
      <c r="F138">
        <v>15.1</v>
      </c>
      <c r="I138">
        <f t="shared" si="36"/>
        <v>0.82000000000000028</v>
      </c>
      <c r="M138" s="5"/>
      <c r="N138" s="6">
        <f t="shared" si="37"/>
        <v>-1.9699999999999989</v>
      </c>
      <c r="O138" s="6"/>
      <c r="P138" s="6"/>
      <c r="Q138" s="7"/>
      <c r="W138">
        <f t="shared" si="38"/>
        <v>0.91000000000000192</v>
      </c>
      <c r="AB138" s="5"/>
      <c r="AC138" s="6">
        <f>SUM(B138-$G$6)</f>
        <v>3.2200000000000006</v>
      </c>
      <c r="AD138" s="6"/>
      <c r="AE138" s="6"/>
      <c r="AF138" s="7"/>
    </row>
    <row r="139" spans="1:32" x14ac:dyDescent="0.3">
      <c r="A139" t="s">
        <v>11</v>
      </c>
      <c r="B139">
        <v>14.78</v>
      </c>
      <c r="C139">
        <v>13.75</v>
      </c>
      <c r="D139">
        <v>15.47</v>
      </c>
      <c r="E139">
        <v>14.37</v>
      </c>
      <c r="F139">
        <v>14.78</v>
      </c>
      <c r="I139">
        <f t="shared" si="36"/>
        <v>0.41000000000000014</v>
      </c>
      <c r="K139">
        <f>SUM(I135:I143)</f>
        <v>3.5199999999999996</v>
      </c>
      <c r="M139" s="5"/>
      <c r="N139" s="6">
        <f t="shared" si="37"/>
        <v>-1.0299999999999994</v>
      </c>
      <c r="O139" s="6"/>
      <c r="P139" s="6">
        <f>SUM(N135:N143)</f>
        <v>-6.9999999999996732E-2</v>
      </c>
      <c r="Q139" s="7"/>
      <c r="T139">
        <f>ABS(SUM(K139,-P139))</f>
        <v>3.5899999999999963</v>
      </c>
      <c r="W139">
        <f t="shared" si="38"/>
        <v>0.69000000000000128</v>
      </c>
      <c r="Y139">
        <f>SUM(W135:W143)</f>
        <v>5.490000000000002</v>
      </c>
      <c r="AB139" s="5"/>
      <c r="AC139" s="6">
        <f>SUM(B139,-$G$7)</f>
        <v>0.37999999999999901</v>
      </c>
      <c r="AD139" s="6"/>
      <c r="AE139" s="6">
        <f>SUM(AC135:AC143)</f>
        <v>10.799999999999999</v>
      </c>
      <c r="AF139" s="7"/>
    </row>
    <row r="140" spans="1:32" x14ac:dyDescent="0.3">
      <c r="A140" t="s">
        <v>12</v>
      </c>
      <c r="B140">
        <v>13.47</v>
      </c>
      <c r="C140">
        <v>13.06</v>
      </c>
      <c r="D140">
        <v>13.74</v>
      </c>
      <c r="E140">
        <v>13.21</v>
      </c>
      <c r="F140">
        <v>13.31</v>
      </c>
      <c r="I140">
        <f t="shared" si="36"/>
        <v>0.25999999999999979</v>
      </c>
      <c r="M140" s="5"/>
      <c r="N140" s="6">
        <f t="shared" si="37"/>
        <v>-0.25</v>
      </c>
      <c r="O140" s="6"/>
      <c r="P140" s="6"/>
      <c r="Q140" s="7"/>
      <c r="W140">
        <f t="shared" si="38"/>
        <v>0.42999999999999972</v>
      </c>
      <c r="AB140" s="5"/>
      <c r="AC140" s="6">
        <f>SUM(B140,-$G$8)</f>
        <v>0.47000000000000064</v>
      </c>
      <c r="AD140" s="6"/>
      <c r="AE140" s="6"/>
      <c r="AF140" s="7"/>
    </row>
    <row r="141" spans="1:32" x14ac:dyDescent="0.3">
      <c r="A141" t="s">
        <v>13</v>
      </c>
      <c r="B141">
        <v>10.59</v>
      </c>
      <c r="C141">
        <v>11.25</v>
      </c>
      <c r="D141">
        <v>9.94</v>
      </c>
      <c r="E141">
        <v>10.27</v>
      </c>
      <c r="F141">
        <v>9.3000000000000007</v>
      </c>
      <c r="I141">
        <f t="shared" si="36"/>
        <v>0.32000000000000028</v>
      </c>
      <c r="M141" s="5"/>
      <c r="N141" s="6">
        <f t="shared" si="37"/>
        <v>1.9499999999999993</v>
      </c>
      <c r="O141" s="6"/>
      <c r="P141" s="6"/>
      <c r="Q141" s="7"/>
      <c r="W141">
        <f t="shared" si="38"/>
        <v>0.63999999999999879</v>
      </c>
      <c r="AB141" s="5"/>
      <c r="AC141" s="6">
        <f>SUM(B141,-$G$9)</f>
        <v>0.49000000000000021</v>
      </c>
      <c r="AD141" s="6"/>
      <c r="AE141" s="6"/>
      <c r="AF141" s="7"/>
    </row>
    <row r="142" spans="1:32" x14ac:dyDescent="0.3">
      <c r="A142" t="s">
        <v>14</v>
      </c>
      <c r="B142">
        <v>10.68</v>
      </c>
      <c r="C142">
        <v>9.9600000000000009</v>
      </c>
      <c r="D142">
        <v>10.86</v>
      </c>
      <c r="E142">
        <v>10.09</v>
      </c>
      <c r="F142">
        <v>10.130000000000001</v>
      </c>
      <c r="I142">
        <f t="shared" si="36"/>
        <v>0.58999999999999986</v>
      </c>
      <c r="M142" s="5"/>
      <c r="N142" s="6">
        <f t="shared" si="37"/>
        <v>-0.16999999999999993</v>
      </c>
      <c r="O142" s="6"/>
      <c r="P142" s="6"/>
      <c r="Q142" s="7"/>
      <c r="W142">
        <f t="shared" si="38"/>
        <v>0.72999999999999865</v>
      </c>
      <c r="AB142" s="5"/>
      <c r="AC142" s="6">
        <f>SUM(B142,-$G$10)</f>
        <v>1.7300000000000004</v>
      </c>
      <c r="AD142" s="6"/>
      <c r="AE142" s="6"/>
      <c r="AF142" s="7"/>
    </row>
    <row r="143" spans="1:32" x14ac:dyDescent="0.3">
      <c r="A143" t="s">
        <v>15</v>
      </c>
      <c r="B143">
        <v>10.61</v>
      </c>
      <c r="C143">
        <v>10.85</v>
      </c>
      <c r="D143">
        <v>10.37</v>
      </c>
      <c r="E143">
        <v>10.34</v>
      </c>
      <c r="F143">
        <v>9.83</v>
      </c>
      <c r="I143">
        <f t="shared" si="36"/>
        <v>0.26999999999999957</v>
      </c>
      <c r="M143" s="5"/>
      <c r="N143" s="6">
        <f t="shared" si="37"/>
        <v>1.0199999999999996</v>
      </c>
      <c r="O143" s="6"/>
      <c r="P143" s="6"/>
      <c r="Q143" s="7"/>
      <c r="W143">
        <f t="shared" si="38"/>
        <v>0.53999999999999915</v>
      </c>
      <c r="AB143" s="5"/>
      <c r="AC143" s="6">
        <f>SUM(B143,-$G$11)</f>
        <v>1.1399999999999988</v>
      </c>
      <c r="AD143" s="6"/>
      <c r="AE143" s="6"/>
      <c r="AF143" s="7"/>
    </row>
    <row r="144" spans="1:32" x14ac:dyDescent="0.3">
      <c r="A144" t="s">
        <v>28</v>
      </c>
      <c r="M144" s="8"/>
      <c r="N144" s="9"/>
      <c r="O144" s="9"/>
      <c r="P144" s="9"/>
      <c r="Q144" s="10"/>
      <c r="AB144" s="8"/>
      <c r="AC144" s="9"/>
      <c r="AD144" s="9"/>
      <c r="AE144" s="9"/>
      <c r="AF144" s="10"/>
    </row>
    <row r="145" spans="1:32" x14ac:dyDescent="0.3">
      <c r="A145" t="s">
        <v>1</v>
      </c>
      <c r="B145" t="s">
        <v>2</v>
      </c>
      <c r="C145" t="s">
        <v>3</v>
      </c>
      <c r="D145" t="s">
        <v>4</v>
      </c>
      <c r="E145" t="s">
        <v>5</v>
      </c>
      <c r="F145" t="s">
        <v>6</v>
      </c>
      <c r="M145" s="2"/>
      <c r="N145" s="3"/>
      <c r="O145" s="3"/>
      <c r="P145" s="3"/>
      <c r="Q145" s="4"/>
      <c r="AB145" s="2"/>
      <c r="AC145" s="3"/>
      <c r="AD145" s="3"/>
      <c r="AE145" s="3"/>
      <c r="AF145" s="4"/>
    </row>
    <row r="146" spans="1:32" x14ac:dyDescent="0.3">
      <c r="A146" t="s">
        <v>7</v>
      </c>
      <c r="B146">
        <v>12.3</v>
      </c>
      <c r="C146">
        <v>13.49</v>
      </c>
      <c r="D146">
        <v>11.1</v>
      </c>
      <c r="E146">
        <v>11.99</v>
      </c>
      <c r="F146">
        <v>10.49</v>
      </c>
      <c r="I146">
        <f t="shared" ref="I146:I154" si="39">SUM(B146,-E146)</f>
        <v>0.3100000000000005</v>
      </c>
      <c r="M146" s="5"/>
      <c r="N146" s="6">
        <f t="shared" ref="N146:N154" si="40">SUM(C146,-F146)</f>
        <v>3</v>
      </c>
      <c r="O146" s="6"/>
      <c r="P146" s="6"/>
      <c r="Q146" s="7"/>
      <c r="W146">
        <f t="shared" ref="W146:W154" si="41">SUM(D146,-F146)</f>
        <v>0.60999999999999943</v>
      </c>
      <c r="AB146" s="5"/>
      <c r="AC146" s="6">
        <f>SUM(B146,-$G$3)</f>
        <v>2.33</v>
      </c>
      <c r="AD146" s="6"/>
      <c r="AE146" s="6"/>
      <c r="AF146" s="7"/>
    </row>
    <row r="147" spans="1:32" x14ac:dyDescent="0.3">
      <c r="A147" t="s">
        <v>8</v>
      </c>
      <c r="B147">
        <v>9.8000000000000007</v>
      </c>
      <c r="C147">
        <v>9.5500000000000007</v>
      </c>
      <c r="D147">
        <v>10.050000000000001</v>
      </c>
      <c r="E147">
        <v>9.5299999999999994</v>
      </c>
      <c r="F147">
        <v>9.51</v>
      </c>
      <c r="I147">
        <f t="shared" si="39"/>
        <v>0.27000000000000135</v>
      </c>
      <c r="M147" s="5"/>
      <c r="N147" s="6">
        <f t="shared" si="40"/>
        <v>4.0000000000000924E-2</v>
      </c>
      <c r="O147" s="6"/>
      <c r="P147" s="6"/>
      <c r="Q147" s="7"/>
      <c r="W147">
        <f t="shared" si="41"/>
        <v>0.54000000000000092</v>
      </c>
      <c r="AB147" s="5"/>
      <c r="AC147" s="6">
        <f>SUM(B147,-$G$4)</f>
        <v>0.21000000000000085</v>
      </c>
      <c r="AD147" s="6"/>
      <c r="AE147" s="6"/>
      <c r="AF147" s="7"/>
    </row>
    <row r="148" spans="1:32" x14ac:dyDescent="0.3">
      <c r="A148" t="s">
        <v>9</v>
      </c>
      <c r="B148">
        <v>12.23</v>
      </c>
      <c r="C148">
        <v>9.99</v>
      </c>
      <c r="D148">
        <v>13.19</v>
      </c>
      <c r="E148">
        <v>11.98</v>
      </c>
      <c r="F148">
        <v>12.83</v>
      </c>
      <c r="I148">
        <f t="shared" si="39"/>
        <v>0.25</v>
      </c>
      <c r="M148" s="5"/>
      <c r="N148" s="6">
        <f t="shared" si="40"/>
        <v>-2.84</v>
      </c>
      <c r="O148" s="6"/>
      <c r="P148" s="6"/>
      <c r="Q148" s="7"/>
      <c r="W148">
        <f t="shared" si="41"/>
        <v>0.35999999999999943</v>
      </c>
      <c r="AB148" s="5"/>
      <c r="AC148" s="6">
        <f>SUM(B148,-$G$5)</f>
        <v>0.92999999999999972</v>
      </c>
      <c r="AD148" s="6"/>
      <c r="AE148" s="6"/>
      <c r="AF148" s="7"/>
    </row>
    <row r="149" spans="1:32" x14ac:dyDescent="0.3">
      <c r="A149" t="s">
        <v>10</v>
      </c>
      <c r="B149">
        <v>15.72</v>
      </c>
      <c r="C149">
        <v>13.13</v>
      </c>
      <c r="D149">
        <v>16.010000000000002</v>
      </c>
      <c r="E149">
        <v>14.9</v>
      </c>
      <c r="F149">
        <v>15.1</v>
      </c>
      <c r="I149">
        <f t="shared" si="39"/>
        <v>0.82000000000000028</v>
      </c>
      <c r="M149" s="5"/>
      <c r="N149" s="6">
        <f t="shared" si="40"/>
        <v>-1.9699999999999989</v>
      </c>
      <c r="O149" s="6"/>
      <c r="P149" s="6"/>
      <c r="Q149" s="7"/>
      <c r="W149">
        <f t="shared" si="41"/>
        <v>0.91000000000000192</v>
      </c>
      <c r="AB149" s="5"/>
      <c r="AC149" s="6">
        <f>SUM(B149-$G$6)</f>
        <v>3.2200000000000006</v>
      </c>
      <c r="AD149" s="6"/>
      <c r="AE149" s="6"/>
      <c r="AF149" s="7"/>
    </row>
    <row r="150" spans="1:32" x14ac:dyDescent="0.3">
      <c r="A150" t="s">
        <v>11</v>
      </c>
      <c r="B150">
        <v>14.78</v>
      </c>
      <c r="C150">
        <v>13.75</v>
      </c>
      <c r="D150">
        <v>15.47</v>
      </c>
      <c r="E150">
        <v>14.37</v>
      </c>
      <c r="F150">
        <v>14.78</v>
      </c>
      <c r="I150">
        <f t="shared" si="39"/>
        <v>0.41000000000000014</v>
      </c>
      <c r="K150">
        <f>SUM(I146:I154)</f>
        <v>3.5000000000000018</v>
      </c>
      <c r="M150" s="5"/>
      <c r="N150" s="6">
        <f t="shared" si="40"/>
        <v>-1.0299999999999994</v>
      </c>
      <c r="O150" s="6"/>
      <c r="P150" s="6">
        <f>SUM(N146:N154)</f>
        <v>-0.24999999999999822</v>
      </c>
      <c r="Q150" s="7"/>
      <c r="T150">
        <f>ABS(SUM(K150,-P150))</f>
        <v>3.75</v>
      </c>
      <c r="W150">
        <f t="shared" si="41"/>
        <v>0.69000000000000128</v>
      </c>
      <c r="Y150">
        <f>SUM(W146:W154)</f>
        <v>5.4499999999999993</v>
      </c>
      <c r="AB150" s="5"/>
      <c r="AC150" s="6">
        <f>SUM(B150,-$G$7)</f>
        <v>0.37999999999999901</v>
      </c>
      <c r="AD150" s="6"/>
      <c r="AE150" s="6">
        <f>SUM(AC146:AC154)</f>
        <v>10.9</v>
      </c>
      <c r="AF150" s="7"/>
    </row>
    <row r="151" spans="1:32" x14ac:dyDescent="0.3">
      <c r="A151" t="s">
        <v>12</v>
      </c>
      <c r="B151">
        <v>13.47</v>
      </c>
      <c r="C151">
        <v>13.06</v>
      </c>
      <c r="D151">
        <v>13.74</v>
      </c>
      <c r="E151">
        <v>13.21</v>
      </c>
      <c r="F151">
        <v>13.31</v>
      </c>
      <c r="I151">
        <f t="shared" si="39"/>
        <v>0.25999999999999979</v>
      </c>
      <c r="M151" s="5"/>
      <c r="N151" s="6">
        <f t="shared" si="40"/>
        <v>-0.25</v>
      </c>
      <c r="O151" s="6"/>
      <c r="P151" s="6"/>
      <c r="Q151" s="7"/>
      <c r="W151">
        <f t="shared" si="41"/>
        <v>0.42999999999999972</v>
      </c>
      <c r="AB151" s="5"/>
      <c r="AC151" s="6">
        <f>SUM(B151,-$G$8)</f>
        <v>0.47000000000000064</v>
      </c>
      <c r="AD151" s="6"/>
      <c r="AE151" s="6"/>
      <c r="AF151" s="7"/>
    </row>
    <row r="152" spans="1:32" x14ac:dyDescent="0.3">
      <c r="A152" t="s">
        <v>13</v>
      </c>
      <c r="B152">
        <v>10.59</v>
      </c>
      <c r="C152">
        <v>11.25</v>
      </c>
      <c r="D152">
        <v>9.94</v>
      </c>
      <c r="E152">
        <v>10.27</v>
      </c>
      <c r="F152">
        <v>9.3000000000000007</v>
      </c>
      <c r="I152">
        <f t="shared" si="39"/>
        <v>0.32000000000000028</v>
      </c>
      <c r="M152" s="5"/>
      <c r="N152" s="6">
        <f t="shared" si="40"/>
        <v>1.9499999999999993</v>
      </c>
      <c r="O152" s="6"/>
      <c r="P152" s="6"/>
      <c r="Q152" s="7"/>
      <c r="W152">
        <f t="shared" si="41"/>
        <v>0.63999999999999879</v>
      </c>
      <c r="AB152" s="5"/>
      <c r="AC152" s="6">
        <f>SUM(B152,-$G$9)</f>
        <v>0.49000000000000021</v>
      </c>
      <c r="AD152" s="6"/>
      <c r="AE152" s="6"/>
      <c r="AF152" s="7"/>
    </row>
    <row r="153" spans="1:32" x14ac:dyDescent="0.3">
      <c r="A153" t="s">
        <v>14</v>
      </c>
      <c r="B153">
        <v>10.68</v>
      </c>
      <c r="C153">
        <v>9.9600000000000009</v>
      </c>
      <c r="D153">
        <v>10.86</v>
      </c>
      <c r="E153">
        <v>10.09</v>
      </c>
      <c r="F153">
        <v>10.130000000000001</v>
      </c>
      <c r="I153">
        <f t="shared" si="39"/>
        <v>0.58999999999999986</v>
      </c>
      <c r="M153" s="5"/>
      <c r="N153" s="6">
        <f t="shared" si="40"/>
        <v>-0.16999999999999993</v>
      </c>
      <c r="O153" s="6"/>
      <c r="P153" s="6"/>
      <c r="Q153" s="7"/>
      <c r="W153">
        <f t="shared" si="41"/>
        <v>0.72999999999999865</v>
      </c>
      <c r="AB153" s="5"/>
      <c r="AC153" s="6">
        <f>SUM(B153,-$G$10)</f>
        <v>1.7300000000000004</v>
      </c>
      <c r="AD153" s="6"/>
      <c r="AE153" s="6"/>
      <c r="AF153" s="7"/>
    </row>
    <row r="154" spans="1:32" x14ac:dyDescent="0.3">
      <c r="A154" t="s">
        <v>15</v>
      </c>
      <c r="B154">
        <v>10.61</v>
      </c>
      <c r="C154">
        <v>10.85</v>
      </c>
      <c r="D154">
        <v>10.37</v>
      </c>
      <c r="E154">
        <v>10.34</v>
      </c>
      <c r="F154">
        <v>9.83</v>
      </c>
      <c r="I154">
        <f t="shared" si="39"/>
        <v>0.26999999999999957</v>
      </c>
      <c r="M154" s="5"/>
      <c r="N154" s="6">
        <f t="shared" si="40"/>
        <v>1.0199999999999996</v>
      </c>
      <c r="O154" s="6"/>
      <c r="P154" s="6"/>
      <c r="Q154" s="7"/>
      <c r="W154">
        <f t="shared" si="41"/>
        <v>0.53999999999999915</v>
      </c>
      <c r="AB154" s="5"/>
      <c r="AC154" s="6">
        <f>SUM(B154,-$G$11)</f>
        <v>1.1399999999999988</v>
      </c>
      <c r="AD154" s="6"/>
      <c r="AE154" s="6"/>
      <c r="AF154" s="7"/>
    </row>
    <row r="155" spans="1:32" x14ac:dyDescent="0.3">
      <c r="A155" t="s">
        <v>29</v>
      </c>
      <c r="M155" s="8"/>
      <c r="N155" s="9"/>
      <c r="O155" s="9"/>
      <c r="P155" s="9"/>
      <c r="Q155" s="10"/>
      <c r="AB155" s="8"/>
      <c r="AC155" s="9"/>
      <c r="AD155" s="9"/>
      <c r="AE155" s="9"/>
      <c r="AF155" s="10"/>
    </row>
    <row r="156" spans="1:32" x14ac:dyDescent="0.3">
      <c r="A156" t="s">
        <v>1</v>
      </c>
      <c r="B156" t="s">
        <v>2</v>
      </c>
      <c r="C156" t="s">
        <v>3</v>
      </c>
      <c r="D156" t="s">
        <v>4</v>
      </c>
      <c r="E156" t="s">
        <v>5</v>
      </c>
      <c r="F156" t="s">
        <v>6</v>
      </c>
      <c r="M156" s="2"/>
      <c r="N156" s="3"/>
      <c r="O156" s="3"/>
      <c r="P156" s="3"/>
      <c r="Q156" s="4"/>
      <c r="V156" s="2"/>
      <c r="W156" s="3"/>
      <c r="X156" s="3"/>
      <c r="Y156" s="3"/>
      <c r="Z156" s="4"/>
    </row>
    <row r="157" spans="1:32" x14ac:dyDescent="0.3">
      <c r="A157" t="s">
        <v>7</v>
      </c>
      <c r="B157">
        <v>12.28</v>
      </c>
      <c r="C157">
        <v>13.49</v>
      </c>
      <c r="D157">
        <v>11.08</v>
      </c>
      <c r="E157">
        <v>11.97</v>
      </c>
      <c r="F157">
        <v>10.45</v>
      </c>
      <c r="I157">
        <f t="shared" ref="I157:I165" si="42">SUM(B157,-E157)</f>
        <v>0.30999999999999872</v>
      </c>
      <c r="M157" s="5"/>
      <c r="N157" s="6">
        <f t="shared" ref="N157:N165" si="43">SUM(C157,-F157)</f>
        <v>3.0400000000000009</v>
      </c>
      <c r="O157" s="6"/>
      <c r="P157" s="6"/>
      <c r="Q157" s="7"/>
      <c r="V157" s="5"/>
      <c r="W157" s="6">
        <f t="shared" ref="W157:W165" si="44">SUM(D157,-F157)</f>
        <v>0.63000000000000078</v>
      </c>
      <c r="X157" s="6"/>
      <c r="Y157" s="6"/>
      <c r="Z157" s="7"/>
      <c r="AC157">
        <f>SUM(B157,-$G$3)</f>
        <v>2.3099999999999987</v>
      </c>
    </row>
    <row r="158" spans="1:32" x14ac:dyDescent="0.3">
      <c r="A158" t="s">
        <v>8</v>
      </c>
      <c r="B158">
        <v>9.8000000000000007</v>
      </c>
      <c r="C158">
        <v>9.5500000000000007</v>
      </c>
      <c r="D158">
        <v>10.050000000000001</v>
      </c>
      <c r="E158">
        <v>9.5299999999999994</v>
      </c>
      <c r="F158">
        <v>9.51</v>
      </c>
      <c r="I158">
        <f t="shared" si="42"/>
        <v>0.27000000000000135</v>
      </c>
      <c r="M158" s="5"/>
      <c r="N158" s="6">
        <f t="shared" si="43"/>
        <v>4.0000000000000924E-2</v>
      </c>
      <c r="O158" s="6"/>
      <c r="P158" s="6"/>
      <c r="Q158" s="7"/>
      <c r="V158" s="5"/>
      <c r="W158" s="6">
        <f t="shared" si="44"/>
        <v>0.54000000000000092</v>
      </c>
      <c r="X158" s="6"/>
      <c r="Y158" s="6"/>
      <c r="Z158" s="7"/>
      <c r="AC158">
        <f>SUM(B158,-$G$4)</f>
        <v>0.21000000000000085</v>
      </c>
    </row>
    <row r="159" spans="1:32" x14ac:dyDescent="0.3">
      <c r="A159" t="s">
        <v>9</v>
      </c>
      <c r="B159">
        <v>12.08</v>
      </c>
      <c r="C159">
        <v>9.99</v>
      </c>
      <c r="D159">
        <v>12.97</v>
      </c>
      <c r="E159">
        <v>11.85</v>
      </c>
      <c r="F159">
        <v>12.64</v>
      </c>
      <c r="I159">
        <f t="shared" si="42"/>
        <v>0.23000000000000043</v>
      </c>
      <c r="M159" s="5"/>
      <c r="N159" s="6">
        <f t="shared" si="43"/>
        <v>-2.6500000000000004</v>
      </c>
      <c r="O159" s="6"/>
      <c r="P159" s="6"/>
      <c r="Q159" s="7"/>
      <c r="V159" s="5"/>
      <c r="W159" s="6">
        <f t="shared" si="44"/>
        <v>0.33000000000000007</v>
      </c>
      <c r="X159" s="6"/>
      <c r="Y159" s="6"/>
      <c r="Z159" s="7"/>
      <c r="AC159">
        <f>SUM(B159,-$G$5)</f>
        <v>0.77999999999999936</v>
      </c>
    </row>
    <row r="160" spans="1:32" x14ac:dyDescent="0.3">
      <c r="A160" t="s">
        <v>10</v>
      </c>
      <c r="B160">
        <v>14.82</v>
      </c>
      <c r="C160">
        <v>13.13</v>
      </c>
      <c r="D160">
        <v>15.01</v>
      </c>
      <c r="E160">
        <v>14.1</v>
      </c>
      <c r="F160">
        <v>14.2</v>
      </c>
      <c r="I160">
        <f t="shared" si="42"/>
        <v>0.72000000000000064</v>
      </c>
      <c r="M160" s="5"/>
      <c r="N160" s="6">
        <f t="shared" si="43"/>
        <v>-1.0699999999999985</v>
      </c>
      <c r="O160" s="6"/>
      <c r="P160" s="6"/>
      <c r="Q160" s="7"/>
      <c r="V160" s="5"/>
      <c r="W160" s="6">
        <f t="shared" si="44"/>
        <v>0.8100000000000005</v>
      </c>
      <c r="X160" s="6"/>
      <c r="Y160" s="6"/>
      <c r="Z160" s="7"/>
      <c r="AC160">
        <f>SUM(B160-$G$6)</f>
        <v>2.3200000000000003</v>
      </c>
    </row>
    <row r="161" spans="1:32" x14ac:dyDescent="0.3">
      <c r="A161" t="s">
        <v>11</v>
      </c>
      <c r="B161">
        <v>14.83</v>
      </c>
      <c r="C161">
        <v>13.75</v>
      </c>
      <c r="D161">
        <v>15.55</v>
      </c>
      <c r="E161">
        <v>14.43</v>
      </c>
      <c r="F161">
        <v>14.89</v>
      </c>
      <c r="I161">
        <f t="shared" si="42"/>
        <v>0.40000000000000036</v>
      </c>
      <c r="K161">
        <f>SUM(I157:I165)</f>
        <v>3.3200000000000021</v>
      </c>
      <c r="M161" s="5"/>
      <c r="N161" s="6">
        <f t="shared" si="43"/>
        <v>-1.1400000000000006</v>
      </c>
      <c r="O161" s="6"/>
      <c r="P161" s="6">
        <f>SUM(N157:N165)</f>
        <v>0.96000000000000263</v>
      </c>
      <c r="Q161" s="7"/>
      <c r="T161">
        <f>ABS(SUM(K161,-P161))</f>
        <v>2.3599999999999994</v>
      </c>
      <c r="V161" s="5"/>
      <c r="W161" s="6">
        <f t="shared" si="44"/>
        <v>0.66000000000000014</v>
      </c>
      <c r="X161" s="6"/>
      <c r="Y161" s="6">
        <f>SUM(W157:W165)</f>
        <v>5.240000000000002</v>
      </c>
      <c r="Z161" s="7"/>
      <c r="AC161">
        <f>SUM(B161,-$G$7)</f>
        <v>0.42999999999999972</v>
      </c>
      <c r="AE161">
        <f>SUM(AC157:AC165)</f>
        <v>9.7199999999999989</v>
      </c>
    </row>
    <row r="162" spans="1:32" x14ac:dyDescent="0.3">
      <c r="A162" t="s">
        <v>12</v>
      </c>
      <c r="B162">
        <v>13.3</v>
      </c>
      <c r="C162">
        <v>13.06</v>
      </c>
      <c r="D162">
        <v>13.46</v>
      </c>
      <c r="E162">
        <v>13.07</v>
      </c>
      <c r="F162">
        <v>13.09</v>
      </c>
      <c r="I162">
        <f t="shared" si="42"/>
        <v>0.23000000000000043</v>
      </c>
      <c r="M162" s="5"/>
      <c r="N162" s="6">
        <f t="shared" si="43"/>
        <v>-2.9999999999999361E-2</v>
      </c>
      <c r="O162" s="6"/>
      <c r="P162" s="6"/>
      <c r="Q162" s="7"/>
      <c r="V162" s="5"/>
      <c r="W162" s="6">
        <f t="shared" si="44"/>
        <v>0.37000000000000099</v>
      </c>
      <c r="X162" s="6"/>
      <c r="Y162" s="6"/>
      <c r="Z162" s="7"/>
      <c r="AC162">
        <f>SUM(B162,-$G$8)</f>
        <v>0.30000000000000071</v>
      </c>
    </row>
    <row r="163" spans="1:32" x14ac:dyDescent="0.3">
      <c r="A163" t="s">
        <v>13</v>
      </c>
      <c r="B163">
        <v>10.59</v>
      </c>
      <c r="C163">
        <v>11.25</v>
      </c>
      <c r="D163">
        <v>9.94</v>
      </c>
      <c r="E163">
        <v>10.27</v>
      </c>
      <c r="F163">
        <v>9.3000000000000007</v>
      </c>
      <c r="I163">
        <f t="shared" si="42"/>
        <v>0.32000000000000028</v>
      </c>
      <c r="M163" s="5"/>
      <c r="N163" s="6">
        <f t="shared" si="43"/>
        <v>1.9499999999999993</v>
      </c>
      <c r="O163" s="6"/>
      <c r="P163" s="6"/>
      <c r="Q163" s="7"/>
      <c r="V163" s="5"/>
      <c r="W163" s="6">
        <f t="shared" si="44"/>
        <v>0.63999999999999879</v>
      </c>
      <c r="X163" s="6"/>
      <c r="Y163" s="6"/>
      <c r="Z163" s="7"/>
      <c r="AC163">
        <f>SUM(B163,-$G$9)</f>
        <v>0.49000000000000021</v>
      </c>
    </row>
    <row r="164" spans="1:32" x14ac:dyDescent="0.3">
      <c r="A164" t="s">
        <v>14</v>
      </c>
      <c r="B164">
        <v>10.69</v>
      </c>
      <c r="C164">
        <v>9.9600000000000009</v>
      </c>
      <c r="D164">
        <v>10.88</v>
      </c>
      <c r="E164">
        <v>10.119999999999999</v>
      </c>
      <c r="F164">
        <v>10.16</v>
      </c>
      <c r="I164">
        <f t="shared" si="42"/>
        <v>0.57000000000000028</v>
      </c>
      <c r="M164" s="5"/>
      <c r="N164" s="6">
        <f t="shared" si="43"/>
        <v>-0.19999999999999929</v>
      </c>
      <c r="O164" s="6"/>
      <c r="P164" s="6"/>
      <c r="Q164" s="7"/>
      <c r="V164" s="5"/>
      <c r="W164" s="6">
        <f t="shared" si="44"/>
        <v>0.72000000000000064</v>
      </c>
      <c r="X164" s="6"/>
      <c r="Y164" s="6"/>
      <c r="Z164" s="7"/>
      <c r="AC164">
        <f>SUM(B164,-$G$10)</f>
        <v>1.7400000000000002</v>
      </c>
    </row>
    <row r="165" spans="1:32" x14ac:dyDescent="0.3">
      <c r="A165" t="s">
        <v>15</v>
      </c>
      <c r="B165">
        <v>10.61</v>
      </c>
      <c r="C165">
        <v>10.85</v>
      </c>
      <c r="D165">
        <v>10.37</v>
      </c>
      <c r="E165">
        <v>10.34</v>
      </c>
      <c r="F165">
        <v>9.83</v>
      </c>
      <c r="I165">
        <f t="shared" si="42"/>
        <v>0.26999999999999957</v>
      </c>
      <c r="M165" s="5"/>
      <c r="N165" s="6">
        <f t="shared" si="43"/>
        <v>1.0199999999999996</v>
      </c>
      <c r="O165" s="6"/>
      <c r="P165" s="6"/>
      <c r="Q165" s="7"/>
      <c r="V165" s="5"/>
      <c r="W165" s="6">
        <f t="shared" si="44"/>
        <v>0.53999999999999915</v>
      </c>
      <c r="X165" s="6"/>
      <c r="Y165" s="6"/>
      <c r="Z165" s="7"/>
      <c r="AC165">
        <f>SUM(B165,-$G$11)</f>
        <v>1.1399999999999988</v>
      </c>
    </row>
    <row r="166" spans="1:32" x14ac:dyDescent="0.3">
      <c r="A166" t="s">
        <v>30</v>
      </c>
      <c r="M166" s="8"/>
      <c r="N166" s="9"/>
      <c r="O166" s="9"/>
      <c r="P166" s="9"/>
      <c r="Q166" s="10"/>
      <c r="V166" s="8"/>
      <c r="W166" s="9"/>
      <c r="X166" s="9"/>
      <c r="Y166" s="9"/>
      <c r="Z166" s="10"/>
    </row>
    <row r="167" spans="1:32" x14ac:dyDescent="0.3">
      <c r="A167" t="s">
        <v>1</v>
      </c>
      <c r="B167" t="s">
        <v>2</v>
      </c>
      <c r="C167" t="s">
        <v>3</v>
      </c>
      <c r="D167" t="s">
        <v>4</v>
      </c>
      <c r="E167" t="s">
        <v>5</v>
      </c>
      <c r="F167" t="s">
        <v>6</v>
      </c>
      <c r="M167" s="2"/>
      <c r="N167" s="3"/>
      <c r="O167" s="3"/>
      <c r="P167" s="3"/>
      <c r="Q167" s="4"/>
      <c r="AB167" s="2"/>
      <c r="AC167" s="3"/>
      <c r="AD167" s="3"/>
      <c r="AE167" s="3"/>
      <c r="AF167" s="4"/>
    </row>
    <row r="168" spans="1:32" x14ac:dyDescent="0.3">
      <c r="A168" t="s">
        <v>7</v>
      </c>
      <c r="B168">
        <v>12.28</v>
      </c>
      <c r="C168">
        <v>13.49</v>
      </c>
      <c r="D168">
        <v>11.08</v>
      </c>
      <c r="E168">
        <v>11.97</v>
      </c>
      <c r="F168">
        <v>10.45</v>
      </c>
      <c r="I168">
        <f t="shared" ref="I168:I176" si="45">SUM(B168,-E168)</f>
        <v>0.30999999999999872</v>
      </c>
      <c r="M168" s="5"/>
      <c r="N168" s="6">
        <f t="shared" ref="N168:N176" si="46">SUM(C168,-F168)</f>
        <v>3.0400000000000009</v>
      </c>
      <c r="O168" s="6"/>
      <c r="P168" s="6"/>
      <c r="Q168" s="7"/>
      <c r="W168">
        <f t="shared" ref="W168:W176" si="47">SUM(D168,-F168)</f>
        <v>0.63000000000000078</v>
      </c>
      <c r="AB168" s="5"/>
      <c r="AC168" s="6">
        <f>SUM(B168,-$G$3)</f>
        <v>2.3099999999999987</v>
      </c>
      <c r="AD168" s="6"/>
      <c r="AE168" s="6"/>
      <c r="AF168" s="7"/>
    </row>
    <row r="169" spans="1:32" x14ac:dyDescent="0.3">
      <c r="A169" t="s">
        <v>8</v>
      </c>
      <c r="B169">
        <v>9.8000000000000007</v>
      </c>
      <c r="C169">
        <v>9.5500000000000007</v>
      </c>
      <c r="D169">
        <v>10.050000000000001</v>
      </c>
      <c r="E169">
        <v>9.5299999999999994</v>
      </c>
      <c r="F169">
        <v>9.51</v>
      </c>
      <c r="I169">
        <f t="shared" si="45"/>
        <v>0.27000000000000135</v>
      </c>
      <c r="M169" s="5"/>
      <c r="N169" s="6">
        <f t="shared" si="46"/>
        <v>4.0000000000000924E-2</v>
      </c>
      <c r="O169" s="6"/>
      <c r="P169" s="6"/>
      <c r="Q169" s="7"/>
      <c r="W169">
        <f t="shared" si="47"/>
        <v>0.54000000000000092</v>
      </c>
      <c r="AB169" s="5"/>
      <c r="AC169" s="6">
        <f>SUM(B169,-$G$4)</f>
        <v>0.21000000000000085</v>
      </c>
      <c r="AD169" s="6"/>
      <c r="AE169" s="6"/>
      <c r="AF169" s="7"/>
    </row>
    <row r="170" spans="1:32" x14ac:dyDescent="0.3">
      <c r="A170" t="s">
        <v>9</v>
      </c>
      <c r="B170">
        <v>12.15</v>
      </c>
      <c r="C170">
        <v>9.99</v>
      </c>
      <c r="D170">
        <v>13.07</v>
      </c>
      <c r="E170">
        <v>11.88</v>
      </c>
      <c r="F170">
        <v>12.69</v>
      </c>
      <c r="I170">
        <f t="shared" si="45"/>
        <v>0.26999999999999957</v>
      </c>
      <c r="M170" s="5"/>
      <c r="N170" s="6">
        <f t="shared" si="46"/>
        <v>-2.6999999999999993</v>
      </c>
      <c r="O170" s="6"/>
      <c r="P170" s="6"/>
      <c r="Q170" s="7"/>
      <c r="W170">
        <f t="shared" si="47"/>
        <v>0.38000000000000078</v>
      </c>
      <c r="AB170" s="5"/>
      <c r="AC170" s="6">
        <f>SUM(B170,-$G$5)</f>
        <v>0.84999999999999964</v>
      </c>
      <c r="AD170" s="6"/>
      <c r="AE170" s="6"/>
      <c r="AF170" s="7"/>
    </row>
    <row r="171" spans="1:32" x14ac:dyDescent="0.3">
      <c r="A171" t="s">
        <v>10</v>
      </c>
      <c r="B171">
        <v>15.72</v>
      </c>
      <c r="C171">
        <v>13.13</v>
      </c>
      <c r="D171">
        <v>16.010000000000002</v>
      </c>
      <c r="E171">
        <v>14.9</v>
      </c>
      <c r="F171">
        <v>15.1</v>
      </c>
      <c r="I171">
        <f t="shared" si="45"/>
        <v>0.82000000000000028</v>
      </c>
      <c r="M171" s="5"/>
      <c r="N171" s="6">
        <f t="shared" si="46"/>
        <v>-1.9699999999999989</v>
      </c>
      <c r="O171" s="6"/>
      <c r="P171" s="6"/>
      <c r="Q171" s="7"/>
      <c r="W171">
        <f t="shared" si="47"/>
        <v>0.91000000000000192</v>
      </c>
      <c r="AB171" s="5"/>
      <c r="AC171" s="6">
        <f>SUM(B171-$G$6)</f>
        <v>3.2200000000000006</v>
      </c>
      <c r="AD171" s="6"/>
      <c r="AE171" s="6"/>
      <c r="AF171" s="7"/>
    </row>
    <row r="172" spans="1:32" x14ac:dyDescent="0.3">
      <c r="A172" t="s">
        <v>11</v>
      </c>
      <c r="B172">
        <v>14.78</v>
      </c>
      <c r="C172">
        <v>13.75</v>
      </c>
      <c r="D172">
        <v>15.47</v>
      </c>
      <c r="E172">
        <v>14.37</v>
      </c>
      <c r="F172">
        <v>14.78</v>
      </c>
      <c r="I172">
        <f t="shared" si="45"/>
        <v>0.41000000000000014</v>
      </c>
      <c r="K172">
        <f>SUM(I168:I176)</f>
        <v>3.5199999999999996</v>
      </c>
      <c r="M172" s="5"/>
      <c r="N172" s="6">
        <f t="shared" si="46"/>
        <v>-1.0299999999999994</v>
      </c>
      <c r="O172" s="6"/>
      <c r="P172" s="6">
        <f>SUM(N168:N176)</f>
        <v>-6.9999999999996732E-2</v>
      </c>
      <c r="Q172" s="7"/>
      <c r="T172">
        <f>ABS(SUM(K172,-P172))</f>
        <v>3.5899999999999963</v>
      </c>
      <c r="W172">
        <f t="shared" si="47"/>
        <v>0.69000000000000128</v>
      </c>
      <c r="Y172">
        <f>SUM(W168:W176)</f>
        <v>5.490000000000002</v>
      </c>
      <c r="AB172" s="5"/>
      <c r="AC172" s="6">
        <f>SUM(B172,-$G$7)</f>
        <v>0.37999999999999901</v>
      </c>
      <c r="AD172" s="6"/>
      <c r="AE172" s="6">
        <f>SUM(AC168:AC176)</f>
        <v>10.799999999999999</v>
      </c>
      <c r="AF172" s="7"/>
    </row>
    <row r="173" spans="1:32" x14ac:dyDescent="0.3">
      <c r="A173" t="s">
        <v>12</v>
      </c>
      <c r="B173">
        <v>13.47</v>
      </c>
      <c r="C173">
        <v>13.06</v>
      </c>
      <c r="D173">
        <v>13.74</v>
      </c>
      <c r="E173">
        <v>13.21</v>
      </c>
      <c r="F173">
        <v>13.31</v>
      </c>
      <c r="I173">
        <f t="shared" si="45"/>
        <v>0.25999999999999979</v>
      </c>
      <c r="M173" s="5"/>
      <c r="N173" s="6">
        <f t="shared" si="46"/>
        <v>-0.25</v>
      </c>
      <c r="O173" s="6"/>
      <c r="P173" s="6"/>
      <c r="Q173" s="7"/>
      <c r="W173">
        <f t="shared" si="47"/>
        <v>0.42999999999999972</v>
      </c>
      <c r="AB173" s="5"/>
      <c r="AC173" s="6">
        <f>SUM(B173,-$G$8)</f>
        <v>0.47000000000000064</v>
      </c>
      <c r="AD173" s="6"/>
      <c r="AE173" s="6"/>
      <c r="AF173" s="7"/>
    </row>
    <row r="174" spans="1:32" x14ac:dyDescent="0.3">
      <c r="A174" t="s">
        <v>13</v>
      </c>
      <c r="B174">
        <v>10.59</v>
      </c>
      <c r="C174">
        <v>11.25</v>
      </c>
      <c r="D174">
        <v>9.94</v>
      </c>
      <c r="E174">
        <v>10.27</v>
      </c>
      <c r="F174">
        <v>9.3000000000000007</v>
      </c>
      <c r="I174">
        <f t="shared" si="45"/>
        <v>0.32000000000000028</v>
      </c>
      <c r="M174" s="5"/>
      <c r="N174" s="6">
        <f t="shared" si="46"/>
        <v>1.9499999999999993</v>
      </c>
      <c r="O174" s="6"/>
      <c r="P174" s="6"/>
      <c r="Q174" s="7"/>
      <c r="W174">
        <f t="shared" si="47"/>
        <v>0.63999999999999879</v>
      </c>
      <c r="AB174" s="5"/>
      <c r="AC174" s="6">
        <f>SUM(B174,-$G$9)</f>
        <v>0.49000000000000021</v>
      </c>
      <c r="AD174" s="6"/>
      <c r="AE174" s="6"/>
      <c r="AF174" s="7"/>
    </row>
    <row r="175" spans="1:32" x14ac:dyDescent="0.3">
      <c r="A175" t="s">
        <v>14</v>
      </c>
      <c r="B175">
        <v>10.68</v>
      </c>
      <c r="C175">
        <v>9.9600000000000009</v>
      </c>
      <c r="D175">
        <v>10.86</v>
      </c>
      <c r="E175">
        <v>10.09</v>
      </c>
      <c r="F175">
        <v>10.130000000000001</v>
      </c>
      <c r="I175">
        <f t="shared" si="45"/>
        <v>0.58999999999999986</v>
      </c>
      <c r="M175" s="5"/>
      <c r="N175" s="6">
        <f t="shared" si="46"/>
        <v>-0.16999999999999993</v>
      </c>
      <c r="O175" s="6"/>
      <c r="P175" s="6"/>
      <c r="Q175" s="7"/>
      <c r="W175">
        <f t="shared" si="47"/>
        <v>0.72999999999999865</v>
      </c>
      <c r="AB175" s="5"/>
      <c r="AC175" s="6">
        <f>SUM(B175,-$G$10)</f>
        <v>1.7300000000000004</v>
      </c>
      <c r="AD175" s="6"/>
      <c r="AE175" s="6"/>
      <c r="AF175" s="7"/>
    </row>
    <row r="176" spans="1:32" x14ac:dyDescent="0.3">
      <c r="A176" t="s">
        <v>15</v>
      </c>
      <c r="B176">
        <v>10.61</v>
      </c>
      <c r="C176">
        <v>10.85</v>
      </c>
      <c r="D176">
        <v>10.37</v>
      </c>
      <c r="E176">
        <v>10.34</v>
      </c>
      <c r="F176">
        <v>9.83</v>
      </c>
      <c r="I176">
        <f t="shared" si="45"/>
        <v>0.26999999999999957</v>
      </c>
      <c r="M176" s="5"/>
      <c r="N176" s="6">
        <f t="shared" si="46"/>
        <v>1.0199999999999996</v>
      </c>
      <c r="O176" s="6"/>
      <c r="P176" s="6"/>
      <c r="Q176" s="7"/>
      <c r="W176">
        <f t="shared" si="47"/>
        <v>0.53999999999999915</v>
      </c>
      <c r="AB176" s="5"/>
      <c r="AC176" s="6">
        <f>SUM(B176,-$G$11)</f>
        <v>1.1399999999999988</v>
      </c>
      <c r="AD176" s="6"/>
      <c r="AE176" s="6"/>
      <c r="AF176" s="7"/>
    </row>
    <row r="177" spans="1:32" x14ac:dyDescent="0.3">
      <c r="A177" t="s">
        <v>31</v>
      </c>
      <c r="M177" s="8"/>
      <c r="N177" s="9"/>
      <c r="O177" s="9"/>
      <c r="P177" s="9"/>
      <c r="Q177" s="10"/>
      <c r="AB177" s="8"/>
      <c r="AC177" s="9"/>
      <c r="AD177" s="9"/>
      <c r="AE177" s="9"/>
      <c r="AF177" s="10"/>
    </row>
    <row r="178" spans="1:32" x14ac:dyDescent="0.3">
      <c r="A178" t="s">
        <v>1</v>
      </c>
      <c r="B178" t="s">
        <v>2</v>
      </c>
      <c r="C178" t="s">
        <v>3</v>
      </c>
      <c r="D178" t="s">
        <v>4</v>
      </c>
      <c r="E178" t="s">
        <v>5</v>
      </c>
      <c r="F178" t="s">
        <v>6</v>
      </c>
      <c r="M178" s="2"/>
      <c r="N178" s="3"/>
      <c r="O178" s="3"/>
      <c r="P178" s="3"/>
      <c r="Q178" s="4"/>
      <c r="AB178" s="2"/>
      <c r="AC178" s="3"/>
      <c r="AD178" s="3"/>
      <c r="AE178" s="3"/>
      <c r="AF178" s="4"/>
    </row>
    <row r="179" spans="1:32" x14ac:dyDescent="0.3">
      <c r="A179" t="s">
        <v>7</v>
      </c>
      <c r="B179">
        <v>12.3</v>
      </c>
      <c r="C179">
        <v>13.49</v>
      </c>
      <c r="D179">
        <v>11.1</v>
      </c>
      <c r="E179">
        <v>11.99</v>
      </c>
      <c r="F179">
        <v>10.49</v>
      </c>
      <c r="I179">
        <f t="shared" ref="I179:I187" si="48">SUM(B179,-E179)</f>
        <v>0.3100000000000005</v>
      </c>
      <c r="M179" s="5"/>
      <c r="N179" s="6">
        <f t="shared" ref="N179:N187" si="49">SUM(C179,-F179)</f>
        <v>3</v>
      </c>
      <c r="O179" s="6"/>
      <c r="P179" s="6"/>
      <c r="Q179" s="7"/>
      <c r="W179">
        <f t="shared" ref="W179:W187" si="50">SUM(D179,-F179)</f>
        <v>0.60999999999999943</v>
      </c>
      <c r="AB179" s="5"/>
      <c r="AC179" s="6">
        <f>SUM(B179,-$G$3)</f>
        <v>2.33</v>
      </c>
      <c r="AD179" s="6"/>
      <c r="AE179" s="6"/>
      <c r="AF179" s="7"/>
    </row>
    <row r="180" spans="1:32" x14ac:dyDescent="0.3">
      <c r="A180" t="s">
        <v>8</v>
      </c>
      <c r="B180">
        <v>9.8000000000000007</v>
      </c>
      <c r="C180">
        <v>9.5500000000000007</v>
      </c>
      <c r="D180">
        <v>10.050000000000001</v>
      </c>
      <c r="E180">
        <v>9.5299999999999994</v>
      </c>
      <c r="F180">
        <v>9.51</v>
      </c>
      <c r="I180">
        <f t="shared" si="48"/>
        <v>0.27000000000000135</v>
      </c>
      <c r="M180" s="5"/>
      <c r="N180" s="6">
        <f t="shared" si="49"/>
        <v>4.0000000000000924E-2</v>
      </c>
      <c r="O180" s="6"/>
      <c r="P180" s="6"/>
      <c r="Q180" s="7"/>
      <c r="W180">
        <f t="shared" si="50"/>
        <v>0.54000000000000092</v>
      </c>
      <c r="AB180" s="5"/>
      <c r="AC180" s="6">
        <f>SUM(B180,-$G$4)</f>
        <v>0.21000000000000085</v>
      </c>
      <c r="AD180" s="6"/>
      <c r="AE180" s="6"/>
      <c r="AF180" s="7"/>
    </row>
    <row r="181" spans="1:32" x14ac:dyDescent="0.3">
      <c r="A181" t="s">
        <v>9</v>
      </c>
      <c r="B181">
        <v>12.23</v>
      </c>
      <c r="C181">
        <v>9.99</v>
      </c>
      <c r="D181">
        <v>13.19</v>
      </c>
      <c r="E181">
        <v>11.98</v>
      </c>
      <c r="F181">
        <v>12.83</v>
      </c>
      <c r="I181">
        <f t="shared" si="48"/>
        <v>0.25</v>
      </c>
      <c r="M181" s="5"/>
      <c r="N181" s="6">
        <f t="shared" si="49"/>
        <v>-2.84</v>
      </c>
      <c r="O181" s="6"/>
      <c r="P181" s="6"/>
      <c r="Q181" s="7"/>
      <c r="W181">
        <f t="shared" si="50"/>
        <v>0.35999999999999943</v>
      </c>
      <c r="AB181" s="5"/>
      <c r="AC181" s="6">
        <f>SUM(B181,-$G$5)</f>
        <v>0.92999999999999972</v>
      </c>
      <c r="AD181" s="6"/>
      <c r="AE181" s="6"/>
      <c r="AF181" s="7"/>
    </row>
    <row r="182" spans="1:32" x14ac:dyDescent="0.3">
      <c r="A182" t="s">
        <v>10</v>
      </c>
      <c r="B182">
        <v>15.72</v>
      </c>
      <c r="C182">
        <v>13.13</v>
      </c>
      <c r="D182">
        <v>16.010000000000002</v>
      </c>
      <c r="E182">
        <v>14.9</v>
      </c>
      <c r="F182">
        <v>15.1</v>
      </c>
      <c r="I182">
        <f t="shared" si="48"/>
        <v>0.82000000000000028</v>
      </c>
      <c r="M182" s="5"/>
      <c r="N182" s="6">
        <f t="shared" si="49"/>
        <v>-1.9699999999999989</v>
      </c>
      <c r="O182" s="6"/>
      <c r="P182" s="6"/>
      <c r="Q182" s="7"/>
      <c r="W182">
        <f t="shared" si="50"/>
        <v>0.91000000000000192</v>
      </c>
      <c r="AB182" s="5"/>
      <c r="AC182" s="6">
        <f>SUM(B182-$G$6)</f>
        <v>3.2200000000000006</v>
      </c>
      <c r="AD182" s="6"/>
      <c r="AE182" s="6"/>
      <c r="AF182" s="7"/>
    </row>
    <row r="183" spans="1:32" x14ac:dyDescent="0.3">
      <c r="A183" t="s">
        <v>11</v>
      </c>
      <c r="B183">
        <v>14.78</v>
      </c>
      <c r="C183">
        <v>13.75</v>
      </c>
      <c r="D183">
        <v>15.47</v>
      </c>
      <c r="E183">
        <v>14.37</v>
      </c>
      <c r="F183">
        <v>14.78</v>
      </c>
      <c r="I183">
        <f t="shared" si="48"/>
        <v>0.41000000000000014</v>
      </c>
      <c r="K183">
        <f>SUM(I179:I187)</f>
        <v>3.5000000000000018</v>
      </c>
      <c r="M183" s="5"/>
      <c r="N183" s="6">
        <f t="shared" si="49"/>
        <v>-1.0299999999999994</v>
      </c>
      <c r="O183" s="6"/>
      <c r="P183" s="6">
        <f>SUM(N179:N187)</f>
        <v>-0.24999999999999822</v>
      </c>
      <c r="Q183" s="7"/>
      <c r="T183">
        <f>ABS(SUM(K183,-P183))</f>
        <v>3.75</v>
      </c>
      <c r="W183">
        <f t="shared" si="50"/>
        <v>0.69000000000000128</v>
      </c>
      <c r="Y183">
        <f>SUM(W179:W187)</f>
        <v>5.4499999999999993</v>
      </c>
      <c r="AB183" s="5"/>
      <c r="AC183" s="6">
        <f>SUM(B183,-$G$7)</f>
        <v>0.37999999999999901</v>
      </c>
      <c r="AD183" s="6"/>
      <c r="AE183" s="6">
        <f>SUM(AC179:AC187)</f>
        <v>10.9</v>
      </c>
      <c r="AF183" s="7"/>
    </row>
    <row r="184" spans="1:32" x14ac:dyDescent="0.3">
      <c r="A184" t="s">
        <v>12</v>
      </c>
      <c r="B184">
        <v>13.47</v>
      </c>
      <c r="C184">
        <v>13.06</v>
      </c>
      <c r="D184">
        <v>13.74</v>
      </c>
      <c r="E184">
        <v>13.21</v>
      </c>
      <c r="F184">
        <v>13.31</v>
      </c>
      <c r="I184">
        <f t="shared" si="48"/>
        <v>0.25999999999999979</v>
      </c>
      <c r="M184" s="5"/>
      <c r="N184" s="6">
        <f t="shared" si="49"/>
        <v>-0.25</v>
      </c>
      <c r="O184" s="6"/>
      <c r="P184" s="6"/>
      <c r="Q184" s="7"/>
      <c r="W184">
        <f t="shared" si="50"/>
        <v>0.42999999999999972</v>
      </c>
      <c r="AB184" s="5"/>
      <c r="AC184" s="6">
        <f>SUM(B184,-$G$8)</f>
        <v>0.47000000000000064</v>
      </c>
      <c r="AD184" s="6"/>
      <c r="AE184" s="6"/>
      <c r="AF184" s="7"/>
    </row>
    <row r="185" spans="1:32" x14ac:dyDescent="0.3">
      <c r="A185" t="s">
        <v>13</v>
      </c>
      <c r="B185">
        <v>10.59</v>
      </c>
      <c r="C185">
        <v>11.25</v>
      </c>
      <c r="D185">
        <v>9.94</v>
      </c>
      <c r="E185">
        <v>10.27</v>
      </c>
      <c r="F185">
        <v>9.3000000000000007</v>
      </c>
      <c r="I185">
        <f t="shared" si="48"/>
        <v>0.32000000000000028</v>
      </c>
      <c r="M185" s="5"/>
      <c r="N185" s="6">
        <f t="shared" si="49"/>
        <v>1.9499999999999993</v>
      </c>
      <c r="O185" s="6"/>
      <c r="P185" s="6"/>
      <c r="Q185" s="7"/>
      <c r="W185">
        <f t="shared" si="50"/>
        <v>0.63999999999999879</v>
      </c>
      <c r="AB185" s="5"/>
      <c r="AC185" s="6">
        <f>SUM(B185,-$G$9)</f>
        <v>0.49000000000000021</v>
      </c>
      <c r="AD185" s="6"/>
      <c r="AE185" s="6"/>
      <c r="AF185" s="7"/>
    </row>
    <row r="186" spans="1:32" x14ac:dyDescent="0.3">
      <c r="A186" t="s">
        <v>14</v>
      </c>
      <c r="B186">
        <v>10.68</v>
      </c>
      <c r="C186">
        <v>9.9600000000000009</v>
      </c>
      <c r="D186">
        <v>10.86</v>
      </c>
      <c r="E186">
        <v>10.09</v>
      </c>
      <c r="F186">
        <v>10.130000000000001</v>
      </c>
      <c r="I186">
        <f t="shared" si="48"/>
        <v>0.58999999999999986</v>
      </c>
      <c r="M186" s="5"/>
      <c r="N186" s="6">
        <f t="shared" si="49"/>
        <v>-0.16999999999999993</v>
      </c>
      <c r="O186" s="6"/>
      <c r="P186" s="6"/>
      <c r="Q186" s="7"/>
      <c r="W186">
        <f t="shared" si="50"/>
        <v>0.72999999999999865</v>
      </c>
      <c r="AB186" s="5"/>
      <c r="AC186" s="6">
        <f>SUM(B186,-$G$10)</f>
        <v>1.7300000000000004</v>
      </c>
      <c r="AD186" s="6"/>
      <c r="AE186" s="6"/>
      <c r="AF186" s="7"/>
    </row>
    <row r="187" spans="1:32" x14ac:dyDescent="0.3">
      <c r="A187" t="s">
        <v>15</v>
      </c>
      <c r="B187">
        <v>10.61</v>
      </c>
      <c r="C187">
        <v>10.85</v>
      </c>
      <c r="D187">
        <v>10.37</v>
      </c>
      <c r="E187">
        <v>10.34</v>
      </c>
      <c r="F187">
        <v>9.83</v>
      </c>
      <c r="I187">
        <f t="shared" si="48"/>
        <v>0.26999999999999957</v>
      </c>
      <c r="M187" s="5"/>
      <c r="N187" s="6">
        <f t="shared" si="49"/>
        <v>1.0199999999999996</v>
      </c>
      <c r="O187" s="6"/>
      <c r="P187" s="6"/>
      <c r="Q187" s="7"/>
      <c r="W187">
        <f t="shared" si="50"/>
        <v>0.53999999999999915</v>
      </c>
      <c r="AB187" s="5"/>
      <c r="AC187" s="6">
        <f>SUM(B187,-$G$11)</f>
        <v>1.1399999999999988</v>
      </c>
      <c r="AD187" s="6"/>
      <c r="AE187" s="6"/>
      <c r="AF187" s="7"/>
    </row>
    <row r="188" spans="1:32" x14ac:dyDescent="0.3">
      <c r="A188" t="s">
        <v>32</v>
      </c>
      <c r="M188" s="8"/>
      <c r="N188" s="9"/>
      <c r="O188" s="9"/>
      <c r="P188" s="9"/>
      <c r="Q188" s="10"/>
      <c r="AB188" s="8"/>
      <c r="AC188" s="9"/>
      <c r="AD188" s="9"/>
      <c r="AE188" s="9"/>
      <c r="AF188" s="10"/>
    </row>
    <row r="189" spans="1:32" x14ac:dyDescent="0.3">
      <c r="A189" t="s">
        <v>1</v>
      </c>
      <c r="B189" t="s">
        <v>2</v>
      </c>
      <c r="C189" t="s">
        <v>3</v>
      </c>
      <c r="D189" t="s">
        <v>4</v>
      </c>
      <c r="E189" t="s">
        <v>5</v>
      </c>
      <c r="F189" t="s">
        <v>6</v>
      </c>
    </row>
    <row r="190" spans="1:32" x14ac:dyDescent="0.3">
      <c r="A190" t="s">
        <v>7</v>
      </c>
      <c r="B190">
        <v>12.36</v>
      </c>
      <c r="C190">
        <v>13.56</v>
      </c>
      <c r="D190">
        <v>11.56</v>
      </c>
      <c r="E190">
        <v>11.96</v>
      </c>
      <c r="F190">
        <v>10.89</v>
      </c>
      <c r="I190">
        <f t="shared" ref="I190:I198" si="51">SUM(B190,-E190)</f>
        <v>0.39999999999999858</v>
      </c>
      <c r="N190">
        <f t="shared" ref="N190:N198" si="52">SUM(C190,-F190)</f>
        <v>2.67</v>
      </c>
      <c r="W190">
        <f t="shared" ref="W190:W198" si="53">SUM(D190,-F190)</f>
        <v>0.66999999999999993</v>
      </c>
      <c r="AC190">
        <f>SUM(B190,-$G$3)</f>
        <v>2.3899999999999988</v>
      </c>
    </row>
    <row r="191" spans="1:32" x14ac:dyDescent="0.3">
      <c r="A191" t="s">
        <v>8</v>
      </c>
      <c r="B191">
        <v>9.9700000000000006</v>
      </c>
      <c r="C191">
        <v>10.11</v>
      </c>
      <c r="D191">
        <v>9.94</v>
      </c>
      <c r="E191">
        <v>9.58</v>
      </c>
      <c r="F191">
        <v>9.4499999999999993</v>
      </c>
      <c r="I191">
        <f t="shared" si="51"/>
        <v>0.39000000000000057</v>
      </c>
      <c r="N191">
        <f t="shared" si="52"/>
        <v>0.66000000000000014</v>
      </c>
      <c r="W191">
        <f t="shared" si="53"/>
        <v>0.49000000000000021</v>
      </c>
      <c r="AC191">
        <f>SUM(B191,-$G$4)</f>
        <v>0.38000000000000078</v>
      </c>
    </row>
    <row r="192" spans="1:32" x14ac:dyDescent="0.3">
      <c r="A192" t="s">
        <v>9</v>
      </c>
      <c r="B192">
        <v>12.22</v>
      </c>
      <c r="C192">
        <v>9.7899999999999991</v>
      </c>
      <c r="D192">
        <v>13.26</v>
      </c>
      <c r="E192">
        <v>10.68</v>
      </c>
      <c r="F192">
        <v>11.07</v>
      </c>
      <c r="I192">
        <f t="shared" si="51"/>
        <v>1.5400000000000009</v>
      </c>
      <c r="N192">
        <f t="shared" si="52"/>
        <v>-1.2800000000000011</v>
      </c>
      <c r="W192">
        <f t="shared" si="53"/>
        <v>2.1899999999999995</v>
      </c>
      <c r="AC192">
        <f>SUM(B192,-$G$5)</f>
        <v>0.91999999999999993</v>
      </c>
    </row>
    <row r="193" spans="1:31" x14ac:dyDescent="0.3">
      <c r="A193" t="s">
        <v>10</v>
      </c>
      <c r="B193">
        <v>15</v>
      </c>
      <c r="C193" t="s">
        <v>33</v>
      </c>
      <c r="D193">
        <v>15</v>
      </c>
      <c r="E193">
        <v>14.21</v>
      </c>
      <c r="F193">
        <v>14.21</v>
      </c>
      <c r="I193">
        <f t="shared" si="51"/>
        <v>0.78999999999999915</v>
      </c>
      <c r="N193">
        <f t="shared" si="52"/>
        <v>-14.21</v>
      </c>
      <c r="W193">
        <f t="shared" si="53"/>
        <v>0.78999999999999915</v>
      </c>
      <c r="AC193">
        <f>SUM(B193-$G$6)</f>
        <v>2.5</v>
      </c>
    </row>
    <row r="194" spans="1:31" x14ac:dyDescent="0.3">
      <c r="A194" t="s">
        <v>11</v>
      </c>
      <c r="B194">
        <v>14.73</v>
      </c>
      <c r="C194">
        <v>14.26</v>
      </c>
      <c r="D194">
        <v>14.85</v>
      </c>
      <c r="E194">
        <v>14.08</v>
      </c>
      <c r="F194">
        <v>14.03</v>
      </c>
      <c r="I194">
        <f t="shared" si="51"/>
        <v>0.65000000000000036</v>
      </c>
      <c r="K194">
        <f>SUM(I190:I198)</f>
        <v>6.8899999999999988</v>
      </c>
      <c r="N194">
        <f t="shared" si="52"/>
        <v>0.23000000000000043</v>
      </c>
      <c r="P194">
        <f>SUM(N190:N198)</f>
        <v>-6.42</v>
      </c>
      <c r="T194">
        <f>ABS(SUM(K194,-P194))</f>
        <v>13.309999999999999</v>
      </c>
      <c r="W194">
        <f t="shared" si="53"/>
        <v>0.82000000000000028</v>
      </c>
      <c r="Y194">
        <f>SUM(W190:W198)</f>
        <v>9.2999999999999972</v>
      </c>
      <c r="AC194">
        <f>SUM(B194,-$G$7)</f>
        <v>0.33000000000000007</v>
      </c>
      <c r="AE194">
        <f>SUM(AC190:AC198)</f>
        <v>9.83</v>
      </c>
    </row>
    <row r="195" spans="1:31" x14ac:dyDescent="0.3">
      <c r="A195" t="s">
        <v>12</v>
      </c>
      <c r="B195">
        <v>13.4</v>
      </c>
      <c r="C195">
        <v>12.97</v>
      </c>
      <c r="D195">
        <v>13.59</v>
      </c>
      <c r="E195">
        <v>11.72</v>
      </c>
      <c r="F195">
        <v>11.19</v>
      </c>
      <c r="I195">
        <f t="shared" si="51"/>
        <v>1.6799999999999997</v>
      </c>
      <c r="N195">
        <f t="shared" si="52"/>
        <v>1.7800000000000011</v>
      </c>
      <c r="W195">
        <f t="shared" si="53"/>
        <v>2.4000000000000004</v>
      </c>
      <c r="AC195">
        <f>SUM(B195,-$G$8)</f>
        <v>0.40000000000000036</v>
      </c>
    </row>
    <row r="196" spans="1:31" x14ac:dyDescent="0.3">
      <c r="A196" t="s">
        <v>13</v>
      </c>
      <c r="B196">
        <v>10.53</v>
      </c>
      <c r="C196">
        <v>11.9</v>
      </c>
      <c r="D196">
        <v>9.94</v>
      </c>
      <c r="E196">
        <v>10.06</v>
      </c>
      <c r="F196">
        <v>9.27</v>
      </c>
      <c r="I196">
        <f t="shared" si="51"/>
        <v>0.46999999999999886</v>
      </c>
      <c r="N196">
        <f t="shared" si="52"/>
        <v>2.6300000000000008</v>
      </c>
      <c r="W196">
        <f t="shared" si="53"/>
        <v>0.66999999999999993</v>
      </c>
      <c r="AC196">
        <f>SUM(B196,-$G$9)</f>
        <v>0.42999999999999972</v>
      </c>
    </row>
    <row r="197" spans="1:31" x14ac:dyDescent="0.3">
      <c r="A197" t="s">
        <v>14</v>
      </c>
      <c r="B197">
        <v>10.66</v>
      </c>
      <c r="C197">
        <v>10.15</v>
      </c>
      <c r="D197">
        <v>10.78</v>
      </c>
      <c r="E197">
        <v>10.08</v>
      </c>
      <c r="F197">
        <v>10.06</v>
      </c>
      <c r="I197">
        <f t="shared" si="51"/>
        <v>0.58000000000000007</v>
      </c>
      <c r="N197">
        <f t="shared" si="52"/>
        <v>8.9999999999999858E-2</v>
      </c>
      <c r="W197">
        <f t="shared" si="53"/>
        <v>0.71999999999999886</v>
      </c>
      <c r="AC197">
        <f>SUM(B197,-$G$10)</f>
        <v>1.7100000000000009</v>
      </c>
    </row>
    <row r="198" spans="1:31" x14ac:dyDescent="0.3">
      <c r="A198" t="s">
        <v>15</v>
      </c>
      <c r="B198">
        <v>10.24</v>
      </c>
      <c r="C198">
        <v>10.56</v>
      </c>
      <c r="D198">
        <v>10.1</v>
      </c>
      <c r="E198">
        <v>9.85</v>
      </c>
      <c r="F198">
        <v>9.5500000000000007</v>
      </c>
      <c r="I198">
        <f t="shared" si="51"/>
        <v>0.39000000000000057</v>
      </c>
      <c r="N198">
        <f t="shared" si="52"/>
        <v>1.0099999999999998</v>
      </c>
      <c r="W198">
        <f t="shared" si="53"/>
        <v>0.54999999999999893</v>
      </c>
      <c r="AC198">
        <f>SUM(B198,-$G$11)</f>
        <v>0.76999999999999957</v>
      </c>
    </row>
    <row r="199" spans="1:31" x14ac:dyDescent="0.3">
      <c r="A199" t="s">
        <v>34</v>
      </c>
    </row>
    <row r="200" spans="1:31" x14ac:dyDescent="0.3">
      <c r="A200" t="s">
        <v>1</v>
      </c>
      <c r="B200" t="s">
        <v>2</v>
      </c>
      <c r="C200" t="s">
        <v>3</v>
      </c>
      <c r="D200" t="s">
        <v>4</v>
      </c>
      <c r="E200" t="s">
        <v>5</v>
      </c>
      <c r="F200" t="s">
        <v>6</v>
      </c>
      <c r="H200" s="2"/>
      <c r="I200" s="3"/>
      <c r="J200" s="3"/>
      <c r="K200" s="3"/>
      <c r="L200" s="4"/>
      <c r="M200" s="2"/>
      <c r="N200" s="3"/>
      <c r="O200" s="3"/>
      <c r="P200" s="3"/>
      <c r="Q200" s="4"/>
      <c r="V200" s="2"/>
      <c r="W200" s="3"/>
      <c r="X200" s="3"/>
      <c r="Y200" s="3"/>
      <c r="Z200" s="4"/>
    </row>
    <row r="201" spans="1:31" x14ac:dyDescent="0.3">
      <c r="A201" t="s">
        <v>7</v>
      </c>
      <c r="B201">
        <v>12.45</v>
      </c>
      <c r="C201">
        <v>13.42</v>
      </c>
      <c r="D201">
        <v>11.48</v>
      </c>
      <c r="E201">
        <v>12.33</v>
      </c>
      <c r="F201">
        <v>11.23</v>
      </c>
      <c r="H201" s="5"/>
      <c r="I201" s="6">
        <f t="shared" ref="I201:I209" si="54">SUM(B201,-E201)</f>
        <v>0.11999999999999922</v>
      </c>
      <c r="J201" s="6"/>
      <c r="K201" s="6"/>
      <c r="L201" s="7"/>
      <c r="M201" s="5"/>
      <c r="N201" s="6">
        <f t="shared" ref="N201:N209" si="55">SUM(C201,-F201)</f>
        <v>2.1899999999999995</v>
      </c>
      <c r="O201" s="6"/>
      <c r="P201" s="6"/>
      <c r="Q201" s="7"/>
      <c r="V201" s="5"/>
      <c r="W201" s="6">
        <f t="shared" ref="W201:W209" si="56">SUM(D201,-F201)</f>
        <v>0.25</v>
      </c>
      <c r="X201" s="6"/>
      <c r="Y201" s="6"/>
      <c r="Z201" s="7"/>
      <c r="AC201">
        <f>SUM(B201,-$G$3)</f>
        <v>2.4799999999999986</v>
      </c>
    </row>
    <row r="202" spans="1:31" x14ac:dyDescent="0.3">
      <c r="A202" t="s">
        <v>8</v>
      </c>
      <c r="B202">
        <v>9.9499999999999993</v>
      </c>
      <c r="C202">
        <v>9.86</v>
      </c>
      <c r="D202">
        <v>10.029999999999999</v>
      </c>
      <c r="E202">
        <v>9.68</v>
      </c>
      <c r="F202">
        <v>9.49</v>
      </c>
      <c r="H202" s="5"/>
      <c r="I202" s="6">
        <f t="shared" si="54"/>
        <v>0.26999999999999957</v>
      </c>
      <c r="J202" s="6"/>
      <c r="K202" s="6"/>
      <c r="L202" s="7"/>
      <c r="M202" s="5"/>
      <c r="N202" s="6">
        <f t="shared" si="55"/>
        <v>0.36999999999999922</v>
      </c>
      <c r="O202" s="6"/>
      <c r="P202" s="6"/>
      <c r="Q202" s="7"/>
      <c r="V202" s="5"/>
      <c r="W202" s="6">
        <f t="shared" si="56"/>
        <v>0.53999999999999915</v>
      </c>
      <c r="X202" s="6"/>
      <c r="Y202" s="6"/>
      <c r="Z202" s="7"/>
      <c r="AC202">
        <f>SUM(B202,-$G$4)</f>
        <v>0.35999999999999943</v>
      </c>
    </row>
    <row r="203" spans="1:31" x14ac:dyDescent="0.3">
      <c r="A203" t="s">
        <v>9</v>
      </c>
      <c r="B203">
        <v>11.82</v>
      </c>
      <c r="C203">
        <v>9.74</v>
      </c>
      <c r="D203">
        <v>13.2</v>
      </c>
      <c r="E203">
        <v>11.53</v>
      </c>
      <c r="F203">
        <v>12.73</v>
      </c>
      <c r="H203" s="5"/>
      <c r="I203" s="6">
        <f t="shared" si="54"/>
        <v>0.29000000000000092</v>
      </c>
      <c r="J203" s="6"/>
      <c r="K203" s="6"/>
      <c r="L203" s="7"/>
      <c r="M203" s="5"/>
      <c r="N203" s="6">
        <f t="shared" si="55"/>
        <v>-2.99</v>
      </c>
      <c r="O203" s="6"/>
      <c r="P203" s="6"/>
      <c r="Q203" s="7"/>
      <c r="V203" s="5"/>
      <c r="W203" s="6">
        <f t="shared" si="56"/>
        <v>0.46999999999999886</v>
      </c>
      <c r="X203" s="6"/>
      <c r="Y203" s="6"/>
      <c r="Z203" s="7"/>
      <c r="AC203">
        <f>SUM(B203,-$G$5)</f>
        <v>0.51999999999999957</v>
      </c>
    </row>
    <row r="204" spans="1:31" x14ac:dyDescent="0.3">
      <c r="A204" t="s">
        <v>10</v>
      </c>
      <c r="B204">
        <v>14.22</v>
      </c>
      <c r="C204">
        <v>13.33</v>
      </c>
      <c r="D204">
        <v>14.32</v>
      </c>
      <c r="E204">
        <v>13.71</v>
      </c>
      <c r="F204">
        <v>13.75</v>
      </c>
      <c r="H204" s="5"/>
      <c r="I204" s="6">
        <f t="shared" si="54"/>
        <v>0.50999999999999979</v>
      </c>
      <c r="J204" s="6"/>
      <c r="K204" s="6"/>
      <c r="L204" s="7"/>
      <c r="M204" s="5"/>
      <c r="N204" s="6">
        <f t="shared" si="55"/>
        <v>-0.41999999999999993</v>
      </c>
      <c r="O204" s="6"/>
      <c r="P204" s="6"/>
      <c r="Q204" s="7"/>
      <c r="V204" s="5"/>
      <c r="W204" s="6">
        <f t="shared" si="56"/>
        <v>0.57000000000000028</v>
      </c>
      <c r="X204" s="6"/>
      <c r="Y204" s="6"/>
      <c r="Z204" s="7"/>
      <c r="AC204">
        <f>SUM(B204-$G$6)</f>
        <v>1.7200000000000006</v>
      </c>
    </row>
    <row r="205" spans="1:31" x14ac:dyDescent="0.3">
      <c r="A205" t="s">
        <v>11</v>
      </c>
      <c r="B205">
        <v>15.1</v>
      </c>
      <c r="C205">
        <v>14.39</v>
      </c>
      <c r="D205">
        <v>15.57</v>
      </c>
      <c r="E205">
        <v>14.86</v>
      </c>
      <c r="F205">
        <v>15.18</v>
      </c>
      <c r="H205" s="5"/>
      <c r="I205" s="6">
        <f t="shared" si="54"/>
        <v>0.24000000000000021</v>
      </c>
      <c r="J205" s="6"/>
      <c r="K205" s="6">
        <f>SUM(I201:I209)</f>
        <v>2.9899999999999984</v>
      </c>
      <c r="L205" s="7"/>
      <c r="M205" s="5"/>
      <c r="N205" s="6">
        <f t="shared" si="55"/>
        <v>-0.78999999999999915</v>
      </c>
      <c r="O205" s="6"/>
      <c r="P205" s="6">
        <f>SUM(N201:N209)</f>
        <v>2.2899999999999974</v>
      </c>
      <c r="Q205" s="7"/>
      <c r="T205">
        <f>ABS(SUM(K205,-P205))</f>
        <v>0.70000000000000107</v>
      </c>
      <c r="V205" s="5"/>
      <c r="W205" s="6">
        <f t="shared" si="56"/>
        <v>0.39000000000000057</v>
      </c>
      <c r="X205" s="6"/>
      <c r="Y205" s="6">
        <f>SUM(W201:W209)</f>
        <v>4.8999999999999968</v>
      </c>
      <c r="Z205" s="7"/>
      <c r="AC205">
        <f>SUM(B205,-$G$7)</f>
        <v>0.69999999999999929</v>
      </c>
      <c r="AE205">
        <f>SUM(AC201:AC209)</f>
        <v>9.009999999999998</v>
      </c>
    </row>
    <row r="206" spans="1:31" x14ac:dyDescent="0.3">
      <c r="A206" t="s">
        <v>12</v>
      </c>
      <c r="B206">
        <v>13.12</v>
      </c>
      <c r="C206">
        <v>13.08</v>
      </c>
      <c r="D206">
        <v>13.16</v>
      </c>
      <c r="E206">
        <v>12.74</v>
      </c>
      <c r="F206">
        <v>12.4</v>
      </c>
      <c r="H206" s="5"/>
      <c r="I206" s="6">
        <f t="shared" si="54"/>
        <v>0.37999999999999901</v>
      </c>
      <c r="J206" s="6"/>
      <c r="K206" s="6"/>
      <c r="L206" s="7"/>
      <c r="M206" s="5"/>
      <c r="N206" s="6">
        <f t="shared" si="55"/>
        <v>0.67999999999999972</v>
      </c>
      <c r="O206" s="6"/>
      <c r="P206" s="6"/>
      <c r="Q206" s="7"/>
      <c r="V206" s="5"/>
      <c r="W206" s="6">
        <f t="shared" si="56"/>
        <v>0.75999999999999979</v>
      </c>
      <c r="X206" s="6"/>
      <c r="Y206" s="6"/>
      <c r="Z206" s="7"/>
      <c r="AC206">
        <f>SUM(B206,-$G$8)</f>
        <v>0.11999999999999922</v>
      </c>
    </row>
    <row r="207" spans="1:31" x14ac:dyDescent="0.3">
      <c r="A207" t="s">
        <v>13</v>
      </c>
      <c r="B207">
        <v>10.73</v>
      </c>
      <c r="C207">
        <v>11.52</v>
      </c>
      <c r="D207">
        <v>9.94</v>
      </c>
      <c r="E207">
        <v>10.41</v>
      </c>
      <c r="F207">
        <v>9.3000000000000007</v>
      </c>
      <c r="H207" s="5"/>
      <c r="I207" s="6">
        <f t="shared" si="54"/>
        <v>0.32000000000000028</v>
      </c>
      <c r="J207" s="6"/>
      <c r="K207" s="6"/>
      <c r="L207" s="7"/>
      <c r="M207" s="5"/>
      <c r="N207" s="6">
        <f t="shared" si="55"/>
        <v>2.2199999999999989</v>
      </c>
      <c r="O207" s="6"/>
      <c r="P207" s="6"/>
      <c r="Q207" s="7"/>
      <c r="V207" s="5"/>
      <c r="W207" s="6">
        <f t="shared" si="56"/>
        <v>0.63999999999999879</v>
      </c>
      <c r="X207" s="6"/>
      <c r="Y207" s="6"/>
      <c r="Z207" s="7"/>
      <c r="AC207">
        <f>SUM(B207,-$G$9)</f>
        <v>0.63000000000000078</v>
      </c>
    </row>
    <row r="208" spans="1:31" x14ac:dyDescent="0.3">
      <c r="A208" t="s">
        <v>14</v>
      </c>
      <c r="B208">
        <v>10.66</v>
      </c>
      <c r="C208">
        <v>10.15</v>
      </c>
      <c r="D208">
        <v>10.78</v>
      </c>
      <c r="E208">
        <v>10.08</v>
      </c>
      <c r="F208">
        <v>10.06</v>
      </c>
      <c r="H208" s="5"/>
      <c r="I208" s="6">
        <f t="shared" si="54"/>
        <v>0.58000000000000007</v>
      </c>
      <c r="J208" s="6"/>
      <c r="K208" s="6"/>
      <c r="L208" s="7"/>
      <c r="M208" s="5"/>
      <c r="N208" s="6">
        <f t="shared" si="55"/>
        <v>8.9999999999999858E-2</v>
      </c>
      <c r="O208" s="6"/>
      <c r="P208" s="6"/>
      <c r="Q208" s="7"/>
      <c r="V208" s="5"/>
      <c r="W208" s="6">
        <f t="shared" si="56"/>
        <v>0.71999999999999886</v>
      </c>
      <c r="X208" s="6"/>
      <c r="Y208" s="6"/>
      <c r="Z208" s="7"/>
      <c r="AC208">
        <f>SUM(B208,-$G$10)</f>
        <v>1.7100000000000009</v>
      </c>
    </row>
    <row r="209" spans="1:31" x14ac:dyDescent="0.3">
      <c r="A209" t="s">
        <v>15</v>
      </c>
      <c r="B209">
        <v>10.24</v>
      </c>
      <c r="C209">
        <v>10.43</v>
      </c>
      <c r="D209">
        <v>10.050000000000001</v>
      </c>
      <c r="E209">
        <v>9.9600000000000009</v>
      </c>
      <c r="F209">
        <v>9.49</v>
      </c>
      <c r="H209" s="5"/>
      <c r="I209" s="6">
        <f t="shared" si="54"/>
        <v>0.27999999999999936</v>
      </c>
      <c r="J209" s="6"/>
      <c r="K209" s="6"/>
      <c r="L209" s="7"/>
      <c r="M209" s="5"/>
      <c r="N209" s="6">
        <f t="shared" si="55"/>
        <v>0.9399999999999995</v>
      </c>
      <c r="O209" s="6"/>
      <c r="P209" s="6"/>
      <c r="Q209" s="7"/>
      <c r="V209" s="5"/>
      <c r="W209" s="6">
        <f t="shared" si="56"/>
        <v>0.5600000000000005</v>
      </c>
      <c r="X209" s="6"/>
      <c r="Y209" s="6"/>
      <c r="Z209" s="7"/>
      <c r="AC209">
        <f>SUM(B209,-$G$11)</f>
        <v>0.76999999999999957</v>
      </c>
    </row>
    <row r="210" spans="1:31" x14ac:dyDescent="0.3">
      <c r="A210" t="s">
        <v>35</v>
      </c>
      <c r="H210" s="8"/>
      <c r="I210" s="9"/>
      <c r="J210" s="9"/>
      <c r="K210" s="9"/>
      <c r="L210" s="10"/>
      <c r="M210" s="8"/>
      <c r="N210" s="9"/>
      <c r="O210" s="9"/>
      <c r="P210" s="9"/>
      <c r="Q210" s="10"/>
      <c r="V210" s="8"/>
      <c r="W210" s="9"/>
      <c r="X210" s="9"/>
      <c r="Y210" s="9"/>
      <c r="Z210" s="10"/>
    </row>
    <row r="211" spans="1:31" x14ac:dyDescent="0.3">
      <c r="A211" t="s">
        <v>1</v>
      </c>
      <c r="B211" t="s">
        <v>2</v>
      </c>
      <c r="C211" t="s">
        <v>3</v>
      </c>
      <c r="D211" t="s">
        <v>4</v>
      </c>
      <c r="E211" t="s">
        <v>5</v>
      </c>
      <c r="F211" t="s">
        <v>6</v>
      </c>
      <c r="M211" s="2"/>
      <c r="N211" s="3"/>
      <c r="O211" s="3"/>
      <c r="P211" s="3"/>
      <c r="Q211" s="4"/>
    </row>
    <row r="212" spans="1:31" x14ac:dyDescent="0.3">
      <c r="A212" t="s">
        <v>7</v>
      </c>
      <c r="B212">
        <v>12.58</v>
      </c>
      <c r="C212">
        <v>14.01</v>
      </c>
      <c r="D212">
        <v>11.15</v>
      </c>
      <c r="E212">
        <v>12.24</v>
      </c>
      <c r="F212">
        <v>10.47</v>
      </c>
      <c r="I212">
        <f t="shared" ref="I212:I220" si="57">SUM(B212,-E212)</f>
        <v>0.33999999999999986</v>
      </c>
      <c r="M212" s="5"/>
      <c r="N212" s="6">
        <f t="shared" ref="N212:N220" si="58">SUM(C212,-F212)</f>
        <v>3.5399999999999991</v>
      </c>
      <c r="O212" s="6"/>
      <c r="P212" s="6"/>
      <c r="Q212" s="7"/>
      <c r="W212">
        <f t="shared" ref="W212:W220" si="59">SUM(D212,-F212)</f>
        <v>0.67999999999999972</v>
      </c>
      <c r="AC212">
        <f>SUM(B212,-$G$3)</f>
        <v>2.6099999999999994</v>
      </c>
    </row>
    <row r="213" spans="1:31" x14ac:dyDescent="0.3">
      <c r="A213" t="s">
        <v>8</v>
      </c>
      <c r="B213">
        <v>9.7200000000000006</v>
      </c>
      <c r="C213">
        <v>9.59</v>
      </c>
      <c r="D213">
        <v>9.85</v>
      </c>
      <c r="E213">
        <v>9.4</v>
      </c>
      <c r="F213">
        <v>9.2100000000000009</v>
      </c>
      <c r="I213">
        <f t="shared" si="57"/>
        <v>0.32000000000000028</v>
      </c>
      <c r="M213" s="5"/>
      <c r="N213" s="6">
        <f t="shared" si="58"/>
        <v>0.37999999999999901</v>
      </c>
      <c r="O213" s="6"/>
      <c r="P213" s="6"/>
      <c r="Q213" s="7"/>
      <c r="W213">
        <f t="shared" si="59"/>
        <v>0.63999999999999879</v>
      </c>
      <c r="AC213">
        <f>SUM(B213,-$G$4)</f>
        <v>0.13000000000000078</v>
      </c>
    </row>
    <row r="214" spans="1:31" x14ac:dyDescent="0.3">
      <c r="A214" t="s">
        <v>9</v>
      </c>
      <c r="B214">
        <v>11.52</v>
      </c>
      <c r="C214">
        <v>9.42</v>
      </c>
      <c r="D214">
        <v>13.63</v>
      </c>
      <c r="E214">
        <v>11.13</v>
      </c>
      <c r="F214">
        <v>12.85</v>
      </c>
      <c r="I214">
        <f t="shared" si="57"/>
        <v>0.38999999999999879</v>
      </c>
      <c r="M214" s="5"/>
      <c r="N214" s="6">
        <f t="shared" si="58"/>
        <v>-3.4299999999999997</v>
      </c>
      <c r="O214" s="6"/>
      <c r="P214" s="6"/>
      <c r="Q214" s="7"/>
      <c r="W214">
        <f t="shared" si="59"/>
        <v>0.78000000000000114</v>
      </c>
      <c r="AC214">
        <f>SUM(B214,-$G$5)</f>
        <v>0.21999999999999886</v>
      </c>
    </row>
    <row r="215" spans="1:31" x14ac:dyDescent="0.3">
      <c r="A215" t="s">
        <v>10</v>
      </c>
      <c r="B215">
        <v>14.59</v>
      </c>
      <c r="C215">
        <v>13.51</v>
      </c>
      <c r="D215">
        <v>15.68</v>
      </c>
      <c r="E215">
        <v>14.16</v>
      </c>
      <c r="F215">
        <v>14.82</v>
      </c>
      <c r="I215">
        <f t="shared" si="57"/>
        <v>0.42999999999999972</v>
      </c>
      <c r="M215" s="5"/>
      <c r="N215" s="6">
        <f t="shared" si="58"/>
        <v>-1.3100000000000005</v>
      </c>
      <c r="O215" s="6"/>
      <c r="P215" s="6"/>
      <c r="Q215" s="7"/>
      <c r="W215">
        <f t="shared" si="59"/>
        <v>0.85999999999999943</v>
      </c>
      <c r="AC215">
        <f>SUM(B215-$G$6)</f>
        <v>2.09</v>
      </c>
    </row>
    <row r="216" spans="1:31" x14ac:dyDescent="0.3">
      <c r="A216" t="s">
        <v>11</v>
      </c>
      <c r="B216">
        <v>14.94</v>
      </c>
      <c r="C216">
        <v>14.72</v>
      </c>
      <c r="D216">
        <v>15.16</v>
      </c>
      <c r="E216">
        <v>14.53</v>
      </c>
      <c r="F216">
        <v>14.33</v>
      </c>
      <c r="I216">
        <f t="shared" si="57"/>
        <v>0.41000000000000014</v>
      </c>
      <c r="K216">
        <f>SUM(I212:I220)</f>
        <v>3.25</v>
      </c>
      <c r="M216" s="5"/>
      <c r="N216" s="6">
        <f t="shared" si="58"/>
        <v>0.39000000000000057</v>
      </c>
      <c r="O216" s="6"/>
      <c r="P216" s="6">
        <f>SUM(N212:N220)</f>
        <v>2.389999999999997</v>
      </c>
      <c r="Q216" s="7"/>
      <c r="T216">
        <f>ABS(SUM(K216,-P216))</f>
        <v>0.86000000000000298</v>
      </c>
      <c r="W216">
        <f t="shared" si="59"/>
        <v>0.83000000000000007</v>
      </c>
      <c r="Y216">
        <f>SUM(W212:W220)</f>
        <v>6.52</v>
      </c>
      <c r="AC216">
        <f>SUM(B216,-$G$7)</f>
        <v>0.53999999999999915</v>
      </c>
      <c r="AE216">
        <f>SUM(AC212:AC220)</f>
        <v>8.2399999999999984</v>
      </c>
    </row>
    <row r="217" spans="1:31" x14ac:dyDescent="0.3">
      <c r="A217" t="s">
        <v>12</v>
      </c>
      <c r="B217">
        <v>13.08</v>
      </c>
      <c r="C217">
        <v>12.51</v>
      </c>
      <c r="D217">
        <v>13.65</v>
      </c>
      <c r="E217">
        <v>12.69</v>
      </c>
      <c r="F217">
        <v>12.87</v>
      </c>
      <c r="I217">
        <f t="shared" si="57"/>
        <v>0.39000000000000057</v>
      </c>
      <c r="M217" s="5"/>
      <c r="N217" s="6">
        <f t="shared" si="58"/>
        <v>-0.35999999999999943</v>
      </c>
      <c r="O217" s="6"/>
      <c r="P217" s="6"/>
      <c r="Q217" s="7"/>
      <c r="W217">
        <f t="shared" si="59"/>
        <v>0.78000000000000114</v>
      </c>
      <c r="AC217">
        <f>SUM(B217,-$G$8)</f>
        <v>8.0000000000000071E-2</v>
      </c>
    </row>
    <row r="218" spans="1:31" x14ac:dyDescent="0.3">
      <c r="A218" t="s">
        <v>13</v>
      </c>
      <c r="B218">
        <v>10.73</v>
      </c>
      <c r="C218">
        <v>11.52</v>
      </c>
      <c r="D218">
        <v>9.94</v>
      </c>
      <c r="E218">
        <v>10.41</v>
      </c>
      <c r="F218">
        <v>9.3000000000000007</v>
      </c>
      <c r="I218">
        <f t="shared" si="57"/>
        <v>0.32000000000000028</v>
      </c>
      <c r="M218" s="5"/>
      <c r="N218" s="6">
        <f t="shared" si="58"/>
        <v>2.2199999999999989</v>
      </c>
      <c r="O218" s="6"/>
      <c r="P218" s="6"/>
      <c r="Q218" s="7"/>
      <c r="W218">
        <f t="shared" si="59"/>
        <v>0.63999999999999879</v>
      </c>
      <c r="AC218">
        <f>SUM(B218,-$G$9)</f>
        <v>0.63000000000000078</v>
      </c>
    </row>
    <row r="219" spans="1:31" x14ac:dyDescent="0.3">
      <c r="A219" t="s">
        <v>14</v>
      </c>
      <c r="B219">
        <v>10.19</v>
      </c>
      <c r="C219">
        <v>9.73</v>
      </c>
      <c r="D219">
        <v>10.65</v>
      </c>
      <c r="E219">
        <v>9.86</v>
      </c>
      <c r="F219">
        <v>9.98</v>
      </c>
      <c r="I219">
        <f t="shared" si="57"/>
        <v>0.33000000000000007</v>
      </c>
      <c r="M219" s="5"/>
      <c r="N219" s="6">
        <f t="shared" si="58"/>
        <v>-0.25</v>
      </c>
      <c r="O219" s="6"/>
      <c r="P219" s="6"/>
      <c r="Q219" s="7"/>
      <c r="W219">
        <f t="shared" si="59"/>
        <v>0.66999999999999993</v>
      </c>
      <c r="AC219">
        <f>SUM(B219,-$G$10)</f>
        <v>1.2400000000000002</v>
      </c>
    </row>
    <row r="220" spans="1:31" x14ac:dyDescent="0.3">
      <c r="A220" t="s">
        <v>15</v>
      </c>
      <c r="B220">
        <v>10.17</v>
      </c>
      <c r="C220">
        <v>10.45</v>
      </c>
      <c r="D220">
        <v>9.8800000000000008</v>
      </c>
      <c r="E220">
        <v>9.85</v>
      </c>
      <c r="F220">
        <v>9.24</v>
      </c>
      <c r="I220">
        <f t="shared" si="57"/>
        <v>0.32000000000000028</v>
      </c>
      <c r="M220" s="8"/>
      <c r="N220" s="9">
        <f t="shared" si="58"/>
        <v>1.2099999999999991</v>
      </c>
      <c r="O220" s="9"/>
      <c r="P220" s="9"/>
      <c r="Q220" s="10"/>
      <c r="W220">
        <f t="shared" si="59"/>
        <v>0.64000000000000057</v>
      </c>
      <c r="AC220">
        <f>SUM(B220,-$G$11)</f>
        <v>0.69999999999999929</v>
      </c>
    </row>
    <row r="221" spans="1:31" x14ac:dyDescent="0.3">
      <c r="A221" t="s">
        <v>36</v>
      </c>
      <c r="M221" s="2"/>
      <c r="N221" s="3"/>
      <c r="O221" s="3"/>
      <c r="P221" s="3"/>
      <c r="Q221" s="4"/>
    </row>
    <row r="222" spans="1:31" x14ac:dyDescent="0.3">
      <c r="A222" t="s">
        <v>1</v>
      </c>
      <c r="B222" t="s">
        <v>2</v>
      </c>
      <c r="C222" t="s">
        <v>3</v>
      </c>
      <c r="D222" t="s">
        <v>4</v>
      </c>
      <c r="E222" t="s">
        <v>5</v>
      </c>
      <c r="F222" t="s">
        <v>6</v>
      </c>
      <c r="M222" s="5"/>
      <c r="N222" s="6"/>
      <c r="O222" s="6"/>
      <c r="P222" s="6"/>
      <c r="Q222" s="7"/>
    </row>
    <row r="223" spans="1:31" x14ac:dyDescent="0.3">
      <c r="A223" t="s">
        <v>7</v>
      </c>
      <c r="B223">
        <v>12.58</v>
      </c>
      <c r="C223">
        <v>14.01</v>
      </c>
      <c r="D223">
        <v>11.15</v>
      </c>
      <c r="E223">
        <v>12.24</v>
      </c>
      <c r="F223">
        <v>10.47</v>
      </c>
      <c r="I223">
        <f t="shared" ref="I223:I231" si="60">SUM(B223,-E223)</f>
        <v>0.33999999999999986</v>
      </c>
      <c r="M223" s="5"/>
      <c r="N223" s="6">
        <f t="shared" ref="N223:N231" si="61">SUM(C223,-F223)</f>
        <v>3.5399999999999991</v>
      </c>
      <c r="O223" s="6"/>
      <c r="P223" s="6"/>
      <c r="Q223" s="7"/>
      <c r="W223">
        <f t="shared" ref="W223:W231" si="62">SUM(D223,-F223)</f>
        <v>0.67999999999999972</v>
      </c>
      <c r="AC223">
        <f>SUM(B223,-$G$3)</f>
        <v>2.6099999999999994</v>
      </c>
    </row>
    <row r="224" spans="1:31" x14ac:dyDescent="0.3">
      <c r="A224" t="s">
        <v>8</v>
      </c>
      <c r="B224">
        <v>9.7200000000000006</v>
      </c>
      <c r="C224">
        <v>9.59</v>
      </c>
      <c r="D224">
        <v>9.85</v>
      </c>
      <c r="E224">
        <v>9.4</v>
      </c>
      <c r="F224">
        <v>9.2100000000000009</v>
      </c>
      <c r="I224">
        <f t="shared" si="60"/>
        <v>0.32000000000000028</v>
      </c>
      <c r="M224" s="5"/>
      <c r="N224" s="6">
        <f t="shared" si="61"/>
        <v>0.37999999999999901</v>
      </c>
      <c r="O224" s="6"/>
      <c r="P224" s="6"/>
      <c r="Q224" s="7"/>
      <c r="W224">
        <f t="shared" si="62"/>
        <v>0.63999999999999879</v>
      </c>
      <c r="AC224">
        <f>SUM(B224,-$G$4)</f>
        <v>0.13000000000000078</v>
      </c>
    </row>
    <row r="225" spans="1:33" x14ac:dyDescent="0.3">
      <c r="A225" t="s">
        <v>9</v>
      </c>
      <c r="B225">
        <v>11.52</v>
      </c>
      <c r="C225">
        <v>9.42</v>
      </c>
      <c r="D225">
        <v>13.63</v>
      </c>
      <c r="E225">
        <v>11.13</v>
      </c>
      <c r="F225">
        <v>12.85</v>
      </c>
      <c r="I225">
        <f t="shared" si="60"/>
        <v>0.38999999999999879</v>
      </c>
      <c r="M225" s="5"/>
      <c r="N225" s="6">
        <f t="shared" si="61"/>
        <v>-3.4299999999999997</v>
      </c>
      <c r="O225" s="6"/>
      <c r="P225" s="6"/>
      <c r="Q225" s="7"/>
      <c r="W225">
        <f t="shared" si="62"/>
        <v>0.78000000000000114</v>
      </c>
      <c r="AC225">
        <f>SUM(B225,-$G$5)</f>
        <v>0.21999999999999886</v>
      </c>
    </row>
    <row r="226" spans="1:33" x14ac:dyDescent="0.3">
      <c r="A226" t="s">
        <v>10</v>
      </c>
      <c r="B226">
        <v>14.59</v>
      </c>
      <c r="C226">
        <v>13.51</v>
      </c>
      <c r="D226">
        <v>15.68</v>
      </c>
      <c r="E226">
        <v>14.16</v>
      </c>
      <c r="F226">
        <v>14.82</v>
      </c>
      <c r="I226">
        <f t="shared" si="60"/>
        <v>0.42999999999999972</v>
      </c>
      <c r="M226" s="5"/>
      <c r="N226" s="6">
        <f t="shared" si="61"/>
        <v>-1.3100000000000005</v>
      </c>
      <c r="O226" s="6"/>
      <c r="P226" s="6"/>
      <c r="Q226" s="7"/>
      <c r="W226">
        <f t="shared" si="62"/>
        <v>0.85999999999999943</v>
      </c>
      <c r="AC226">
        <f>SUM(B226-$G$6)</f>
        <v>2.09</v>
      </c>
    </row>
    <row r="227" spans="1:33" x14ac:dyDescent="0.3">
      <c r="A227" t="s">
        <v>11</v>
      </c>
      <c r="B227">
        <v>14.94</v>
      </c>
      <c r="C227">
        <v>14.72</v>
      </c>
      <c r="D227">
        <v>15.16</v>
      </c>
      <c r="E227">
        <v>14.53</v>
      </c>
      <c r="F227">
        <v>14.33</v>
      </c>
      <c r="I227">
        <f t="shared" si="60"/>
        <v>0.41000000000000014</v>
      </c>
      <c r="K227">
        <f>SUM(I223:I231)</f>
        <v>3.25</v>
      </c>
      <c r="M227" s="5"/>
      <c r="N227" s="6">
        <f t="shared" si="61"/>
        <v>0.39000000000000057</v>
      </c>
      <c r="O227" s="6"/>
      <c r="P227" s="6">
        <f>SUM(N223:N231)</f>
        <v>2.389999999999997</v>
      </c>
      <c r="Q227" s="7"/>
      <c r="T227">
        <f>ABS(SUM(K227,-P227))</f>
        <v>0.86000000000000298</v>
      </c>
      <c r="W227">
        <f t="shared" si="62"/>
        <v>0.83000000000000007</v>
      </c>
      <c r="Y227">
        <f>SUM(W223:W231)</f>
        <v>6.52</v>
      </c>
      <c r="AC227">
        <f>SUM(B227,-$G$7)</f>
        <v>0.53999999999999915</v>
      </c>
      <c r="AE227">
        <f>SUM(AC223:AC231)</f>
        <v>8.2399999999999984</v>
      </c>
    </row>
    <row r="228" spans="1:33" x14ac:dyDescent="0.3">
      <c r="A228" t="s">
        <v>12</v>
      </c>
      <c r="B228">
        <v>13.08</v>
      </c>
      <c r="C228">
        <v>12.51</v>
      </c>
      <c r="D228">
        <v>13.65</v>
      </c>
      <c r="E228">
        <v>12.69</v>
      </c>
      <c r="F228">
        <v>12.87</v>
      </c>
      <c r="I228">
        <f t="shared" si="60"/>
        <v>0.39000000000000057</v>
      </c>
      <c r="M228" s="5"/>
      <c r="N228" s="6">
        <f t="shared" si="61"/>
        <v>-0.35999999999999943</v>
      </c>
      <c r="O228" s="6"/>
      <c r="P228" s="6"/>
      <c r="Q228" s="7"/>
      <c r="W228">
        <f t="shared" si="62"/>
        <v>0.78000000000000114</v>
      </c>
      <c r="AC228">
        <f>SUM(B228,-$G$8)</f>
        <v>8.0000000000000071E-2</v>
      </c>
    </row>
    <row r="229" spans="1:33" x14ac:dyDescent="0.3">
      <c r="A229" t="s">
        <v>13</v>
      </c>
      <c r="B229">
        <v>10.73</v>
      </c>
      <c r="C229">
        <v>11.52</v>
      </c>
      <c r="D229">
        <v>9.94</v>
      </c>
      <c r="E229">
        <v>10.41</v>
      </c>
      <c r="F229">
        <v>9.3000000000000007</v>
      </c>
      <c r="I229">
        <f t="shared" si="60"/>
        <v>0.32000000000000028</v>
      </c>
      <c r="M229" s="5"/>
      <c r="N229" s="6">
        <f t="shared" si="61"/>
        <v>2.2199999999999989</v>
      </c>
      <c r="O229" s="6"/>
      <c r="P229" s="6"/>
      <c r="Q229" s="7"/>
      <c r="W229">
        <f t="shared" si="62"/>
        <v>0.63999999999999879</v>
      </c>
      <c r="AC229">
        <f>SUM(B229,-$G$9)</f>
        <v>0.63000000000000078</v>
      </c>
    </row>
    <row r="230" spans="1:33" x14ac:dyDescent="0.3">
      <c r="A230" t="s">
        <v>14</v>
      </c>
      <c r="B230">
        <v>10.19</v>
      </c>
      <c r="C230">
        <v>9.73</v>
      </c>
      <c r="D230">
        <v>10.65</v>
      </c>
      <c r="E230">
        <v>9.86</v>
      </c>
      <c r="F230">
        <v>9.98</v>
      </c>
      <c r="I230">
        <f t="shared" si="60"/>
        <v>0.33000000000000007</v>
      </c>
      <c r="M230" s="5"/>
      <c r="N230" s="6">
        <f t="shared" si="61"/>
        <v>-0.25</v>
      </c>
      <c r="O230" s="6"/>
      <c r="P230" s="6"/>
      <c r="Q230" s="7"/>
      <c r="W230">
        <f t="shared" si="62"/>
        <v>0.66999999999999993</v>
      </c>
      <c r="AC230">
        <f>SUM(B230,-$G$10)</f>
        <v>1.2400000000000002</v>
      </c>
    </row>
    <row r="231" spans="1:33" x14ac:dyDescent="0.3">
      <c r="A231" t="s">
        <v>15</v>
      </c>
      <c r="B231">
        <v>10.17</v>
      </c>
      <c r="C231">
        <v>10.45</v>
      </c>
      <c r="D231">
        <v>9.8800000000000008</v>
      </c>
      <c r="E231">
        <v>9.85</v>
      </c>
      <c r="F231">
        <v>9.24</v>
      </c>
      <c r="I231">
        <f t="shared" si="60"/>
        <v>0.32000000000000028</v>
      </c>
      <c r="M231" s="5"/>
      <c r="N231" s="6">
        <f t="shared" si="61"/>
        <v>1.2099999999999991</v>
      </c>
      <c r="O231" s="6"/>
      <c r="P231" s="6"/>
      <c r="Q231" s="7"/>
      <c r="W231">
        <f t="shared" si="62"/>
        <v>0.64000000000000057</v>
      </c>
      <c r="AC231">
        <f>SUM(B231,-$G$11)</f>
        <v>0.69999999999999929</v>
      </c>
    </row>
    <row r="232" spans="1:33" x14ac:dyDescent="0.3">
      <c r="A232" t="s">
        <v>37</v>
      </c>
      <c r="I232" s="1"/>
      <c r="J232" s="1"/>
      <c r="K232" s="1"/>
      <c r="L232" s="1"/>
      <c r="M232" s="11"/>
      <c r="N232" s="12"/>
      <c r="O232" s="12"/>
      <c r="P232" s="12"/>
      <c r="Q232" s="13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 x14ac:dyDescent="0.3">
      <c r="A233" t="s">
        <v>1</v>
      </c>
      <c r="B233" t="s">
        <v>2</v>
      </c>
      <c r="C233" t="s">
        <v>3</v>
      </c>
      <c r="D233" t="s">
        <v>4</v>
      </c>
      <c r="E233" t="s">
        <v>5</v>
      </c>
      <c r="F233" t="s">
        <v>6</v>
      </c>
      <c r="H233" s="2"/>
      <c r="I233" s="3"/>
      <c r="J233" s="3"/>
      <c r="K233" s="3">
        <v>2.99</v>
      </c>
      <c r="L233" s="4"/>
      <c r="Y233">
        <v>5</v>
      </c>
      <c r="AE233">
        <v>12.15</v>
      </c>
    </row>
    <row r="234" spans="1:33" x14ac:dyDescent="0.3">
      <c r="A234" t="s">
        <v>7</v>
      </c>
      <c r="B234">
        <v>12.67</v>
      </c>
      <c r="C234">
        <v>13.93</v>
      </c>
      <c r="D234">
        <v>10.77</v>
      </c>
      <c r="E234">
        <v>12.44</v>
      </c>
      <c r="F234">
        <v>10.199999999999999</v>
      </c>
      <c r="H234" s="5"/>
      <c r="I234" s="6">
        <f t="shared" ref="I234:I242" si="63">SUM(B234,-E234)</f>
        <v>0.23000000000000043</v>
      </c>
      <c r="J234" s="6"/>
      <c r="K234" s="6"/>
      <c r="L234" s="7"/>
      <c r="N234">
        <f t="shared" ref="N234:N242" si="64">SUM(C234,-F234)</f>
        <v>3.7300000000000004</v>
      </c>
      <c r="W234">
        <f t="shared" ref="W234:W242" si="65">SUM(D234,-F234)</f>
        <v>0.57000000000000028</v>
      </c>
      <c r="AC234">
        <f>SUM(B234,-$G$3)</f>
        <v>2.6999999999999993</v>
      </c>
    </row>
    <row r="235" spans="1:33" x14ac:dyDescent="0.3">
      <c r="A235" t="s">
        <v>8</v>
      </c>
      <c r="B235">
        <v>11.12</v>
      </c>
      <c r="C235">
        <v>11.82</v>
      </c>
      <c r="D235">
        <v>10.06</v>
      </c>
      <c r="E235">
        <v>10.89</v>
      </c>
      <c r="F235">
        <v>9.49</v>
      </c>
      <c r="H235" s="5"/>
      <c r="I235" s="6">
        <f t="shared" si="63"/>
        <v>0.22999999999999865</v>
      </c>
      <c r="J235" s="6"/>
      <c r="K235" s="6"/>
      <c r="L235" s="7"/>
      <c r="N235">
        <f t="shared" si="64"/>
        <v>2.33</v>
      </c>
      <c r="W235">
        <f t="shared" si="65"/>
        <v>0.57000000000000028</v>
      </c>
      <c r="AC235">
        <f>SUM(B235,-$G$4)</f>
        <v>1.5299999999999994</v>
      </c>
    </row>
    <row r="236" spans="1:33" x14ac:dyDescent="0.3">
      <c r="A236" t="s">
        <v>9</v>
      </c>
      <c r="B236">
        <v>12.18</v>
      </c>
      <c r="C236">
        <v>11.8</v>
      </c>
      <c r="D236">
        <v>12.73</v>
      </c>
      <c r="E236">
        <v>12.1</v>
      </c>
      <c r="F236">
        <v>12.54</v>
      </c>
      <c r="H236" s="5"/>
      <c r="I236" s="6">
        <f t="shared" si="63"/>
        <v>8.0000000000000071E-2</v>
      </c>
      <c r="J236" s="6"/>
      <c r="K236" s="6"/>
      <c r="L236" s="7"/>
      <c r="N236">
        <f t="shared" si="64"/>
        <v>-0.73999999999999844</v>
      </c>
      <c r="W236">
        <f t="shared" si="65"/>
        <v>0.19000000000000128</v>
      </c>
      <c r="AC236">
        <f>SUM(B236,-$G$5)</f>
        <v>0.87999999999999901</v>
      </c>
    </row>
    <row r="237" spans="1:33" x14ac:dyDescent="0.3">
      <c r="A237" t="s">
        <v>10</v>
      </c>
      <c r="B237">
        <v>14.69</v>
      </c>
      <c r="C237">
        <v>13.42</v>
      </c>
      <c r="D237">
        <v>14.83</v>
      </c>
      <c r="E237">
        <v>13.98</v>
      </c>
      <c r="F237">
        <v>14.04</v>
      </c>
      <c r="H237" s="5"/>
      <c r="I237" s="6">
        <f t="shared" si="63"/>
        <v>0.70999999999999908</v>
      </c>
      <c r="J237" s="6"/>
      <c r="K237" s="6"/>
      <c r="L237" s="7"/>
      <c r="N237">
        <f t="shared" si="64"/>
        <v>-0.61999999999999922</v>
      </c>
      <c r="W237">
        <f t="shared" si="65"/>
        <v>0.79000000000000092</v>
      </c>
      <c r="AC237">
        <f>SUM(B237-$G$6)</f>
        <v>2.1899999999999995</v>
      </c>
    </row>
    <row r="238" spans="1:33" x14ac:dyDescent="0.3">
      <c r="A238" t="s">
        <v>11</v>
      </c>
      <c r="B238">
        <v>14.46</v>
      </c>
      <c r="C238">
        <v>14.01</v>
      </c>
      <c r="D238">
        <v>15.14</v>
      </c>
      <c r="E238">
        <v>14.13</v>
      </c>
      <c r="F238">
        <v>14.31</v>
      </c>
      <c r="H238" s="5"/>
      <c r="I238" s="6">
        <f t="shared" si="63"/>
        <v>0.33000000000000007</v>
      </c>
      <c r="J238" s="6"/>
      <c r="K238" s="6">
        <f>SUM(I234:I242)</f>
        <v>2.8099999999999987</v>
      </c>
      <c r="L238" s="7"/>
      <c r="N238">
        <f t="shared" si="64"/>
        <v>-0.30000000000000071</v>
      </c>
      <c r="P238">
        <f>SUM(N234:N242)</f>
        <v>8.2100000000000009</v>
      </c>
      <c r="T238">
        <f>ABS(SUM(K238,-P238))</f>
        <v>5.4000000000000021</v>
      </c>
      <c r="W238">
        <f t="shared" si="65"/>
        <v>0.83000000000000007</v>
      </c>
      <c r="Y238">
        <f>SUM(W234:W242)</f>
        <v>5.18</v>
      </c>
      <c r="AC238">
        <f>SUM(B238,-$G$7)</f>
        <v>6.0000000000000497E-2</v>
      </c>
      <c r="AE238">
        <f>SUM(AC234:AC242)</f>
        <v>11.999999999999998</v>
      </c>
    </row>
    <row r="239" spans="1:33" x14ac:dyDescent="0.3">
      <c r="A239" t="s">
        <v>12</v>
      </c>
      <c r="B239">
        <v>13.31</v>
      </c>
      <c r="C239">
        <v>13.12</v>
      </c>
      <c r="D239">
        <v>13.6</v>
      </c>
      <c r="E239">
        <v>13.19</v>
      </c>
      <c r="F239">
        <v>13.3</v>
      </c>
      <c r="H239" s="5"/>
      <c r="I239" s="6">
        <f t="shared" si="63"/>
        <v>0.12000000000000099</v>
      </c>
      <c r="J239" s="6"/>
      <c r="K239" s="6"/>
      <c r="L239" s="7"/>
      <c r="N239">
        <f t="shared" si="64"/>
        <v>-0.18000000000000149</v>
      </c>
      <c r="W239">
        <f t="shared" si="65"/>
        <v>0.29999999999999893</v>
      </c>
      <c r="AC239">
        <f>SUM(B239,-$G$8)</f>
        <v>0.3100000000000005</v>
      </c>
    </row>
    <row r="240" spans="1:33" x14ac:dyDescent="0.3">
      <c r="A240" t="s">
        <v>13</v>
      </c>
      <c r="B240">
        <v>11.42</v>
      </c>
      <c r="C240">
        <v>12.41</v>
      </c>
      <c r="D240">
        <v>9.94</v>
      </c>
      <c r="E240">
        <v>11.16</v>
      </c>
      <c r="F240">
        <v>9.3000000000000007</v>
      </c>
      <c r="H240" s="5"/>
      <c r="I240" s="6">
        <f t="shared" si="63"/>
        <v>0.25999999999999979</v>
      </c>
      <c r="J240" s="6"/>
      <c r="K240" s="6"/>
      <c r="L240" s="7"/>
      <c r="N240">
        <f t="shared" si="64"/>
        <v>3.1099999999999994</v>
      </c>
      <c r="W240">
        <f t="shared" si="65"/>
        <v>0.63999999999999879</v>
      </c>
      <c r="AC240">
        <f>SUM(B240,-$G$9)</f>
        <v>1.3200000000000003</v>
      </c>
    </row>
    <row r="241" spans="1:31" x14ac:dyDescent="0.3">
      <c r="A241" t="s">
        <v>14</v>
      </c>
      <c r="B241">
        <v>11.09</v>
      </c>
      <c r="C241">
        <v>10.3</v>
      </c>
      <c r="D241">
        <v>11.29</v>
      </c>
      <c r="E241">
        <v>10.53</v>
      </c>
      <c r="F241">
        <v>10.59</v>
      </c>
      <c r="H241" s="5"/>
      <c r="I241" s="6">
        <f t="shared" si="63"/>
        <v>0.5600000000000005</v>
      </c>
      <c r="J241" s="6"/>
      <c r="K241" s="6"/>
      <c r="L241" s="7"/>
      <c r="N241">
        <f t="shared" si="64"/>
        <v>-0.28999999999999915</v>
      </c>
      <c r="W241">
        <f t="shared" si="65"/>
        <v>0.69999999999999929</v>
      </c>
      <c r="AC241">
        <f>SUM(B241,-$G$10)</f>
        <v>2.1400000000000006</v>
      </c>
    </row>
    <row r="242" spans="1:31" x14ac:dyDescent="0.3">
      <c r="A242" t="s">
        <v>15</v>
      </c>
      <c r="B242">
        <v>10.34</v>
      </c>
      <c r="C242">
        <v>10.63</v>
      </c>
      <c r="D242">
        <v>10.050000000000001</v>
      </c>
      <c r="E242">
        <v>10.050000000000001</v>
      </c>
      <c r="F242">
        <v>9.4600000000000009</v>
      </c>
      <c r="H242" s="5"/>
      <c r="I242" s="6">
        <f t="shared" si="63"/>
        <v>0.28999999999999915</v>
      </c>
      <c r="J242" s="6"/>
      <c r="K242" s="6"/>
      <c r="L242" s="7"/>
      <c r="N242">
        <f t="shared" si="64"/>
        <v>1.17</v>
      </c>
      <c r="W242">
        <f t="shared" si="65"/>
        <v>0.58999999999999986</v>
      </c>
      <c r="AC242">
        <f>SUM(B242,-$G$11)</f>
        <v>0.86999999999999922</v>
      </c>
    </row>
    <row r="243" spans="1:31" x14ac:dyDescent="0.3">
      <c r="A243" t="s">
        <v>38</v>
      </c>
      <c r="H243" s="8"/>
      <c r="I243" s="9"/>
      <c r="J243" s="9"/>
      <c r="K243" s="9"/>
      <c r="L243" s="10"/>
    </row>
    <row r="244" spans="1:31" x14ac:dyDescent="0.3">
      <c r="A244" t="s">
        <v>1</v>
      </c>
      <c r="B244" t="s">
        <v>2</v>
      </c>
      <c r="C244" t="s">
        <v>3</v>
      </c>
      <c r="D244" t="s">
        <v>4</v>
      </c>
      <c r="E244" t="s">
        <v>5</v>
      </c>
      <c r="F244" t="s">
        <v>6</v>
      </c>
      <c r="H244" s="2"/>
      <c r="I244" s="3"/>
      <c r="J244" s="3"/>
      <c r="K244" s="3"/>
      <c r="L244" s="4"/>
      <c r="V244" s="2"/>
      <c r="W244" s="3"/>
      <c r="X244" s="3"/>
      <c r="Y244" s="3"/>
      <c r="Z244" s="4"/>
    </row>
    <row r="245" spans="1:31" x14ac:dyDescent="0.3">
      <c r="A245" t="s">
        <v>7</v>
      </c>
      <c r="B245">
        <v>12.58</v>
      </c>
      <c r="C245">
        <v>13.78</v>
      </c>
      <c r="D245">
        <v>10.77</v>
      </c>
      <c r="E245">
        <v>12.34</v>
      </c>
      <c r="F245">
        <v>10.199999999999999</v>
      </c>
      <c r="H245" s="5"/>
      <c r="I245" s="6">
        <f t="shared" ref="I245:I253" si="66">SUM(B245,-E245)</f>
        <v>0.24000000000000021</v>
      </c>
      <c r="J245" s="6"/>
      <c r="K245" s="6"/>
      <c r="L245" s="7"/>
      <c r="N245">
        <f t="shared" ref="N245:N253" si="67">SUM(C245,-F245)</f>
        <v>3.58</v>
      </c>
      <c r="V245" s="5"/>
      <c r="W245" s="6">
        <f t="shared" ref="W245:W253" si="68">SUM(D245,-F245)</f>
        <v>0.57000000000000028</v>
      </c>
      <c r="X245" s="6"/>
      <c r="Y245" s="6"/>
      <c r="Z245" s="7"/>
      <c r="AC245">
        <f>SUM(B245,-$G$3)</f>
        <v>2.6099999999999994</v>
      </c>
    </row>
    <row r="246" spans="1:31" x14ac:dyDescent="0.3">
      <c r="A246" t="s">
        <v>8</v>
      </c>
      <c r="B246">
        <v>11.12</v>
      </c>
      <c r="C246">
        <v>11.82</v>
      </c>
      <c r="D246">
        <v>10.06</v>
      </c>
      <c r="E246">
        <v>10.89</v>
      </c>
      <c r="F246">
        <v>9.49</v>
      </c>
      <c r="H246" s="5"/>
      <c r="I246" s="6">
        <f t="shared" si="66"/>
        <v>0.22999999999999865</v>
      </c>
      <c r="J246" s="6"/>
      <c r="K246" s="6"/>
      <c r="L246" s="7"/>
      <c r="N246">
        <f t="shared" si="67"/>
        <v>2.33</v>
      </c>
      <c r="V246" s="5"/>
      <c r="W246" s="6">
        <f t="shared" si="68"/>
        <v>0.57000000000000028</v>
      </c>
      <c r="X246" s="6"/>
      <c r="Y246" s="6"/>
      <c r="Z246" s="7"/>
      <c r="AC246">
        <f>SUM(B246,-$G$4)</f>
        <v>1.5299999999999994</v>
      </c>
    </row>
    <row r="247" spans="1:31" x14ac:dyDescent="0.3">
      <c r="A247" t="s">
        <v>9</v>
      </c>
      <c r="B247">
        <v>12.09</v>
      </c>
      <c r="C247">
        <v>11.8</v>
      </c>
      <c r="D247">
        <v>12.51</v>
      </c>
      <c r="E247">
        <v>12.02</v>
      </c>
      <c r="F247">
        <v>12.35</v>
      </c>
      <c r="H247" s="5"/>
      <c r="I247" s="6">
        <f t="shared" si="66"/>
        <v>7.0000000000000284E-2</v>
      </c>
      <c r="J247" s="6"/>
      <c r="K247" s="6"/>
      <c r="L247" s="7"/>
      <c r="N247">
        <f t="shared" si="67"/>
        <v>-0.54999999999999893</v>
      </c>
      <c r="V247" s="5"/>
      <c r="W247" s="6">
        <f t="shared" si="68"/>
        <v>0.16000000000000014</v>
      </c>
      <c r="X247" s="6"/>
      <c r="Y247" s="6"/>
      <c r="Z247" s="7"/>
      <c r="AC247">
        <f>SUM(B247,-$G$5)</f>
        <v>0.78999999999999915</v>
      </c>
    </row>
    <row r="248" spans="1:31" x14ac:dyDescent="0.3">
      <c r="A248" t="s">
        <v>10</v>
      </c>
      <c r="B248">
        <v>14.15</v>
      </c>
      <c r="C248">
        <v>13.42</v>
      </c>
      <c r="D248">
        <v>14.34</v>
      </c>
      <c r="E248">
        <v>13.59</v>
      </c>
      <c r="F248">
        <v>13.63</v>
      </c>
      <c r="H248" s="5"/>
      <c r="I248" s="6">
        <f t="shared" si="66"/>
        <v>0.5600000000000005</v>
      </c>
      <c r="J248" s="6"/>
      <c r="K248" s="6"/>
      <c r="L248" s="7"/>
      <c r="N248">
        <f t="shared" si="67"/>
        <v>-0.21000000000000085</v>
      </c>
      <c r="V248" s="5"/>
      <c r="W248" s="6">
        <f t="shared" si="68"/>
        <v>0.70999999999999908</v>
      </c>
      <c r="X248" s="6"/>
      <c r="Y248" s="6"/>
      <c r="Z248" s="7"/>
      <c r="AC248">
        <f>SUM(B248-$G$6)</f>
        <v>1.6500000000000004</v>
      </c>
    </row>
    <row r="249" spans="1:31" x14ac:dyDescent="0.3">
      <c r="A249" t="s">
        <v>11</v>
      </c>
      <c r="B249">
        <v>14.51</v>
      </c>
      <c r="C249">
        <v>14.01</v>
      </c>
      <c r="D249">
        <v>15.25</v>
      </c>
      <c r="E249">
        <v>14.17</v>
      </c>
      <c r="F249">
        <v>14.41</v>
      </c>
      <c r="H249" s="5"/>
      <c r="I249" s="6">
        <f t="shared" si="66"/>
        <v>0.33999999999999986</v>
      </c>
      <c r="J249" s="6"/>
      <c r="K249" s="6">
        <f>SUM(I245:I253)</f>
        <v>2.6099999999999977</v>
      </c>
      <c r="L249" s="7"/>
      <c r="N249">
        <f t="shared" si="67"/>
        <v>-0.40000000000000036</v>
      </c>
      <c r="P249">
        <f>SUM(N245:N253)</f>
        <v>8.36</v>
      </c>
      <c r="T249">
        <f>ABS(SUM(K249,-P249))</f>
        <v>5.7500000000000018</v>
      </c>
      <c r="V249" s="5"/>
      <c r="W249" s="6">
        <f t="shared" si="68"/>
        <v>0.83999999999999986</v>
      </c>
      <c r="X249" s="6"/>
      <c r="Y249" s="6">
        <f>SUM(W245:W253)</f>
        <v>4.9400000000000013</v>
      </c>
      <c r="Z249" s="7"/>
      <c r="AC249">
        <f>SUM(B249,-$G$7)</f>
        <v>0.10999999999999943</v>
      </c>
      <c r="AE249">
        <f>SUM(AC245:AC253)</f>
        <v>11.659999999999998</v>
      </c>
    </row>
    <row r="250" spans="1:31" x14ac:dyDescent="0.3">
      <c r="A250" t="s">
        <v>12</v>
      </c>
      <c r="B250">
        <v>13.46</v>
      </c>
      <c r="C250">
        <v>13.12</v>
      </c>
      <c r="D250">
        <v>13.96</v>
      </c>
      <c r="E250">
        <v>13.39</v>
      </c>
      <c r="F250">
        <v>13.79</v>
      </c>
      <c r="H250" s="5"/>
      <c r="I250" s="6">
        <f t="shared" si="66"/>
        <v>7.0000000000000284E-2</v>
      </c>
      <c r="J250" s="6"/>
      <c r="K250" s="6"/>
      <c r="L250" s="7"/>
      <c r="N250">
        <f t="shared" si="67"/>
        <v>-0.66999999999999993</v>
      </c>
      <c r="V250" s="5"/>
      <c r="W250" s="6">
        <f t="shared" si="68"/>
        <v>0.17000000000000171</v>
      </c>
      <c r="X250" s="6"/>
      <c r="Y250" s="6"/>
      <c r="Z250" s="7"/>
      <c r="AC250">
        <f>SUM(B250,-$G$8)</f>
        <v>0.46000000000000085</v>
      </c>
    </row>
    <row r="251" spans="1:31" x14ac:dyDescent="0.3">
      <c r="A251" t="s">
        <v>13</v>
      </c>
      <c r="B251">
        <v>11.42</v>
      </c>
      <c r="C251">
        <v>12.41</v>
      </c>
      <c r="D251">
        <v>9.94</v>
      </c>
      <c r="E251">
        <v>11.16</v>
      </c>
      <c r="F251">
        <v>9.3000000000000007</v>
      </c>
      <c r="H251" s="5"/>
      <c r="I251" s="6">
        <f t="shared" si="66"/>
        <v>0.25999999999999979</v>
      </c>
      <c r="J251" s="6"/>
      <c r="K251" s="6"/>
      <c r="L251" s="7"/>
      <c r="N251">
        <f t="shared" si="67"/>
        <v>3.1099999999999994</v>
      </c>
      <c r="V251" s="5"/>
      <c r="W251" s="6">
        <f t="shared" si="68"/>
        <v>0.63999999999999879</v>
      </c>
      <c r="X251" s="6"/>
      <c r="Y251" s="6"/>
      <c r="Z251" s="7"/>
      <c r="AC251">
        <f>SUM(B251,-$G$9)</f>
        <v>1.3200000000000003</v>
      </c>
    </row>
    <row r="252" spans="1:31" x14ac:dyDescent="0.3">
      <c r="A252" t="s">
        <v>14</v>
      </c>
      <c r="B252">
        <v>11.11</v>
      </c>
      <c r="C252">
        <v>10.3</v>
      </c>
      <c r="D252">
        <v>11.31</v>
      </c>
      <c r="E252">
        <v>10.56</v>
      </c>
      <c r="F252">
        <v>10.62</v>
      </c>
      <c r="H252" s="5"/>
      <c r="I252" s="6">
        <f t="shared" si="66"/>
        <v>0.54999999999999893</v>
      </c>
      <c r="J252" s="6"/>
      <c r="K252" s="6"/>
      <c r="L252" s="7"/>
      <c r="N252">
        <f t="shared" si="67"/>
        <v>-0.31999999999999851</v>
      </c>
      <c r="V252" s="5"/>
      <c r="W252" s="6">
        <f t="shared" si="68"/>
        <v>0.69000000000000128</v>
      </c>
      <c r="X252" s="6"/>
      <c r="Y252" s="6"/>
      <c r="Z252" s="7"/>
      <c r="AC252">
        <f>SUM(B252,-$G$10)</f>
        <v>2.16</v>
      </c>
    </row>
    <row r="253" spans="1:31" x14ac:dyDescent="0.3">
      <c r="A253" t="s">
        <v>15</v>
      </c>
      <c r="B253">
        <v>10.5</v>
      </c>
      <c r="C253">
        <v>10.95</v>
      </c>
      <c r="D253">
        <v>10.050000000000001</v>
      </c>
      <c r="E253">
        <v>10.210000000000001</v>
      </c>
      <c r="F253">
        <v>9.4600000000000009</v>
      </c>
      <c r="H253" s="5"/>
      <c r="I253" s="6">
        <f t="shared" si="66"/>
        <v>0.28999999999999915</v>
      </c>
      <c r="J253" s="6"/>
      <c r="K253" s="6"/>
      <c r="L253" s="7"/>
      <c r="N253">
        <f t="shared" si="67"/>
        <v>1.4899999999999984</v>
      </c>
      <c r="V253" s="5"/>
      <c r="W253" s="6">
        <f t="shared" si="68"/>
        <v>0.58999999999999986</v>
      </c>
      <c r="X253" s="6"/>
      <c r="Y253" s="6"/>
      <c r="Z253" s="7"/>
      <c r="AC253">
        <f>SUM(B253,-$G$11)</f>
        <v>1.0299999999999994</v>
      </c>
    </row>
    <row r="254" spans="1:31" x14ac:dyDescent="0.3">
      <c r="A254" t="s">
        <v>39</v>
      </c>
      <c r="H254" s="8"/>
      <c r="I254" s="9"/>
      <c r="J254" s="9"/>
      <c r="K254" s="9"/>
      <c r="L254" s="10"/>
      <c r="V254" s="8"/>
      <c r="W254" s="9"/>
      <c r="X254" s="9"/>
      <c r="Y254" s="9"/>
      <c r="Z254" s="10"/>
    </row>
    <row r="255" spans="1:31" x14ac:dyDescent="0.3">
      <c r="A255" t="s">
        <v>1</v>
      </c>
      <c r="B255" t="s">
        <v>2</v>
      </c>
      <c r="C255" t="s">
        <v>3</v>
      </c>
      <c r="D255" t="s">
        <v>4</v>
      </c>
      <c r="E255" t="s">
        <v>5</v>
      </c>
      <c r="F255" t="s">
        <v>6</v>
      </c>
      <c r="H255" s="2"/>
      <c r="I255" s="3"/>
      <c r="J255" s="3"/>
      <c r="K255" s="3"/>
      <c r="L255" s="4"/>
    </row>
    <row r="256" spans="1:31" x14ac:dyDescent="0.3">
      <c r="A256" t="s">
        <v>7</v>
      </c>
      <c r="B256">
        <v>12.76</v>
      </c>
      <c r="C256">
        <v>13.93</v>
      </c>
      <c r="D256">
        <v>11.01</v>
      </c>
      <c r="E256">
        <v>12.52</v>
      </c>
      <c r="F256">
        <v>10.41</v>
      </c>
      <c r="H256" s="5"/>
      <c r="I256" s="6">
        <f t="shared" ref="I256:I264" si="69">SUM(B256,-E256)</f>
        <v>0.24000000000000021</v>
      </c>
      <c r="J256" s="6"/>
      <c r="K256" s="6"/>
      <c r="L256" s="7"/>
      <c r="N256">
        <f t="shared" ref="N256:N264" si="70">SUM(C256,-F256)</f>
        <v>3.5199999999999996</v>
      </c>
      <c r="W256">
        <f t="shared" ref="W256:W264" si="71">SUM(D256,-F256)</f>
        <v>0.59999999999999964</v>
      </c>
      <c r="AC256">
        <f>SUM(B256,-$G$3)</f>
        <v>2.7899999999999991</v>
      </c>
    </row>
    <row r="257" spans="1:31" x14ac:dyDescent="0.3">
      <c r="A257" t="s">
        <v>8</v>
      </c>
      <c r="B257">
        <v>11.11</v>
      </c>
      <c r="C257">
        <v>11.82</v>
      </c>
      <c r="D257">
        <v>10.039999999999999</v>
      </c>
      <c r="E257">
        <v>10.87</v>
      </c>
      <c r="F257">
        <v>9.4600000000000009</v>
      </c>
      <c r="H257" s="5"/>
      <c r="I257" s="6">
        <f t="shared" si="69"/>
        <v>0.24000000000000021</v>
      </c>
      <c r="J257" s="6"/>
      <c r="K257" s="6"/>
      <c r="L257" s="7"/>
      <c r="N257">
        <f t="shared" si="70"/>
        <v>2.3599999999999994</v>
      </c>
      <c r="W257">
        <f t="shared" si="71"/>
        <v>0.57999999999999829</v>
      </c>
      <c r="AC257">
        <f>SUM(B257,-$G$4)</f>
        <v>1.5199999999999996</v>
      </c>
    </row>
    <row r="258" spans="1:31" x14ac:dyDescent="0.3">
      <c r="A258" t="s">
        <v>9</v>
      </c>
      <c r="B258">
        <v>12.28</v>
      </c>
      <c r="C258">
        <v>11.8</v>
      </c>
      <c r="D258">
        <v>12.98</v>
      </c>
      <c r="E258">
        <v>12.18</v>
      </c>
      <c r="F258">
        <v>12.74</v>
      </c>
      <c r="H258" s="5"/>
      <c r="I258" s="6">
        <f t="shared" si="69"/>
        <v>9.9999999999999645E-2</v>
      </c>
      <c r="J258" s="6"/>
      <c r="K258" s="6"/>
      <c r="L258" s="7"/>
      <c r="N258">
        <f t="shared" si="70"/>
        <v>-0.9399999999999995</v>
      </c>
      <c r="W258">
        <f t="shared" si="71"/>
        <v>0.24000000000000021</v>
      </c>
      <c r="AC258">
        <f>SUM(B258,-$G$5)</f>
        <v>0.97999999999999865</v>
      </c>
    </row>
    <row r="259" spans="1:31" x14ac:dyDescent="0.3">
      <c r="A259" t="s">
        <v>10</v>
      </c>
      <c r="B259">
        <v>13.96</v>
      </c>
      <c r="C259">
        <v>13.42</v>
      </c>
      <c r="D259">
        <v>14.01</v>
      </c>
      <c r="E259">
        <v>13.36</v>
      </c>
      <c r="F259">
        <v>13.35</v>
      </c>
      <c r="H259" s="5"/>
      <c r="I259" s="6">
        <f t="shared" si="69"/>
        <v>0.60000000000000142</v>
      </c>
      <c r="J259" s="6"/>
      <c r="K259" s="6"/>
      <c r="L259" s="7"/>
      <c r="N259">
        <f t="shared" si="70"/>
        <v>7.0000000000000284E-2</v>
      </c>
      <c r="W259">
        <f t="shared" si="71"/>
        <v>0.66000000000000014</v>
      </c>
      <c r="AC259">
        <f>SUM(B259-$G$6)</f>
        <v>1.4600000000000009</v>
      </c>
    </row>
    <row r="260" spans="1:31" x14ac:dyDescent="0.3">
      <c r="A260" t="s">
        <v>11</v>
      </c>
      <c r="B260">
        <v>14.51</v>
      </c>
      <c r="C260">
        <v>14.01</v>
      </c>
      <c r="D260">
        <v>15.25</v>
      </c>
      <c r="E260">
        <v>14.17</v>
      </c>
      <c r="F260">
        <v>14.41</v>
      </c>
      <c r="H260" s="5"/>
      <c r="I260" s="6">
        <f t="shared" si="69"/>
        <v>0.33999999999999986</v>
      </c>
      <c r="J260" s="6"/>
      <c r="K260" s="6">
        <f>SUM(I256:I264)</f>
        <v>2.740000000000002</v>
      </c>
      <c r="L260" s="7"/>
      <c r="N260">
        <f t="shared" si="70"/>
        <v>-0.40000000000000036</v>
      </c>
      <c r="P260">
        <f>SUM(N256:N264)</f>
        <v>8.4899999999999984</v>
      </c>
      <c r="T260">
        <f>ABS(SUM(K260,-P260))</f>
        <v>5.7499999999999964</v>
      </c>
      <c r="W260">
        <f t="shared" si="71"/>
        <v>0.83999999999999986</v>
      </c>
      <c r="Y260">
        <f>SUM(W256:W264)</f>
        <v>5.1599999999999948</v>
      </c>
      <c r="AC260">
        <f>SUM(B260,-$G$7)</f>
        <v>0.10999999999999943</v>
      </c>
      <c r="AE260">
        <f>SUM(AC256:AC264)</f>
        <v>11.389999999999999</v>
      </c>
    </row>
    <row r="261" spans="1:31" x14ac:dyDescent="0.3">
      <c r="A261" t="s">
        <v>12</v>
      </c>
      <c r="B261">
        <v>13.39</v>
      </c>
      <c r="C261">
        <v>13.12</v>
      </c>
      <c r="D261">
        <v>13.79</v>
      </c>
      <c r="E261">
        <v>13.25</v>
      </c>
      <c r="F261">
        <v>13.44</v>
      </c>
      <c r="H261" s="5"/>
      <c r="I261" s="6">
        <f t="shared" si="69"/>
        <v>0.14000000000000057</v>
      </c>
      <c r="J261" s="6"/>
      <c r="K261" s="6"/>
      <c r="L261" s="7"/>
      <c r="N261">
        <f t="shared" si="70"/>
        <v>-0.32000000000000028</v>
      </c>
      <c r="W261">
        <f t="shared" si="71"/>
        <v>0.34999999999999964</v>
      </c>
      <c r="AC261">
        <f>SUM(B261,-$G$8)</f>
        <v>0.39000000000000057</v>
      </c>
    </row>
    <row r="262" spans="1:31" x14ac:dyDescent="0.3">
      <c r="A262" t="s">
        <v>13</v>
      </c>
      <c r="B262">
        <v>11.42</v>
      </c>
      <c r="C262">
        <v>12.41</v>
      </c>
      <c r="D262">
        <v>9.94</v>
      </c>
      <c r="E262">
        <v>11.16</v>
      </c>
      <c r="F262">
        <v>9.3000000000000007</v>
      </c>
      <c r="H262" s="5"/>
      <c r="I262" s="6">
        <f t="shared" si="69"/>
        <v>0.25999999999999979</v>
      </c>
      <c r="J262" s="6"/>
      <c r="K262" s="6"/>
      <c r="L262" s="7"/>
      <c r="N262">
        <f t="shared" si="70"/>
        <v>3.1099999999999994</v>
      </c>
      <c r="W262">
        <f t="shared" si="71"/>
        <v>0.63999999999999879</v>
      </c>
      <c r="AC262">
        <f>SUM(B262,-$G$9)</f>
        <v>1.3200000000000003</v>
      </c>
    </row>
    <row r="263" spans="1:31" x14ac:dyDescent="0.3">
      <c r="A263" t="s">
        <v>14</v>
      </c>
      <c r="B263">
        <v>10.9</v>
      </c>
      <c r="C263">
        <v>10.3</v>
      </c>
      <c r="D263">
        <v>11.04</v>
      </c>
      <c r="E263">
        <v>10.37</v>
      </c>
      <c r="F263">
        <v>10.38</v>
      </c>
      <c r="H263" s="5"/>
      <c r="I263" s="6">
        <f t="shared" si="69"/>
        <v>0.53000000000000114</v>
      </c>
      <c r="J263" s="6"/>
      <c r="K263" s="6"/>
      <c r="L263" s="7"/>
      <c r="N263">
        <f t="shared" si="70"/>
        <v>-8.0000000000000071E-2</v>
      </c>
      <c r="W263">
        <f t="shared" si="71"/>
        <v>0.65999999999999837</v>
      </c>
      <c r="AC263">
        <f>SUM(B263,-$G$10)</f>
        <v>1.9500000000000011</v>
      </c>
    </row>
    <row r="264" spans="1:31" x14ac:dyDescent="0.3">
      <c r="A264" t="s">
        <v>15</v>
      </c>
      <c r="B264">
        <v>10.34</v>
      </c>
      <c r="C264">
        <v>10.63</v>
      </c>
      <c r="D264">
        <v>10.050000000000001</v>
      </c>
      <c r="E264">
        <v>10.050000000000001</v>
      </c>
      <c r="F264">
        <v>9.4600000000000009</v>
      </c>
      <c r="H264" s="5"/>
      <c r="I264" s="6">
        <f t="shared" si="69"/>
        <v>0.28999999999999915</v>
      </c>
      <c r="J264" s="6"/>
      <c r="K264" s="6"/>
      <c r="L264" s="7"/>
      <c r="N264">
        <f t="shared" si="70"/>
        <v>1.17</v>
      </c>
      <c r="W264">
        <f t="shared" si="71"/>
        <v>0.58999999999999986</v>
      </c>
      <c r="AC264">
        <f>SUM(B264,-$G$11)</f>
        <v>0.86999999999999922</v>
      </c>
    </row>
    <row r="265" spans="1:31" x14ac:dyDescent="0.3">
      <c r="A265" t="s">
        <v>40</v>
      </c>
      <c r="H265" s="8"/>
      <c r="I265" s="9"/>
      <c r="J265" s="9"/>
      <c r="K265" s="9"/>
      <c r="L265" s="10"/>
    </row>
    <row r="266" spans="1:31" x14ac:dyDescent="0.3">
      <c r="A266" t="s">
        <v>1</v>
      </c>
      <c r="B266" t="s">
        <v>2</v>
      </c>
      <c r="C266" t="s">
        <v>3</v>
      </c>
      <c r="D266" t="s">
        <v>4</v>
      </c>
      <c r="E266" t="s">
        <v>5</v>
      </c>
      <c r="F266" t="s">
        <v>6</v>
      </c>
      <c r="H266" s="5"/>
      <c r="I266" s="6"/>
      <c r="J266" s="6"/>
      <c r="K266" s="6"/>
      <c r="L266" s="7"/>
    </row>
    <row r="267" spans="1:31" x14ac:dyDescent="0.3">
      <c r="A267" t="s">
        <v>7</v>
      </c>
      <c r="B267">
        <v>12.67</v>
      </c>
      <c r="C267">
        <v>13.93</v>
      </c>
      <c r="D267">
        <v>10.77</v>
      </c>
      <c r="E267">
        <v>12.44</v>
      </c>
      <c r="F267">
        <v>10.199999999999999</v>
      </c>
      <c r="H267" s="5"/>
      <c r="I267" s="6">
        <f t="shared" ref="I267:I275" si="72">SUM(B267,-E267)</f>
        <v>0.23000000000000043</v>
      </c>
      <c r="J267" s="6"/>
      <c r="K267" s="6"/>
      <c r="L267" s="7"/>
      <c r="N267">
        <f t="shared" ref="N267:N275" si="73">SUM(C267,-F267)</f>
        <v>3.7300000000000004</v>
      </c>
      <c r="W267">
        <f t="shared" ref="W267:W275" si="74">SUM(D267,-F267)</f>
        <v>0.57000000000000028</v>
      </c>
      <c r="AC267">
        <f>SUM(B267,-$G$3)</f>
        <v>2.6999999999999993</v>
      </c>
    </row>
    <row r="268" spans="1:31" x14ac:dyDescent="0.3">
      <c r="A268" t="s">
        <v>8</v>
      </c>
      <c r="B268">
        <v>11.12</v>
      </c>
      <c r="C268">
        <v>11.82</v>
      </c>
      <c r="D268">
        <v>10.06</v>
      </c>
      <c r="E268">
        <v>10.89</v>
      </c>
      <c r="F268">
        <v>9.49</v>
      </c>
      <c r="H268" s="5"/>
      <c r="I268" s="6">
        <f t="shared" si="72"/>
        <v>0.22999999999999865</v>
      </c>
      <c r="J268" s="6"/>
      <c r="K268" s="6"/>
      <c r="L268" s="7"/>
      <c r="N268">
        <f t="shared" si="73"/>
        <v>2.33</v>
      </c>
      <c r="W268">
        <f t="shared" si="74"/>
        <v>0.57000000000000028</v>
      </c>
      <c r="AC268">
        <f>SUM(B268,-$G$4)</f>
        <v>1.5299999999999994</v>
      </c>
    </row>
    <row r="269" spans="1:31" x14ac:dyDescent="0.3">
      <c r="A269" t="s">
        <v>9</v>
      </c>
      <c r="B269">
        <v>12.18</v>
      </c>
      <c r="C269">
        <v>11.8</v>
      </c>
      <c r="D269">
        <v>12.73</v>
      </c>
      <c r="E269">
        <v>12.1</v>
      </c>
      <c r="F269">
        <v>12.54</v>
      </c>
      <c r="H269" s="5"/>
      <c r="I269" s="6">
        <f t="shared" si="72"/>
        <v>8.0000000000000071E-2</v>
      </c>
      <c r="J269" s="6"/>
      <c r="K269" s="6"/>
      <c r="L269" s="7"/>
      <c r="N269">
        <f t="shared" si="73"/>
        <v>-0.73999999999999844</v>
      </c>
      <c r="W269">
        <f t="shared" si="74"/>
        <v>0.19000000000000128</v>
      </c>
      <c r="AC269">
        <f>SUM(B269,-$G$5)</f>
        <v>0.87999999999999901</v>
      </c>
    </row>
    <row r="270" spans="1:31" x14ac:dyDescent="0.3">
      <c r="A270" t="s">
        <v>10</v>
      </c>
      <c r="B270">
        <v>14.69</v>
      </c>
      <c r="C270">
        <v>13.42</v>
      </c>
      <c r="D270">
        <v>14.83</v>
      </c>
      <c r="E270">
        <v>13.98</v>
      </c>
      <c r="F270">
        <v>14.04</v>
      </c>
      <c r="H270" s="5"/>
      <c r="I270" s="6">
        <f t="shared" si="72"/>
        <v>0.70999999999999908</v>
      </c>
      <c r="J270" s="6"/>
      <c r="K270" s="6"/>
      <c r="L270" s="7"/>
      <c r="N270">
        <f t="shared" si="73"/>
        <v>-0.61999999999999922</v>
      </c>
      <c r="W270">
        <f t="shared" si="74"/>
        <v>0.79000000000000092</v>
      </c>
      <c r="AC270">
        <f>SUM(B270-$G$6)</f>
        <v>2.1899999999999995</v>
      </c>
    </row>
    <row r="271" spans="1:31" x14ac:dyDescent="0.3">
      <c r="A271" t="s">
        <v>11</v>
      </c>
      <c r="B271">
        <v>14.46</v>
      </c>
      <c r="C271">
        <v>14.01</v>
      </c>
      <c r="D271">
        <v>15.14</v>
      </c>
      <c r="E271">
        <v>14.13</v>
      </c>
      <c r="F271">
        <v>14.31</v>
      </c>
      <c r="H271" s="5"/>
      <c r="I271" s="6">
        <f t="shared" si="72"/>
        <v>0.33000000000000007</v>
      </c>
      <c r="J271" s="6"/>
      <c r="K271" s="6">
        <f>SUM(I267:I275)</f>
        <v>2.8099999999999987</v>
      </c>
      <c r="L271" s="7"/>
      <c r="N271">
        <f t="shared" si="73"/>
        <v>-0.30000000000000071</v>
      </c>
      <c r="P271">
        <f>SUM(N267:N275)</f>
        <v>8.2100000000000009</v>
      </c>
      <c r="T271">
        <f>ABS(SUM(K271,-P271))</f>
        <v>5.4000000000000021</v>
      </c>
      <c r="W271">
        <f t="shared" si="74"/>
        <v>0.83000000000000007</v>
      </c>
      <c r="Y271">
        <f>SUM(W267:W275)</f>
        <v>5.18</v>
      </c>
      <c r="AC271">
        <f>SUM(B271,-$G$7)</f>
        <v>6.0000000000000497E-2</v>
      </c>
      <c r="AE271">
        <f>SUM(AC267:AC275)</f>
        <v>11.999999999999998</v>
      </c>
    </row>
    <row r="272" spans="1:31" x14ac:dyDescent="0.3">
      <c r="A272" t="s">
        <v>12</v>
      </c>
      <c r="B272">
        <v>13.31</v>
      </c>
      <c r="C272">
        <v>13.12</v>
      </c>
      <c r="D272">
        <v>13.6</v>
      </c>
      <c r="E272">
        <v>13.19</v>
      </c>
      <c r="F272">
        <v>13.3</v>
      </c>
      <c r="H272" s="5"/>
      <c r="I272" s="6">
        <f t="shared" si="72"/>
        <v>0.12000000000000099</v>
      </c>
      <c r="J272" s="6"/>
      <c r="K272" s="6"/>
      <c r="L272" s="7"/>
      <c r="N272">
        <f t="shared" si="73"/>
        <v>-0.18000000000000149</v>
      </c>
      <c r="W272">
        <f t="shared" si="74"/>
        <v>0.29999999999999893</v>
      </c>
      <c r="AC272">
        <f>SUM(B272,-$G$8)</f>
        <v>0.3100000000000005</v>
      </c>
    </row>
    <row r="273" spans="1:32" x14ac:dyDescent="0.3">
      <c r="A273" t="s">
        <v>13</v>
      </c>
      <c r="B273">
        <v>11.42</v>
      </c>
      <c r="C273">
        <v>12.41</v>
      </c>
      <c r="D273">
        <v>9.94</v>
      </c>
      <c r="E273">
        <v>11.16</v>
      </c>
      <c r="F273">
        <v>9.3000000000000007</v>
      </c>
      <c r="H273" s="5"/>
      <c r="I273" s="6">
        <f t="shared" si="72"/>
        <v>0.25999999999999979</v>
      </c>
      <c r="J273" s="6"/>
      <c r="K273" s="6"/>
      <c r="L273" s="7"/>
      <c r="N273">
        <f t="shared" si="73"/>
        <v>3.1099999999999994</v>
      </c>
      <c r="W273">
        <f t="shared" si="74"/>
        <v>0.63999999999999879</v>
      </c>
      <c r="AC273">
        <f>SUM(B273,-$G$9)</f>
        <v>1.3200000000000003</v>
      </c>
    </row>
    <row r="274" spans="1:32" x14ac:dyDescent="0.3">
      <c r="A274" t="s">
        <v>14</v>
      </c>
      <c r="B274">
        <v>11.09</v>
      </c>
      <c r="C274">
        <v>10.3</v>
      </c>
      <c r="D274">
        <v>11.29</v>
      </c>
      <c r="E274">
        <v>10.53</v>
      </c>
      <c r="F274">
        <v>10.59</v>
      </c>
      <c r="H274" s="5"/>
      <c r="I274" s="6">
        <f t="shared" si="72"/>
        <v>0.5600000000000005</v>
      </c>
      <c r="J274" s="6"/>
      <c r="K274" s="6"/>
      <c r="L274" s="7"/>
      <c r="N274">
        <f t="shared" si="73"/>
        <v>-0.28999999999999915</v>
      </c>
      <c r="W274">
        <f t="shared" si="74"/>
        <v>0.69999999999999929</v>
      </c>
      <c r="AC274">
        <f>SUM(B274,-$G$10)</f>
        <v>2.1400000000000006</v>
      </c>
    </row>
    <row r="275" spans="1:32" x14ac:dyDescent="0.3">
      <c r="A275" t="s">
        <v>15</v>
      </c>
      <c r="B275">
        <v>10.34</v>
      </c>
      <c r="C275">
        <v>10.63</v>
      </c>
      <c r="D275">
        <v>10.050000000000001</v>
      </c>
      <c r="E275">
        <v>10.050000000000001</v>
      </c>
      <c r="F275">
        <v>9.4600000000000009</v>
      </c>
      <c r="H275" s="5"/>
      <c r="I275" s="6">
        <f t="shared" si="72"/>
        <v>0.28999999999999915</v>
      </c>
      <c r="J275" s="6"/>
      <c r="K275" s="6"/>
      <c r="L275" s="7"/>
      <c r="N275">
        <f t="shared" si="73"/>
        <v>1.17</v>
      </c>
      <c r="W275">
        <f t="shared" si="74"/>
        <v>0.58999999999999986</v>
      </c>
      <c r="AC275">
        <f>SUM(B275,-$G$11)</f>
        <v>0.86999999999999922</v>
      </c>
    </row>
    <row r="276" spans="1:32" x14ac:dyDescent="0.3">
      <c r="A276" t="s">
        <v>41</v>
      </c>
      <c r="H276" s="8"/>
      <c r="I276" s="9"/>
      <c r="J276" s="9"/>
      <c r="K276" s="9"/>
      <c r="L276" s="10"/>
    </row>
    <row r="277" spans="1:32" x14ac:dyDescent="0.3">
      <c r="A277" t="s">
        <v>1</v>
      </c>
      <c r="B277" t="s">
        <v>2</v>
      </c>
      <c r="C277" t="s">
        <v>3</v>
      </c>
      <c r="D277" t="s">
        <v>4</v>
      </c>
      <c r="E277" t="s">
        <v>5</v>
      </c>
      <c r="F277" t="s">
        <v>6</v>
      </c>
      <c r="H277" s="2"/>
      <c r="I277" s="3"/>
      <c r="J277" s="3"/>
      <c r="K277" s="3"/>
      <c r="L277" s="4"/>
      <c r="V277" s="2"/>
      <c r="W277" s="3"/>
      <c r="X277" s="3"/>
      <c r="Y277" s="3"/>
      <c r="Z277" s="4"/>
    </row>
    <row r="278" spans="1:32" x14ac:dyDescent="0.3">
      <c r="A278" t="s">
        <v>7</v>
      </c>
      <c r="B278">
        <v>12.58</v>
      </c>
      <c r="C278">
        <v>13.78</v>
      </c>
      <c r="D278">
        <v>10.77</v>
      </c>
      <c r="E278">
        <v>12.34</v>
      </c>
      <c r="F278">
        <v>10.199999999999999</v>
      </c>
      <c r="H278" s="5"/>
      <c r="I278" s="6">
        <f t="shared" ref="I278:I286" si="75">SUM(B278,-E278)</f>
        <v>0.24000000000000021</v>
      </c>
      <c r="J278" s="6"/>
      <c r="K278" s="6"/>
      <c r="L278" s="7"/>
      <c r="N278">
        <f t="shared" ref="N278:N286" si="76">SUM(C278,-F278)</f>
        <v>3.58</v>
      </c>
      <c r="V278" s="5"/>
      <c r="W278" s="6">
        <f t="shared" ref="W278:W286" si="77">SUM(D278,-F278)</f>
        <v>0.57000000000000028</v>
      </c>
      <c r="X278" s="6"/>
      <c r="Y278" s="6"/>
      <c r="Z278" s="7"/>
      <c r="AC278">
        <f>SUM(B278,-$G$3)</f>
        <v>2.6099999999999994</v>
      </c>
    </row>
    <row r="279" spans="1:32" x14ac:dyDescent="0.3">
      <c r="A279" t="s">
        <v>8</v>
      </c>
      <c r="B279">
        <v>11.12</v>
      </c>
      <c r="C279">
        <v>11.82</v>
      </c>
      <c r="D279">
        <v>10.06</v>
      </c>
      <c r="E279">
        <v>10.89</v>
      </c>
      <c r="F279">
        <v>9.49</v>
      </c>
      <c r="H279" s="5"/>
      <c r="I279" s="6">
        <f t="shared" si="75"/>
        <v>0.22999999999999865</v>
      </c>
      <c r="J279" s="6"/>
      <c r="K279" s="6"/>
      <c r="L279" s="7"/>
      <c r="N279">
        <f t="shared" si="76"/>
        <v>2.33</v>
      </c>
      <c r="V279" s="5"/>
      <c r="W279" s="6">
        <f t="shared" si="77"/>
        <v>0.57000000000000028</v>
      </c>
      <c r="X279" s="6"/>
      <c r="Y279" s="6"/>
      <c r="Z279" s="7"/>
      <c r="AC279">
        <f>SUM(B279,-$G$4)</f>
        <v>1.5299999999999994</v>
      </c>
    </row>
    <row r="280" spans="1:32" x14ac:dyDescent="0.3">
      <c r="A280" t="s">
        <v>9</v>
      </c>
      <c r="B280">
        <v>12.09</v>
      </c>
      <c r="C280">
        <v>11.8</v>
      </c>
      <c r="D280">
        <v>12.51</v>
      </c>
      <c r="E280">
        <v>12.02</v>
      </c>
      <c r="F280">
        <v>12.35</v>
      </c>
      <c r="H280" s="5"/>
      <c r="I280" s="6">
        <f t="shared" si="75"/>
        <v>7.0000000000000284E-2</v>
      </c>
      <c r="J280" s="6"/>
      <c r="K280" s="6"/>
      <c r="L280" s="7"/>
      <c r="N280">
        <f t="shared" si="76"/>
        <v>-0.54999999999999893</v>
      </c>
      <c r="V280" s="5"/>
      <c r="W280" s="6">
        <f t="shared" si="77"/>
        <v>0.16000000000000014</v>
      </c>
      <c r="X280" s="6"/>
      <c r="Y280" s="6"/>
      <c r="Z280" s="7"/>
      <c r="AC280">
        <f>SUM(B280,-$G$5)</f>
        <v>0.78999999999999915</v>
      </c>
    </row>
    <row r="281" spans="1:32" x14ac:dyDescent="0.3">
      <c r="A281" t="s">
        <v>10</v>
      </c>
      <c r="B281">
        <v>14.15</v>
      </c>
      <c r="C281">
        <v>13.42</v>
      </c>
      <c r="D281">
        <v>14.34</v>
      </c>
      <c r="E281">
        <v>13.59</v>
      </c>
      <c r="F281">
        <v>13.63</v>
      </c>
      <c r="H281" s="5"/>
      <c r="I281" s="6">
        <f t="shared" si="75"/>
        <v>0.5600000000000005</v>
      </c>
      <c r="J281" s="6"/>
      <c r="K281" s="6"/>
      <c r="L281" s="7"/>
      <c r="N281">
        <f t="shared" si="76"/>
        <v>-0.21000000000000085</v>
      </c>
      <c r="V281" s="5"/>
      <c r="W281" s="6">
        <f t="shared" si="77"/>
        <v>0.70999999999999908</v>
      </c>
      <c r="X281" s="6"/>
      <c r="Y281" s="6"/>
      <c r="Z281" s="7"/>
      <c r="AC281">
        <f>SUM(B281-$G$6)</f>
        <v>1.6500000000000004</v>
      </c>
    </row>
    <row r="282" spans="1:32" x14ac:dyDescent="0.3">
      <c r="A282" t="s">
        <v>11</v>
      </c>
      <c r="B282">
        <v>14.51</v>
      </c>
      <c r="C282">
        <v>14.01</v>
      </c>
      <c r="D282">
        <v>15.25</v>
      </c>
      <c r="E282">
        <v>14.17</v>
      </c>
      <c r="F282">
        <v>14.41</v>
      </c>
      <c r="H282" s="5"/>
      <c r="I282" s="6">
        <f t="shared" si="75"/>
        <v>0.33999999999999986</v>
      </c>
      <c r="J282" s="6"/>
      <c r="K282" s="6">
        <f>SUM(I278:I286)</f>
        <v>2.6099999999999977</v>
      </c>
      <c r="L282" s="7"/>
      <c r="N282">
        <f t="shared" si="76"/>
        <v>-0.40000000000000036</v>
      </c>
      <c r="P282">
        <f>SUM(N278:N286)</f>
        <v>8.36</v>
      </c>
      <c r="T282">
        <f>ABS(SUM(K282,-P282))</f>
        <v>5.7500000000000018</v>
      </c>
      <c r="V282" s="5"/>
      <c r="W282" s="6">
        <f t="shared" si="77"/>
        <v>0.83999999999999986</v>
      </c>
      <c r="X282" s="6"/>
      <c r="Y282" s="6">
        <f>SUM(W278:W286)</f>
        <v>4.9400000000000013</v>
      </c>
      <c r="Z282" s="7"/>
      <c r="AC282">
        <f>SUM(B282,-$G$7)</f>
        <v>0.10999999999999943</v>
      </c>
      <c r="AE282">
        <f>SUM(AC278:AC286)</f>
        <v>11.659999999999998</v>
      </c>
    </row>
    <row r="283" spans="1:32" x14ac:dyDescent="0.3">
      <c r="A283" t="s">
        <v>12</v>
      </c>
      <c r="B283">
        <v>13.46</v>
      </c>
      <c r="C283">
        <v>13.12</v>
      </c>
      <c r="D283">
        <v>13.96</v>
      </c>
      <c r="E283">
        <v>13.39</v>
      </c>
      <c r="F283">
        <v>13.79</v>
      </c>
      <c r="H283" s="5"/>
      <c r="I283" s="6">
        <f t="shared" si="75"/>
        <v>7.0000000000000284E-2</v>
      </c>
      <c r="J283" s="6"/>
      <c r="K283" s="6"/>
      <c r="L283" s="7"/>
      <c r="N283">
        <f t="shared" si="76"/>
        <v>-0.66999999999999993</v>
      </c>
      <c r="V283" s="5"/>
      <c r="W283" s="6">
        <f t="shared" si="77"/>
        <v>0.17000000000000171</v>
      </c>
      <c r="X283" s="6"/>
      <c r="Y283" s="6"/>
      <c r="Z283" s="7"/>
      <c r="AC283">
        <f>SUM(B283,-$G$8)</f>
        <v>0.46000000000000085</v>
      </c>
    </row>
    <row r="284" spans="1:32" x14ac:dyDescent="0.3">
      <c r="A284" t="s">
        <v>13</v>
      </c>
      <c r="B284">
        <v>11.42</v>
      </c>
      <c r="C284">
        <v>12.41</v>
      </c>
      <c r="D284">
        <v>9.94</v>
      </c>
      <c r="E284">
        <v>11.16</v>
      </c>
      <c r="F284">
        <v>9.3000000000000007</v>
      </c>
      <c r="H284" s="5"/>
      <c r="I284" s="6">
        <f t="shared" si="75"/>
        <v>0.25999999999999979</v>
      </c>
      <c r="J284" s="6"/>
      <c r="K284" s="6"/>
      <c r="L284" s="7"/>
      <c r="N284">
        <f t="shared" si="76"/>
        <v>3.1099999999999994</v>
      </c>
      <c r="V284" s="5"/>
      <c r="W284" s="6">
        <f t="shared" si="77"/>
        <v>0.63999999999999879</v>
      </c>
      <c r="X284" s="6"/>
      <c r="Y284" s="6"/>
      <c r="Z284" s="7"/>
      <c r="AC284">
        <f>SUM(B284,-$G$9)</f>
        <v>1.3200000000000003</v>
      </c>
    </row>
    <row r="285" spans="1:32" x14ac:dyDescent="0.3">
      <c r="A285" t="s">
        <v>14</v>
      </c>
      <c r="B285">
        <v>11.11</v>
      </c>
      <c r="C285">
        <v>10.3</v>
      </c>
      <c r="D285">
        <v>11.31</v>
      </c>
      <c r="E285">
        <v>10.56</v>
      </c>
      <c r="F285">
        <v>10.62</v>
      </c>
      <c r="H285" s="5"/>
      <c r="I285" s="6">
        <f t="shared" si="75"/>
        <v>0.54999999999999893</v>
      </c>
      <c r="J285" s="6"/>
      <c r="K285" s="6"/>
      <c r="L285" s="7"/>
      <c r="N285">
        <f t="shared" si="76"/>
        <v>-0.31999999999999851</v>
      </c>
      <c r="V285" s="5"/>
      <c r="W285" s="6">
        <f t="shared" si="77"/>
        <v>0.69000000000000128</v>
      </c>
      <c r="X285" s="6"/>
      <c r="Y285" s="6"/>
      <c r="Z285" s="7"/>
      <c r="AC285">
        <f>SUM(B285,-$G$10)</f>
        <v>2.16</v>
      </c>
    </row>
    <row r="286" spans="1:32" x14ac:dyDescent="0.3">
      <c r="A286" t="s">
        <v>15</v>
      </c>
      <c r="B286">
        <v>10.5</v>
      </c>
      <c r="C286">
        <v>10.95</v>
      </c>
      <c r="D286">
        <v>10.050000000000001</v>
      </c>
      <c r="E286">
        <v>10.210000000000001</v>
      </c>
      <c r="F286">
        <v>9.4600000000000009</v>
      </c>
      <c r="H286" s="5"/>
      <c r="I286" s="6">
        <f t="shared" si="75"/>
        <v>0.28999999999999915</v>
      </c>
      <c r="J286" s="6"/>
      <c r="K286" s="6"/>
      <c r="L286" s="7"/>
      <c r="N286">
        <f t="shared" si="76"/>
        <v>1.4899999999999984</v>
      </c>
      <c r="V286" s="5"/>
      <c r="W286" s="6">
        <f t="shared" si="77"/>
        <v>0.58999999999999986</v>
      </c>
      <c r="X286" s="6"/>
      <c r="Y286" s="6"/>
      <c r="Z286" s="7"/>
      <c r="AC286">
        <f>SUM(B286,-$G$11)</f>
        <v>1.0299999999999994</v>
      </c>
    </row>
    <row r="287" spans="1:32" x14ac:dyDescent="0.3">
      <c r="A287" t="s">
        <v>42</v>
      </c>
      <c r="H287" s="8"/>
      <c r="I287" s="9"/>
      <c r="J287" s="9"/>
      <c r="K287" s="9"/>
      <c r="L287" s="10"/>
      <c r="V287" s="8"/>
      <c r="W287" s="9"/>
      <c r="X287" s="9"/>
      <c r="Y287" s="9"/>
      <c r="Z287" s="10"/>
    </row>
    <row r="288" spans="1:32" x14ac:dyDescent="0.3">
      <c r="A288" t="s">
        <v>1</v>
      </c>
      <c r="B288" t="s">
        <v>2</v>
      </c>
      <c r="C288" t="s">
        <v>3</v>
      </c>
      <c r="D288" t="s">
        <v>4</v>
      </c>
      <c r="E288" t="s">
        <v>5</v>
      </c>
      <c r="F288" t="s">
        <v>6</v>
      </c>
      <c r="AB288" s="2"/>
      <c r="AC288" s="3"/>
      <c r="AD288" s="3"/>
      <c r="AE288" s="3"/>
      <c r="AF288" s="4"/>
    </row>
    <row r="289" spans="1:32" x14ac:dyDescent="0.3">
      <c r="A289" t="s">
        <v>7</v>
      </c>
      <c r="B289">
        <v>12.68</v>
      </c>
      <c r="C289">
        <v>13.84</v>
      </c>
      <c r="D289">
        <v>11.52</v>
      </c>
      <c r="E289">
        <v>12.39</v>
      </c>
      <c r="F289">
        <v>10.94</v>
      </c>
      <c r="I289">
        <f t="shared" ref="I289:I297" si="78">SUM(B289,-E289)</f>
        <v>0.28999999999999915</v>
      </c>
      <c r="N289">
        <f t="shared" ref="N289:N297" si="79">SUM(C289,-F289)</f>
        <v>2.9000000000000004</v>
      </c>
      <c r="W289">
        <f t="shared" ref="W289:W297" si="80">SUM(D289,-F289)</f>
        <v>0.58000000000000007</v>
      </c>
      <c r="AB289" s="5"/>
      <c r="AC289" s="6">
        <f>SUM(B289,-$G$3)</f>
        <v>2.7099999999999991</v>
      </c>
      <c r="AD289" s="6"/>
      <c r="AE289" s="6"/>
      <c r="AF289" s="7"/>
    </row>
    <row r="290" spans="1:32" x14ac:dyDescent="0.3">
      <c r="A290" t="s">
        <v>8</v>
      </c>
      <c r="B290">
        <v>11.15</v>
      </c>
      <c r="C290">
        <v>13.7</v>
      </c>
      <c r="D290">
        <v>10.06</v>
      </c>
      <c r="E290">
        <v>10.78</v>
      </c>
      <c r="F290">
        <v>9.5399999999999991</v>
      </c>
      <c r="I290">
        <f t="shared" si="78"/>
        <v>0.37000000000000099</v>
      </c>
      <c r="N290">
        <f t="shared" si="79"/>
        <v>4.16</v>
      </c>
      <c r="W290">
        <f t="shared" si="80"/>
        <v>0.52000000000000135</v>
      </c>
      <c r="AB290" s="5"/>
      <c r="AC290" s="6">
        <f>SUM(B290,-$G$4)</f>
        <v>1.5600000000000005</v>
      </c>
      <c r="AD290" s="6"/>
      <c r="AE290" s="6"/>
      <c r="AF290" s="7"/>
    </row>
    <row r="291" spans="1:32" x14ac:dyDescent="0.3">
      <c r="A291" t="s">
        <v>9</v>
      </c>
      <c r="B291">
        <v>13.02</v>
      </c>
      <c r="C291">
        <v>13.76</v>
      </c>
      <c r="D291">
        <v>12.7</v>
      </c>
      <c r="E291">
        <v>12.8</v>
      </c>
      <c r="F291">
        <v>12.39</v>
      </c>
      <c r="I291">
        <f t="shared" si="78"/>
        <v>0.21999999999999886</v>
      </c>
      <c r="N291">
        <f t="shared" si="79"/>
        <v>1.3699999999999992</v>
      </c>
      <c r="W291">
        <f t="shared" si="80"/>
        <v>0.30999999999999872</v>
      </c>
      <c r="AB291" s="5"/>
      <c r="AC291" s="6">
        <f>SUM(B291,-$G$5)</f>
        <v>1.7199999999999989</v>
      </c>
      <c r="AD291" s="6"/>
      <c r="AE291" s="6"/>
      <c r="AF291" s="7"/>
    </row>
    <row r="292" spans="1:32" x14ac:dyDescent="0.3">
      <c r="A292" t="s">
        <v>10</v>
      </c>
      <c r="B292">
        <v>14.69</v>
      </c>
      <c r="C292">
        <v>13.42</v>
      </c>
      <c r="D292">
        <v>14.83</v>
      </c>
      <c r="E292">
        <v>13.98</v>
      </c>
      <c r="F292">
        <v>14.04</v>
      </c>
      <c r="I292">
        <f t="shared" si="78"/>
        <v>0.70999999999999908</v>
      </c>
      <c r="N292">
        <f t="shared" si="79"/>
        <v>-0.61999999999999922</v>
      </c>
      <c r="W292">
        <f t="shared" si="80"/>
        <v>0.79000000000000092</v>
      </c>
      <c r="AB292" s="5"/>
      <c r="AC292" s="6">
        <f>SUM(B292-$G$6)</f>
        <v>2.1899999999999995</v>
      </c>
      <c r="AD292" s="6"/>
      <c r="AE292" s="6"/>
      <c r="AF292" s="7"/>
    </row>
    <row r="293" spans="1:32" x14ac:dyDescent="0.3">
      <c r="A293" t="s">
        <v>11</v>
      </c>
      <c r="B293">
        <v>14.32</v>
      </c>
      <c r="C293">
        <v>13.16</v>
      </c>
      <c r="D293">
        <v>14.82</v>
      </c>
      <c r="E293">
        <v>13.79</v>
      </c>
      <c r="F293">
        <v>14.06</v>
      </c>
      <c r="I293">
        <f t="shared" si="78"/>
        <v>0.53000000000000114</v>
      </c>
      <c r="K293">
        <f>SUM(I289:I297)</f>
        <v>5.2799999999999994</v>
      </c>
      <c r="N293">
        <f t="shared" si="79"/>
        <v>-0.90000000000000036</v>
      </c>
      <c r="P293">
        <f>SUM(N289:N297)</f>
        <v>13.53</v>
      </c>
      <c r="T293">
        <f>ABS(SUM(K293,-P293))</f>
        <v>8.25</v>
      </c>
      <c r="W293">
        <f t="shared" si="80"/>
        <v>0.75999999999999979</v>
      </c>
      <c r="Y293">
        <f>SUM(W289:W297)</f>
        <v>7.3699999999999992</v>
      </c>
      <c r="AB293" s="5"/>
      <c r="AC293" s="6">
        <f>SUM(B293,-$G$7)</f>
        <v>-8.0000000000000071E-2</v>
      </c>
      <c r="AD293" s="6"/>
      <c r="AE293" s="6">
        <f>SUM(AC289:AC297)</f>
        <v>12.169999999999998</v>
      </c>
      <c r="AF293" s="7"/>
    </row>
    <row r="294" spans="1:32" x14ac:dyDescent="0.3">
      <c r="A294" t="s">
        <v>12</v>
      </c>
      <c r="B294">
        <v>13.33</v>
      </c>
      <c r="C294">
        <v>13.19</v>
      </c>
      <c r="D294">
        <v>13.38</v>
      </c>
      <c r="E294">
        <v>11.56</v>
      </c>
      <c r="F294">
        <v>10.86</v>
      </c>
      <c r="I294">
        <f t="shared" si="78"/>
        <v>1.7699999999999996</v>
      </c>
      <c r="N294">
        <f t="shared" si="79"/>
        <v>2.33</v>
      </c>
      <c r="W294">
        <f t="shared" si="80"/>
        <v>2.5200000000000014</v>
      </c>
      <c r="AB294" s="5"/>
      <c r="AC294" s="6">
        <f>SUM(B294,-$G$8)</f>
        <v>0.33000000000000007</v>
      </c>
      <c r="AD294" s="6"/>
      <c r="AE294" s="6"/>
      <c r="AF294" s="7"/>
    </row>
    <row r="295" spans="1:32" x14ac:dyDescent="0.3">
      <c r="A295" t="s">
        <v>13</v>
      </c>
      <c r="B295">
        <v>10.92</v>
      </c>
      <c r="C295">
        <v>12.78</v>
      </c>
      <c r="D295">
        <v>10.119999999999999</v>
      </c>
      <c r="E295">
        <v>10.47</v>
      </c>
      <c r="F295">
        <v>9.48</v>
      </c>
      <c r="I295">
        <f t="shared" si="78"/>
        <v>0.44999999999999929</v>
      </c>
      <c r="N295">
        <f t="shared" si="79"/>
        <v>3.2999999999999989</v>
      </c>
      <c r="W295">
        <f t="shared" si="80"/>
        <v>0.63999999999999879</v>
      </c>
      <c r="AB295" s="5"/>
      <c r="AC295" s="6">
        <f>SUM(B295,-$G$9)</f>
        <v>0.82000000000000028</v>
      </c>
      <c r="AD295" s="6"/>
      <c r="AE295" s="6"/>
      <c r="AF295" s="7"/>
    </row>
    <row r="296" spans="1:32" x14ac:dyDescent="0.3">
      <c r="A296" t="s">
        <v>14</v>
      </c>
      <c r="B296">
        <v>11.09</v>
      </c>
      <c r="C296">
        <v>10.3</v>
      </c>
      <c r="D296">
        <v>11.29</v>
      </c>
      <c r="E296">
        <v>10.53</v>
      </c>
      <c r="F296">
        <v>10.59</v>
      </c>
      <c r="I296">
        <f t="shared" si="78"/>
        <v>0.5600000000000005</v>
      </c>
      <c r="N296">
        <f t="shared" si="79"/>
        <v>-0.28999999999999915</v>
      </c>
      <c r="W296">
        <f t="shared" si="80"/>
        <v>0.69999999999999929</v>
      </c>
      <c r="AB296" s="5"/>
      <c r="AC296" s="6">
        <f>SUM(B296,-$G$10)</f>
        <v>2.1400000000000006</v>
      </c>
      <c r="AD296" s="6"/>
      <c r="AE296" s="6"/>
      <c r="AF296" s="7"/>
    </row>
    <row r="297" spans="1:32" x14ac:dyDescent="0.3">
      <c r="A297" t="s">
        <v>15</v>
      </c>
      <c r="B297">
        <v>10.25</v>
      </c>
      <c r="C297">
        <v>10.76</v>
      </c>
      <c r="D297">
        <v>10.029999999999999</v>
      </c>
      <c r="E297">
        <v>9.8699999999999992</v>
      </c>
      <c r="F297">
        <v>9.48</v>
      </c>
      <c r="I297">
        <f t="shared" si="78"/>
        <v>0.38000000000000078</v>
      </c>
      <c r="N297">
        <f t="shared" si="79"/>
        <v>1.2799999999999994</v>
      </c>
      <c r="W297">
        <f t="shared" si="80"/>
        <v>0.54999999999999893</v>
      </c>
      <c r="AB297" s="5"/>
      <c r="AC297" s="6">
        <f>SUM(B297,-$G$11)</f>
        <v>0.77999999999999936</v>
      </c>
      <c r="AD297" s="6"/>
      <c r="AE297" s="6"/>
      <c r="AF297" s="7"/>
    </row>
    <row r="298" spans="1:32" x14ac:dyDescent="0.3">
      <c r="A298" t="s">
        <v>43</v>
      </c>
      <c r="AB298" s="8"/>
      <c r="AC298" s="9"/>
      <c r="AD298" s="9"/>
      <c r="AE298" s="9"/>
      <c r="AF298" s="10"/>
    </row>
    <row r="299" spans="1:32" x14ac:dyDescent="0.3">
      <c r="A299" t="s">
        <v>1</v>
      </c>
      <c r="B299" t="s">
        <v>2</v>
      </c>
      <c r="C299" t="s">
        <v>3</v>
      </c>
      <c r="D299" t="s">
        <v>4</v>
      </c>
      <c r="E299" t="s">
        <v>5</v>
      </c>
      <c r="F299" t="s">
        <v>6</v>
      </c>
      <c r="H299" s="2"/>
      <c r="I299" s="3"/>
      <c r="J299" s="3"/>
      <c r="K299" s="3"/>
      <c r="L299" s="4"/>
      <c r="V299" s="2"/>
      <c r="W299" s="3"/>
      <c r="X299" s="3"/>
      <c r="Y299" s="3"/>
      <c r="Z299" s="4"/>
    </row>
    <row r="300" spans="1:32" x14ac:dyDescent="0.3">
      <c r="A300" t="s">
        <v>7</v>
      </c>
      <c r="B300">
        <v>12.83</v>
      </c>
      <c r="C300">
        <v>13.93</v>
      </c>
      <c r="D300">
        <v>11.17</v>
      </c>
      <c r="E300">
        <v>12.72</v>
      </c>
      <c r="F300">
        <v>10.9</v>
      </c>
      <c r="H300" s="5"/>
      <c r="I300" s="6">
        <f t="shared" ref="I300:I308" si="81">SUM(B300,-E300)</f>
        <v>0.10999999999999943</v>
      </c>
      <c r="J300" s="6"/>
      <c r="K300" s="6"/>
      <c r="L300" s="7"/>
      <c r="N300">
        <f t="shared" ref="N300:N308" si="82">SUM(C300,-F300)</f>
        <v>3.0299999999999994</v>
      </c>
      <c r="V300" s="5"/>
      <c r="W300" s="6">
        <f t="shared" ref="W300:W308" si="83">SUM(D300,-F300)</f>
        <v>0.26999999999999957</v>
      </c>
      <c r="X300" s="6"/>
      <c r="Y300" s="6"/>
      <c r="Z300" s="7"/>
      <c r="AC300">
        <f>SUM(B300,-$G$3)</f>
        <v>2.8599999999999994</v>
      </c>
    </row>
    <row r="301" spans="1:32" x14ac:dyDescent="0.3">
      <c r="A301" t="s">
        <v>8</v>
      </c>
      <c r="B301">
        <v>11.12</v>
      </c>
      <c r="C301">
        <v>11.82</v>
      </c>
      <c r="D301">
        <v>10.06</v>
      </c>
      <c r="E301">
        <v>10.89</v>
      </c>
      <c r="F301">
        <v>9.49</v>
      </c>
      <c r="H301" s="5"/>
      <c r="I301" s="6">
        <f t="shared" si="81"/>
        <v>0.22999999999999865</v>
      </c>
      <c r="J301" s="6"/>
      <c r="K301" s="6"/>
      <c r="L301" s="7"/>
      <c r="N301">
        <f t="shared" si="82"/>
        <v>2.33</v>
      </c>
      <c r="V301" s="5"/>
      <c r="W301" s="6">
        <f t="shared" si="83"/>
        <v>0.57000000000000028</v>
      </c>
      <c r="X301" s="6"/>
      <c r="Y301" s="6"/>
      <c r="Z301" s="7"/>
      <c r="AC301">
        <f>SUM(B301,-$G$4)</f>
        <v>1.5299999999999994</v>
      </c>
    </row>
    <row r="302" spans="1:32" x14ac:dyDescent="0.3">
      <c r="A302" t="s">
        <v>9</v>
      </c>
      <c r="B302">
        <v>12.19</v>
      </c>
      <c r="C302">
        <v>11.8</v>
      </c>
      <c r="D302">
        <v>12.77</v>
      </c>
      <c r="E302">
        <v>12.12</v>
      </c>
      <c r="F302">
        <v>12.58</v>
      </c>
      <c r="H302" s="5"/>
      <c r="I302" s="6">
        <f t="shared" si="81"/>
        <v>7.0000000000000284E-2</v>
      </c>
      <c r="J302" s="6"/>
      <c r="K302" s="6"/>
      <c r="L302" s="7"/>
      <c r="N302">
        <f t="shared" si="82"/>
        <v>-0.77999999999999936</v>
      </c>
      <c r="V302" s="5"/>
      <c r="W302" s="6">
        <f t="shared" si="83"/>
        <v>0.1899999999999995</v>
      </c>
      <c r="X302" s="6"/>
      <c r="Y302" s="6"/>
      <c r="Z302" s="7"/>
      <c r="AC302">
        <f>SUM(B302,-$G$5)</f>
        <v>0.88999999999999879</v>
      </c>
    </row>
    <row r="303" spans="1:32" x14ac:dyDescent="0.3">
      <c r="A303" t="s">
        <v>10</v>
      </c>
      <c r="B303">
        <v>13.93</v>
      </c>
      <c r="C303">
        <v>13.68</v>
      </c>
      <c r="D303">
        <v>13.96</v>
      </c>
      <c r="E303">
        <v>13.46</v>
      </c>
      <c r="F303">
        <v>13.43</v>
      </c>
      <c r="H303" s="5"/>
      <c r="I303" s="6">
        <f t="shared" si="81"/>
        <v>0.46999999999999886</v>
      </c>
      <c r="J303" s="6"/>
      <c r="K303" s="6"/>
      <c r="L303" s="7"/>
      <c r="N303">
        <f t="shared" si="82"/>
        <v>0.25</v>
      </c>
      <c r="V303" s="5"/>
      <c r="W303" s="6">
        <f t="shared" si="83"/>
        <v>0.53000000000000114</v>
      </c>
      <c r="X303" s="6"/>
      <c r="Y303" s="6"/>
      <c r="Z303" s="7"/>
      <c r="AC303">
        <f>SUM(B303-$G$6)</f>
        <v>1.4299999999999997</v>
      </c>
    </row>
    <row r="304" spans="1:32" x14ac:dyDescent="0.3">
      <c r="A304" t="s">
        <v>11</v>
      </c>
      <c r="B304">
        <v>14.69</v>
      </c>
      <c r="C304">
        <v>14.01</v>
      </c>
      <c r="D304">
        <v>15.71</v>
      </c>
      <c r="E304">
        <v>14.64</v>
      </c>
      <c r="F304">
        <v>15.58</v>
      </c>
      <c r="H304" s="5"/>
      <c r="I304" s="6">
        <f t="shared" si="81"/>
        <v>4.9999999999998934E-2</v>
      </c>
      <c r="J304" s="6"/>
      <c r="K304" s="6">
        <f>SUM(I300:I308)</f>
        <v>2.2699999999999978</v>
      </c>
      <c r="L304" s="7"/>
      <c r="N304">
        <f t="shared" si="82"/>
        <v>-1.5700000000000003</v>
      </c>
      <c r="P304">
        <f>SUM(N300:N308)</f>
        <v>6.9400000000000013</v>
      </c>
      <c r="T304">
        <f>ABS(SUM(K304,-P304))</f>
        <v>4.6700000000000035</v>
      </c>
      <c r="V304" s="5"/>
      <c r="W304" s="6">
        <f t="shared" si="83"/>
        <v>0.13000000000000078</v>
      </c>
      <c r="X304" s="6"/>
      <c r="Y304" s="6">
        <f>SUM(W300:W308)</f>
        <v>4.17</v>
      </c>
      <c r="Z304" s="7"/>
      <c r="AC304">
        <f>SUM(B304,-$G$7)</f>
        <v>0.28999999999999915</v>
      </c>
      <c r="AE304">
        <f>SUM(AC300:AC308)</f>
        <v>11.759999999999996</v>
      </c>
    </row>
    <row r="305" spans="1:31" x14ac:dyDescent="0.3">
      <c r="A305" t="s">
        <v>12</v>
      </c>
      <c r="B305">
        <v>13.38</v>
      </c>
      <c r="C305">
        <v>13.14</v>
      </c>
      <c r="D305">
        <v>13.72</v>
      </c>
      <c r="E305">
        <v>13.12</v>
      </c>
      <c r="F305">
        <v>13.09</v>
      </c>
      <c r="H305" s="5"/>
      <c r="I305" s="6">
        <f t="shared" si="81"/>
        <v>0.26000000000000156</v>
      </c>
      <c r="J305" s="6"/>
      <c r="K305" s="6"/>
      <c r="L305" s="7"/>
      <c r="N305">
        <f t="shared" si="82"/>
        <v>5.0000000000000711E-2</v>
      </c>
      <c r="V305" s="5"/>
      <c r="W305" s="6">
        <f t="shared" si="83"/>
        <v>0.63000000000000078</v>
      </c>
      <c r="X305" s="6"/>
      <c r="Y305" s="6"/>
      <c r="Z305" s="7"/>
      <c r="AC305">
        <f>SUM(B305,-$G$8)</f>
        <v>0.38000000000000078</v>
      </c>
    </row>
    <row r="306" spans="1:31" x14ac:dyDescent="0.3">
      <c r="A306" t="s">
        <v>13</v>
      </c>
      <c r="B306">
        <v>11.37</v>
      </c>
      <c r="C306">
        <v>12.32</v>
      </c>
      <c r="D306">
        <v>9.94</v>
      </c>
      <c r="E306">
        <v>11.11</v>
      </c>
      <c r="F306">
        <v>9.3000000000000007</v>
      </c>
      <c r="H306" s="5"/>
      <c r="I306" s="6">
        <f t="shared" si="81"/>
        <v>0.25999999999999979</v>
      </c>
      <c r="J306" s="6"/>
      <c r="K306" s="6"/>
      <c r="L306" s="7"/>
      <c r="N306">
        <f t="shared" si="82"/>
        <v>3.0199999999999996</v>
      </c>
      <c r="V306" s="5"/>
      <c r="W306" s="6">
        <f t="shared" si="83"/>
        <v>0.63999999999999879</v>
      </c>
      <c r="X306" s="6"/>
      <c r="Y306" s="6"/>
      <c r="Z306" s="7"/>
      <c r="AC306">
        <f>SUM(B306,-$G$9)</f>
        <v>1.2699999999999996</v>
      </c>
    </row>
    <row r="307" spans="1:31" x14ac:dyDescent="0.3">
      <c r="A307" t="s">
        <v>14</v>
      </c>
      <c r="B307">
        <v>11.09</v>
      </c>
      <c r="C307">
        <v>10.3</v>
      </c>
      <c r="D307">
        <v>11.29</v>
      </c>
      <c r="E307">
        <v>10.53</v>
      </c>
      <c r="F307">
        <v>10.59</v>
      </c>
      <c r="H307" s="5"/>
      <c r="I307" s="6">
        <f t="shared" si="81"/>
        <v>0.5600000000000005</v>
      </c>
      <c r="J307" s="6"/>
      <c r="K307" s="6"/>
      <c r="L307" s="7"/>
      <c r="N307">
        <f t="shared" si="82"/>
        <v>-0.28999999999999915</v>
      </c>
      <c r="V307" s="5"/>
      <c r="W307" s="6">
        <f t="shared" si="83"/>
        <v>0.69999999999999929</v>
      </c>
      <c r="X307" s="6"/>
      <c r="Y307" s="6"/>
      <c r="Z307" s="7"/>
      <c r="AC307">
        <f>SUM(B307,-$G$10)</f>
        <v>2.1400000000000006</v>
      </c>
    </row>
    <row r="308" spans="1:31" x14ac:dyDescent="0.3">
      <c r="A308" t="s">
        <v>15</v>
      </c>
      <c r="B308">
        <v>10.44</v>
      </c>
      <c r="C308">
        <v>10.63</v>
      </c>
      <c r="D308">
        <v>10.24</v>
      </c>
      <c r="E308">
        <v>10.18</v>
      </c>
      <c r="F308">
        <v>9.73</v>
      </c>
      <c r="H308" s="5"/>
      <c r="I308" s="6">
        <f t="shared" si="81"/>
        <v>0.25999999999999979</v>
      </c>
      <c r="J308" s="6"/>
      <c r="K308" s="6"/>
      <c r="L308" s="7"/>
      <c r="N308">
        <f t="shared" si="82"/>
        <v>0.90000000000000036</v>
      </c>
      <c r="V308" s="5"/>
      <c r="W308" s="6">
        <f t="shared" si="83"/>
        <v>0.50999999999999979</v>
      </c>
      <c r="X308" s="6"/>
      <c r="Y308" s="6"/>
      <c r="Z308" s="7"/>
      <c r="AC308">
        <f>SUM(B308,-$G$11)</f>
        <v>0.96999999999999886</v>
      </c>
    </row>
    <row r="309" spans="1:31" x14ac:dyDescent="0.3">
      <c r="A309" t="s">
        <v>44</v>
      </c>
      <c r="H309" s="8"/>
      <c r="I309" s="9"/>
      <c r="J309" s="9"/>
      <c r="K309" s="9"/>
      <c r="L309" s="10"/>
      <c r="V309" s="8"/>
      <c r="W309" s="9"/>
      <c r="X309" s="9"/>
      <c r="Y309" s="9"/>
      <c r="Z309" s="10"/>
    </row>
    <row r="310" spans="1:31" x14ac:dyDescent="0.3">
      <c r="A310" t="s">
        <v>1</v>
      </c>
      <c r="B310" t="s">
        <v>2</v>
      </c>
      <c r="C310" t="s">
        <v>3</v>
      </c>
      <c r="D310" t="s">
        <v>4</v>
      </c>
      <c r="E310" t="s">
        <v>5</v>
      </c>
      <c r="F310" t="s">
        <v>6</v>
      </c>
    </row>
    <row r="311" spans="1:31" x14ac:dyDescent="0.3">
      <c r="A311" t="s">
        <v>7</v>
      </c>
      <c r="B311">
        <v>12.74</v>
      </c>
      <c r="C311">
        <v>13.73</v>
      </c>
      <c r="D311">
        <v>11.25</v>
      </c>
      <c r="E311">
        <v>12.47</v>
      </c>
      <c r="F311">
        <v>10.57</v>
      </c>
      <c r="I311">
        <f t="shared" ref="I311:I319" si="84">SUM(B311,-E311)</f>
        <v>0.26999999999999957</v>
      </c>
      <c r="N311">
        <f t="shared" ref="N311:N319" si="85">SUM(C311,-F311)</f>
        <v>3.16</v>
      </c>
      <c r="W311">
        <f t="shared" ref="W311:W319" si="86">SUM(D311,-F311)</f>
        <v>0.67999999999999972</v>
      </c>
      <c r="AC311">
        <f>SUM(B311,-$G$3)</f>
        <v>2.7699999999999996</v>
      </c>
    </row>
    <row r="312" spans="1:31" x14ac:dyDescent="0.3">
      <c r="A312" t="s">
        <v>8</v>
      </c>
      <c r="B312">
        <v>11.12</v>
      </c>
      <c r="C312">
        <v>11.73</v>
      </c>
      <c r="D312">
        <v>10.220000000000001</v>
      </c>
      <c r="E312">
        <v>10.91</v>
      </c>
      <c r="F312">
        <v>9.6999999999999993</v>
      </c>
      <c r="I312">
        <f t="shared" si="84"/>
        <v>0.20999999999999908</v>
      </c>
      <c r="N312">
        <f t="shared" si="85"/>
        <v>2.0300000000000011</v>
      </c>
      <c r="W312">
        <f t="shared" si="86"/>
        <v>0.52000000000000135</v>
      </c>
      <c r="AC312">
        <f>SUM(B312,-$G$4)</f>
        <v>1.5299999999999994</v>
      </c>
    </row>
    <row r="313" spans="1:31" x14ac:dyDescent="0.3">
      <c r="A313" t="s">
        <v>9</v>
      </c>
      <c r="B313">
        <v>12.32</v>
      </c>
      <c r="C313">
        <v>11.78</v>
      </c>
      <c r="D313">
        <v>13.13</v>
      </c>
      <c r="E313">
        <v>12.19</v>
      </c>
      <c r="F313">
        <v>12.82</v>
      </c>
      <c r="I313">
        <f t="shared" si="84"/>
        <v>0.13000000000000078</v>
      </c>
      <c r="N313">
        <f t="shared" si="85"/>
        <v>-1.0400000000000009</v>
      </c>
      <c r="W313">
        <f t="shared" si="86"/>
        <v>0.3100000000000005</v>
      </c>
      <c r="AC313">
        <f>SUM(B313,-$G$5)</f>
        <v>1.0199999999999996</v>
      </c>
    </row>
    <row r="314" spans="1:31" x14ac:dyDescent="0.3">
      <c r="A314" t="s">
        <v>10</v>
      </c>
      <c r="B314">
        <v>14.97</v>
      </c>
      <c r="C314">
        <v>13.13</v>
      </c>
      <c r="D314">
        <v>15.18</v>
      </c>
      <c r="E314">
        <v>14.24</v>
      </c>
      <c r="F314">
        <v>14.37</v>
      </c>
      <c r="I314">
        <f t="shared" si="84"/>
        <v>0.73000000000000043</v>
      </c>
      <c r="N314">
        <f t="shared" si="85"/>
        <v>-1.2399999999999984</v>
      </c>
      <c r="W314">
        <f t="shared" si="86"/>
        <v>0.8100000000000005</v>
      </c>
      <c r="AC314">
        <f>SUM(B314-$G$6)</f>
        <v>2.4700000000000006</v>
      </c>
    </row>
    <row r="315" spans="1:31" x14ac:dyDescent="0.3">
      <c r="A315" t="s">
        <v>11</v>
      </c>
      <c r="B315">
        <v>14.79</v>
      </c>
      <c r="C315">
        <v>14.39</v>
      </c>
      <c r="D315">
        <v>15.05</v>
      </c>
      <c r="E315">
        <v>14.28</v>
      </c>
      <c r="F315">
        <v>14.21</v>
      </c>
      <c r="I315">
        <f t="shared" si="84"/>
        <v>0.50999999999999979</v>
      </c>
      <c r="K315">
        <f>SUM(I311:I319)</f>
        <v>3.1000000000000032</v>
      </c>
      <c r="N315">
        <f t="shared" si="85"/>
        <v>0.17999999999999972</v>
      </c>
      <c r="P315">
        <f>SUM(N311:N319)</f>
        <v>7.370000000000001</v>
      </c>
      <c r="T315">
        <f>ABS(SUM(K315,-P315))</f>
        <v>4.2699999999999978</v>
      </c>
      <c r="W315">
        <f t="shared" si="86"/>
        <v>0.83999999999999986</v>
      </c>
      <c r="Y315">
        <f>SUM(W311:W319)</f>
        <v>5.41</v>
      </c>
      <c r="AC315">
        <f>SUM(B315,-$G$7)</f>
        <v>0.38999999999999879</v>
      </c>
      <c r="AE315">
        <f>SUM(AC311:AC319)</f>
        <v>12.07</v>
      </c>
    </row>
    <row r="316" spans="1:31" x14ac:dyDescent="0.3">
      <c r="A316" t="s">
        <v>12</v>
      </c>
      <c r="B316">
        <v>13.13</v>
      </c>
      <c r="C316">
        <v>13.08</v>
      </c>
      <c r="D316">
        <v>13.21</v>
      </c>
      <c r="E316">
        <v>13.02</v>
      </c>
      <c r="F316">
        <v>12.91</v>
      </c>
      <c r="I316">
        <f t="shared" si="84"/>
        <v>0.11000000000000121</v>
      </c>
      <c r="N316">
        <f t="shared" si="85"/>
        <v>0.16999999999999993</v>
      </c>
      <c r="W316">
        <f t="shared" si="86"/>
        <v>0.30000000000000071</v>
      </c>
      <c r="AC316">
        <f>SUM(B316,-$G$8)</f>
        <v>0.13000000000000078</v>
      </c>
    </row>
    <row r="317" spans="1:31" x14ac:dyDescent="0.3">
      <c r="A317" t="s">
        <v>13</v>
      </c>
      <c r="B317">
        <v>11.38</v>
      </c>
      <c r="C317">
        <v>12.34</v>
      </c>
      <c r="D317">
        <v>9.94</v>
      </c>
      <c r="E317">
        <v>11.12</v>
      </c>
      <c r="F317">
        <v>9.3000000000000007</v>
      </c>
      <c r="I317">
        <f t="shared" si="84"/>
        <v>0.26000000000000156</v>
      </c>
      <c r="N317">
        <f t="shared" si="85"/>
        <v>3.0399999999999991</v>
      </c>
      <c r="W317">
        <f t="shared" si="86"/>
        <v>0.63999999999999879</v>
      </c>
      <c r="AC317">
        <f>SUM(B317,-$G$9)</f>
        <v>1.2800000000000011</v>
      </c>
    </row>
    <row r="318" spans="1:31" x14ac:dyDescent="0.3">
      <c r="A318" t="s">
        <v>14</v>
      </c>
      <c r="B318">
        <v>10.66</v>
      </c>
      <c r="C318">
        <v>10.15</v>
      </c>
      <c r="D318">
        <v>10.78</v>
      </c>
      <c r="E318">
        <v>10.08</v>
      </c>
      <c r="F318">
        <v>10.06</v>
      </c>
      <c r="I318">
        <f t="shared" si="84"/>
        <v>0.58000000000000007</v>
      </c>
      <c r="N318">
        <f t="shared" si="85"/>
        <v>8.9999999999999858E-2</v>
      </c>
      <c r="W318">
        <f t="shared" si="86"/>
        <v>0.71999999999999886</v>
      </c>
      <c r="AC318">
        <f>SUM(B318,-$G$10)</f>
        <v>1.7100000000000009</v>
      </c>
    </row>
    <row r="319" spans="1:31" x14ac:dyDescent="0.3">
      <c r="A319" t="s">
        <v>15</v>
      </c>
      <c r="B319">
        <v>10.24</v>
      </c>
      <c r="C319">
        <v>10.43</v>
      </c>
      <c r="D319">
        <v>10.039999999999999</v>
      </c>
      <c r="E319">
        <v>9.94</v>
      </c>
      <c r="F319">
        <v>9.4499999999999993</v>
      </c>
      <c r="I319">
        <f t="shared" si="84"/>
        <v>0.30000000000000071</v>
      </c>
      <c r="N319">
        <f t="shared" si="85"/>
        <v>0.98000000000000043</v>
      </c>
      <c r="W319">
        <f t="shared" si="86"/>
        <v>0.58999999999999986</v>
      </c>
      <c r="AC319">
        <f>SUM(B319,-$G$11)</f>
        <v>0.76999999999999957</v>
      </c>
    </row>
    <row r="320" spans="1:31" x14ac:dyDescent="0.3">
      <c r="A320" t="s">
        <v>45</v>
      </c>
    </row>
    <row r="321" spans="1:32" x14ac:dyDescent="0.3">
      <c r="A321" t="s">
        <v>1</v>
      </c>
      <c r="B321" t="s">
        <v>2</v>
      </c>
      <c r="C321" t="s">
        <v>3</v>
      </c>
      <c r="D321" t="s">
        <v>4</v>
      </c>
      <c r="E321" t="s">
        <v>5</v>
      </c>
      <c r="F321" t="s">
        <v>6</v>
      </c>
      <c r="AB321" s="2"/>
      <c r="AC321" s="3"/>
      <c r="AD321" s="3"/>
      <c r="AE321" s="3"/>
      <c r="AF321" s="4"/>
    </row>
    <row r="322" spans="1:32" x14ac:dyDescent="0.3">
      <c r="A322" t="s">
        <v>7</v>
      </c>
      <c r="B322">
        <v>12.74</v>
      </c>
      <c r="C322">
        <v>13.73</v>
      </c>
      <c r="D322">
        <v>11.25</v>
      </c>
      <c r="E322">
        <v>12.47</v>
      </c>
      <c r="F322">
        <v>10.57</v>
      </c>
      <c r="I322">
        <f t="shared" ref="I322:I330" si="87">SUM(B322,-E322)</f>
        <v>0.26999999999999957</v>
      </c>
      <c r="N322">
        <f t="shared" ref="N322:N330" si="88">SUM(C322,-F322)</f>
        <v>3.16</v>
      </c>
      <c r="W322">
        <f t="shared" ref="W322:W330" si="89">SUM(D322,-F322)</f>
        <v>0.67999999999999972</v>
      </c>
      <c r="AB322" s="5"/>
      <c r="AC322" s="6">
        <f>SUM(B322,-$G$3)</f>
        <v>2.7699999999999996</v>
      </c>
      <c r="AD322" s="6"/>
      <c r="AE322" s="6"/>
      <c r="AF322" s="7"/>
    </row>
    <row r="323" spans="1:32" x14ac:dyDescent="0.3">
      <c r="A323" t="s">
        <v>8</v>
      </c>
      <c r="B323">
        <v>11.12</v>
      </c>
      <c r="C323">
        <v>11.73</v>
      </c>
      <c r="D323">
        <v>10.220000000000001</v>
      </c>
      <c r="E323">
        <v>10.91</v>
      </c>
      <c r="F323">
        <v>9.6999999999999993</v>
      </c>
      <c r="I323">
        <f t="shared" si="87"/>
        <v>0.20999999999999908</v>
      </c>
      <c r="N323">
        <f t="shared" si="88"/>
        <v>2.0300000000000011</v>
      </c>
      <c r="W323">
        <f t="shared" si="89"/>
        <v>0.52000000000000135</v>
      </c>
      <c r="AB323" s="5"/>
      <c r="AC323" s="6">
        <f>SUM(B323,-$G$4)</f>
        <v>1.5299999999999994</v>
      </c>
      <c r="AD323" s="6"/>
      <c r="AE323" s="6"/>
      <c r="AF323" s="7"/>
    </row>
    <row r="324" spans="1:32" x14ac:dyDescent="0.3">
      <c r="A324" t="s">
        <v>9</v>
      </c>
      <c r="B324">
        <v>12.33</v>
      </c>
      <c r="C324">
        <v>11.78</v>
      </c>
      <c r="D324">
        <v>13.15</v>
      </c>
      <c r="E324">
        <v>12.21</v>
      </c>
      <c r="F324">
        <v>12.85</v>
      </c>
      <c r="I324">
        <f t="shared" si="87"/>
        <v>0.11999999999999922</v>
      </c>
      <c r="N324">
        <f t="shared" si="88"/>
        <v>-1.0700000000000003</v>
      </c>
      <c r="W324">
        <f t="shared" si="89"/>
        <v>0.30000000000000071</v>
      </c>
      <c r="AB324" s="5"/>
      <c r="AC324" s="6">
        <f>SUM(B324,-$G$5)</f>
        <v>1.0299999999999994</v>
      </c>
      <c r="AD324" s="6"/>
      <c r="AE324" s="6"/>
      <c r="AF324" s="7"/>
    </row>
    <row r="325" spans="1:32" x14ac:dyDescent="0.3">
      <c r="A325" t="s">
        <v>10</v>
      </c>
      <c r="B325">
        <v>14.97</v>
      </c>
      <c r="C325">
        <v>13.13</v>
      </c>
      <c r="D325">
        <v>15.18</v>
      </c>
      <c r="E325">
        <v>14.24</v>
      </c>
      <c r="F325">
        <v>14.37</v>
      </c>
      <c r="I325">
        <f t="shared" si="87"/>
        <v>0.73000000000000043</v>
      </c>
      <c r="N325">
        <f t="shared" si="88"/>
        <v>-1.2399999999999984</v>
      </c>
      <c r="W325">
        <f t="shared" si="89"/>
        <v>0.8100000000000005</v>
      </c>
      <c r="AB325" s="5"/>
      <c r="AC325" s="6">
        <f>SUM(B325-$G$6)</f>
        <v>2.4700000000000006</v>
      </c>
      <c r="AD325" s="6"/>
      <c r="AE325" s="6"/>
      <c r="AF325" s="7"/>
    </row>
    <row r="326" spans="1:32" x14ac:dyDescent="0.3">
      <c r="A326" t="s">
        <v>11</v>
      </c>
      <c r="B326">
        <v>14.86</v>
      </c>
      <c r="C326">
        <v>14.65</v>
      </c>
      <c r="D326">
        <v>15.07</v>
      </c>
      <c r="E326">
        <v>14.44</v>
      </c>
      <c r="F326">
        <v>14.24</v>
      </c>
      <c r="I326">
        <f t="shared" si="87"/>
        <v>0.41999999999999993</v>
      </c>
      <c r="K326">
        <f>SUM(I322:I330)</f>
        <v>3.0000000000000018</v>
      </c>
      <c r="N326">
        <f t="shared" si="88"/>
        <v>0.41000000000000014</v>
      </c>
      <c r="P326">
        <f>SUM(N322:N330)</f>
        <v>7.5700000000000021</v>
      </c>
      <c r="T326">
        <f>ABS(SUM(K326,-P326))</f>
        <v>4.57</v>
      </c>
      <c r="W326">
        <f t="shared" si="89"/>
        <v>0.83000000000000007</v>
      </c>
      <c r="Y326">
        <f>SUM(W322:W330)</f>
        <v>5.3900000000000006</v>
      </c>
      <c r="AB326" s="5"/>
      <c r="AC326" s="6">
        <f>SUM(B326,-$G$7)</f>
        <v>0.45999999999999908</v>
      </c>
      <c r="AD326" s="6"/>
      <c r="AE326" s="6">
        <f>SUM(AC322:AC330)</f>
        <v>12.15</v>
      </c>
      <c r="AF326" s="7"/>
    </row>
    <row r="327" spans="1:32" x14ac:dyDescent="0.3">
      <c r="A327" t="s">
        <v>12</v>
      </c>
      <c r="B327">
        <v>13.13</v>
      </c>
      <c r="C327">
        <v>13.08</v>
      </c>
      <c r="D327">
        <v>13.21</v>
      </c>
      <c r="E327">
        <v>13.02</v>
      </c>
      <c r="F327">
        <v>12.91</v>
      </c>
      <c r="I327">
        <f t="shared" si="87"/>
        <v>0.11000000000000121</v>
      </c>
      <c r="N327">
        <f t="shared" si="88"/>
        <v>0.16999999999999993</v>
      </c>
      <c r="W327">
        <f t="shared" si="89"/>
        <v>0.30000000000000071</v>
      </c>
      <c r="AB327" s="5"/>
      <c r="AC327" s="6">
        <f>SUM(B327,-$G$8)</f>
        <v>0.13000000000000078</v>
      </c>
      <c r="AD327" s="6"/>
      <c r="AE327" s="6"/>
      <c r="AF327" s="7"/>
    </row>
    <row r="328" spans="1:32" x14ac:dyDescent="0.3">
      <c r="A328" t="s">
        <v>13</v>
      </c>
      <c r="B328">
        <v>11.38</v>
      </c>
      <c r="C328">
        <v>12.34</v>
      </c>
      <c r="D328">
        <v>9.94</v>
      </c>
      <c r="E328">
        <v>11.12</v>
      </c>
      <c r="F328">
        <v>9.3000000000000007</v>
      </c>
      <c r="I328">
        <f t="shared" si="87"/>
        <v>0.26000000000000156</v>
      </c>
      <c r="N328">
        <f t="shared" si="88"/>
        <v>3.0399999999999991</v>
      </c>
      <c r="W328">
        <f t="shared" si="89"/>
        <v>0.63999999999999879</v>
      </c>
      <c r="AB328" s="5"/>
      <c r="AC328" s="6">
        <f>SUM(B328,-$G$9)</f>
        <v>1.2800000000000011</v>
      </c>
      <c r="AD328" s="6"/>
      <c r="AE328" s="6"/>
      <c r="AF328" s="7"/>
    </row>
    <row r="329" spans="1:32" x14ac:dyDescent="0.3">
      <c r="A329" t="s">
        <v>14</v>
      </c>
      <c r="B329">
        <v>10.66</v>
      </c>
      <c r="C329">
        <v>10.15</v>
      </c>
      <c r="D329">
        <v>10.78</v>
      </c>
      <c r="E329">
        <v>10.08</v>
      </c>
      <c r="F329">
        <v>10.06</v>
      </c>
      <c r="I329">
        <f t="shared" si="87"/>
        <v>0.58000000000000007</v>
      </c>
      <c r="N329">
        <f t="shared" si="88"/>
        <v>8.9999999999999858E-2</v>
      </c>
      <c r="W329">
        <f t="shared" si="89"/>
        <v>0.71999999999999886</v>
      </c>
      <c r="AB329" s="5"/>
      <c r="AC329" s="6">
        <f>SUM(B329,-$G$10)</f>
        <v>1.7100000000000009</v>
      </c>
      <c r="AD329" s="6"/>
      <c r="AE329" s="6"/>
      <c r="AF329" s="7"/>
    </row>
    <row r="330" spans="1:32" x14ac:dyDescent="0.3">
      <c r="A330" t="s">
        <v>15</v>
      </c>
      <c r="B330">
        <v>10.24</v>
      </c>
      <c r="C330">
        <v>10.43</v>
      </c>
      <c r="D330">
        <v>10.039999999999999</v>
      </c>
      <c r="E330">
        <v>9.94</v>
      </c>
      <c r="F330">
        <v>9.4499999999999993</v>
      </c>
      <c r="I330">
        <f t="shared" si="87"/>
        <v>0.30000000000000071</v>
      </c>
      <c r="N330">
        <f t="shared" si="88"/>
        <v>0.98000000000000043</v>
      </c>
      <c r="W330">
        <f t="shared" si="89"/>
        <v>0.58999999999999986</v>
      </c>
      <c r="AB330" s="5"/>
      <c r="AC330" s="6">
        <f>SUM(B330,-$G$11)</f>
        <v>0.76999999999999957</v>
      </c>
      <c r="AD330" s="6"/>
      <c r="AE330" s="6"/>
      <c r="AF330" s="7"/>
    </row>
    <row r="331" spans="1:32" x14ac:dyDescent="0.3">
      <c r="A331" t="s">
        <v>46</v>
      </c>
      <c r="AB331" s="8"/>
      <c r="AC331" s="9"/>
      <c r="AD331" s="9"/>
      <c r="AE331" s="9"/>
      <c r="AF331" s="10"/>
    </row>
    <row r="332" spans="1:32" x14ac:dyDescent="0.3">
      <c r="A332" t="s">
        <v>1</v>
      </c>
      <c r="B332" t="s">
        <v>2</v>
      </c>
      <c r="C332" t="s">
        <v>3</v>
      </c>
      <c r="D332" t="s">
        <v>4</v>
      </c>
      <c r="E332" t="s">
        <v>5</v>
      </c>
      <c r="F332" t="s">
        <v>6</v>
      </c>
    </row>
    <row r="333" spans="1:32" x14ac:dyDescent="0.3">
      <c r="A333" t="s">
        <v>7</v>
      </c>
      <c r="B333">
        <v>12.74</v>
      </c>
      <c r="C333">
        <v>13.73</v>
      </c>
      <c r="D333">
        <v>11.26</v>
      </c>
      <c r="E333">
        <v>12.47</v>
      </c>
      <c r="F333">
        <v>10.57</v>
      </c>
      <c r="I333">
        <f t="shared" ref="I333:I341" si="90">SUM(B333,-E333)</f>
        <v>0.26999999999999957</v>
      </c>
      <c r="N333">
        <f t="shared" ref="N333:N341" si="91">SUM(C333,-F333)</f>
        <v>3.16</v>
      </c>
      <c r="W333">
        <f t="shared" ref="W333:W341" si="92">SUM(D333,-F333)</f>
        <v>0.6899999999999995</v>
      </c>
      <c r="AC333">
        <f>SUM(B333,-$G$3)</f>
        <v>2.7699999999999996</v>
      </c>
    </row>
    <row r="334" spans="1:32" x14ac:dyDescent="0.3">
      <c r="A334" t="s">
        <v>8</v>
      </c>
      <c r="B334">
        <v>11.12</v>
      </c>
      <c r="C334">
        <v>11.73</v>
      </c>
      <c r="D334">
        <v>10.220000000000001</v>
      </c>
      <c r="E334">
        <v>10.9</v>
      </c>
      <c r="F334">
        <v>9.66</v>
      </c>
      <c r="I334">
        <f t="shared" si="90"/>
        <v>0.21999999999999886</v>
      </c>
      <c r="N334">
        <f t="shared" si="91"/>
        <v>2.0700000000000003</v>
      </c>
      <c r="W334">
        <f t="shared" si="92"/>
        <v>0.5600000000000005</v>
      </c>
      <c r="AC334">
        <f>SUM(B334,-$G$4)</f>
        <v>1.5299999999999994</v>
      </c>
    </row>
    <row r="335" spans="1:32" x14ac:dyDescent="0.3">
      <c r="A335" t="s">
        <v>9</v>
      </c>
      <c r="B335">
        <v>12.37</v>
      </c>
      <c r="C335">
        <v>11.78</v>
      </c>
      <c r="D335">
        <v>13.26</v>
      </c>
      <c r="E335">
        <v>12.2</v>
      </c>
      <c r="F335">
        <v>12.84</v>
      </c>
      <c r="I335">
        <f t="shared" si="90"/>
        <v>0.16999999999999993</v>
      </c>
      <c r="N335">
        <f t="shared" si="91"/>
        <v>-1.0600000000000005</v>
      </c>
      <c r="W335">
        <f t="shared" si="92"/>
        <v>0.41999999999999993</v>
      </c>
      <c r="AC335">
        <f>SUM(B335,-$G$5)</f>
        <v>1.0699999999999985</v>
      </c>
    </row>
    <row r="336" spans="1:32" x14ac:dyDescent="0.3">
      <c r="A336" t="s">
        <v>10</v>
      </c>
      <c r="B336">
        <v>13.76</v>
      </c>
      <c r="C336">
        <v>13.13</v>
      </c>
      <c r="D336">
        <v>13.83</v>
      </c>
      <c r="E336">
        <v>13.17</v>
      </c>
      <c r="F336">
        <v>13.17</v>
      </c>
      <c r="I336">
        <f t="shared" si="90"/>
        <v>0.58999999999999986</v>
      </c>
      <c r="N336">
        <f t="shared" si="91"/>
        <v>-3.9999999999999147E-2</v>
      </c>
      <c r="W336">
        <f t="shared" si="92"/>
        <v>0.66000000000000014</v>
      </c>
      <c r="AC336">
        <f>SUM(B336-$G$6)</f>
        <v>1.2599999999999998</v>
      </c>
    </row>
    <row r="337" spans="1:31" x14ac:dyDescent="0.3">
      <c r="A337" t="s">
        <v>11</v>
      </c>
      <c r="B337">
        <v>14.79</v>
      </c>
      <c r="C337">
        <v>14.39</v>
      </c>
      <c r="D337">
        <v>15.05</v>
      </c>
      <c r="E337">
        <v>14.28</v>
      </c>
      <c r="F337">
        <v>14.21</v>
      </c>
      <c r="I337">
        <f t="shared" si="90"/>
        <v>0.50999999999999979</v>
      </c>
      <c r="K337">
        <f>SUM(I333:I341)</f>
        <v>3.0299999999999994</v>
      </c>
      <c r="N337">
        <f t="shared" si="91"/>
        <v>0.17999999999999972</v>
      </c>
      <c r="P337">
        <f>SUM(N333:N341)</f>
        <v>8.81</v>
      </c>
      <c r="T337">
        <f>ABS(SUM(K337,-P337))</f>
        <v>5.7800000000000011</v>
      </c>
      <c r="W337">
        <f t="shared" si="92"/>
        <v>0.83999999999999986</v>
      </c>
      <c r="Y337">
        <f>SUM(W333:W341)</f>
        <v>5.4799999999999986</v>
      </c>
      <c r="AC337">
        <f>SUM(B337,-$G$7)</f>
        <v>0.38999999999999879</v>
      </c>
      <c r="AE337">
        <f>SUM(AC333:AC341)</f>
        <v>10.899999999999997</v>
      </c>
    </row>
    <row r="338" spans="1:31" x14ac:dyDescent="0.3">
      <c r="A338" t="s">
        <v>12</v>
      </c>
      <c r="B338">
        <v>13.02</v>
      </c>
      <c r="C338">
        <v>13.08</v>
      </c>
      <c r="D338">
        <v>12.92</v>
      </c>
      <c r="E338">
        <v>12.86</v>
      </c>
      <c r="F338">
        <v>12.53</v>
      </c>
      <c r="I338">
        <f t="shared" si="90"/>
        <v>0.16000000000000014</v>
      </c>
      <c r="N338">
        <f t="shared" si="91"/>
        <v>0.55000000000000071</v>
      </c>
      <c r="W338">
        <f t="shared" si="92"/>
        <v>0.39000000000000057</v>
      </c>
      <c r="AC338">
        <f>SUM(B338,-$G$8)</f>
        <v>1.9999999999999574E-2</v>
      </c>
    </row>
    <row r="339" spans="1:31" x14ac:dyDescent="0.3">
      <c r="A339" t="s">
        <v>13</v>
      </c>
      <c r="B339">
        <v>11.38</v>
      </c>
      <c r="C339">
        <v>12.34</v>
      </c>
      <c r="D339">
        <v>9.94</v>
      </c>
      <c r="E339">
        <v>11.12</v>
      </c>
      <c r="F339">
        <v>9.3000000000000007</v>
      </c>
      <c r="I339">
        <f t="shared" si="90"/>
        <v>0.26000000000000156</v>
      </c>
      <c r="N339">
        <f t="shared" si="91"/>
        <v>3.0399999999999991</v>
      </c>
      <c r="W339">
        <f t="shared" si="92"/>
        <v>0.63999999999999879</v>
      </c>
      <c r="AC339">
        <f>SUM(B339,-$G$9)</f>
        <v>1.2800000000000011</v>
      </c>
    </row>
    <row r="340" spans="1:31" x14ac:dyDescent="0.3">
      <c r="A340" t="s">
        <v>14</v>
      </c>
      <c r="B340">
        <v>10.76</v>
      </c>
      <c r="C340">
        <v>10.15</v>
      </c>
      <c r="D340">
        <v>10.91</v>
      </c>
      <c r="E340">
        <v>10.210000000000001</v>
      </c>
      <c r="F340">
        <v>10.220000000000001</v>
      </c>
      <c r="I340">
        <f t="shared" si="90"/>
        <v>0.54999999999999893</v>
      </c>
      <c r="N340">
        <f t="shared" si="91"/>
        <v>-7.0000000000000284E-2</v>
      </c>
      <c r="W340">
        <f t="shared" si="92"/>
        <v>0.6899999999999995</v>
      </c>
      <c r="AC340">
        <f>SUM(B340,-$G$10)</f>
        <v>1.8100000000000005</v>
      </c>
    </row>
    <row r="341" spans="1:31" x14ac:dyDescent="0.3">
      <c r="A341" t="s">
        <v>15</v>
      </c>
      <c r="B341">
        <v>10.24</v>
      </c>
      <c r="C341">
        <v>10.43</v>
      </c>
      <c r="D341">
        <v>10.039999999999999</v>
      </c>
      <c r="E341">
        <v>9.94</v>
      </c>
      <c r="F341">
        <v>9.4499999999999993</v>
      </c>
      <c r="I341">
        <f t="shared" si="90"/>
        <v>0.30000000000000071</v>
      </c>
      <c r="N341">
        <f t="shared" si="91"/>
        <v>0.98000000000000043</v>
      </c>
      <c r="W341">
        <f t="shared" si="92"/>
        <v>0.58999999999999986</v>
      </c>
      <c r="AC341">
        <f>SUM(B341,-$G$11)</f>
        <v>0.76999999999999957</v>
      </c>
    </row>
    <row r="342" spans="1:31" x14ac:dyDescent="0.3">
      <c r="A342" t="s">
        <v>47</v>
      </c>
    </row>
    <row r="343" spans="1:31" x14ac:dyDescent="0.3">
      <c r="A343" t="s">
        <v>1</v>
      </c>
      <c r="B343" t="s">
        <v>2</v>
      </c>
      <c r="C343" t="s">
        <v>3</v>
      </c>
      <c r="D343" t="s">
        <v>4</v>
      </c>
      <c r="E343" t="s">
        <v>5</v>
      </c>
      <c r="F343" t="s">
        <v>6</v>
      </c>
    </row>
    <row r="344" spans="1:31" x14ac:dyDescent="0.3">
      <c r="A344" t="s">
        <v>7</v>
      </c>
      <c r="B344">
        <v>12.74</v>
      </c>
      <c r="C344">
        <v>13.73</v>
      </c>
      <c r="D344">
        <v>11.25</v>
      </c>
      <c r="E344">
        <v>12.47</v>
      </c>
      <c r="F344">
        <v>10.57</v>
      </c>
      <c r="I344">
        <f t="shared" ref="I344:I352" si="93">SUM(B344,-E344)</f>
        <v>0.26999999999999957</v>
      </c>
      <c r="N344">
        <f t="shared" ref="N344:N352" si="94">SUM(C344,-F344)</f>
        <v>3.16</v>
      </c>
      <c r="W344">
        <f t="shared" ref="W344:W352" si="95">SUM(D344,-F344)</f>
        <v>0.67999999999999972</v>
      </c>
      <c r="AC344">
        <f>SUM(B344,-$G$3)</f>
        <v>2.7699999999999996</v>
      </c>
    </row>
    <row r="345" spans="1:31" x14ac:dyDescent="0.3">
      <c r="A345" t="s">
        <v>8</v>
      </c>
      <c r="B345">
        <v>11.12</v>
      </c>
      <c r="C345">
        <v>11.73</v>
      </c>
      <c r="D345">
        <v>10.220000000000001</v>
      </c>
      <c r="E345">
        <v>10.91</v>
      </c>
      <c r="F345">
        <v>9.6999999999999993</v>
      </c>
      <c r="I345">
        <f t="shared" si="93"/>
        <v>0.20999999999999908</v>
      </c>
      <c r="N345">
        <f t="shared" si="94"/>
        <v>2.0300000000000011</v>
      </c>
      <c r="W345">
        <f t="shared" si="95"/>
        <v>0.52000000000000135</v>
      </c>
      <c r="AC345">
        <f>SUM(B345,-$G$4)</f>
        <v>1.5299999999999994</v>
      </c>
    </row>
    <row r="346" spans="1:31" x14ac:dyDescent="0.3">
      <c r="A346" t="s">
        <v>9</v>
      </c>
      <c r="B346">
        <v>12.32</v>
      </c>
      <c r="C346">
        <v>11.78</v>
      </c>
      <c r="D346">
        <v>13.13</v>
      </c>
      <c r="E346">
        <v>12.19</v>
      </c>
      <c r="F346">
        <v>12.82</v>
      </c>
      <c r="I346">
        <f t="shared" si="93"/>
        <v>0.13000000000000078</v>
      </c>
      <c r="N346">
        <f t="shared" si="94"/>
        <v>-1.0400000000000009</v>
      </c>
      <c r="W346">
        <f t="shared" si="95"/>
        <v>0.3100000000000005</v>
      </c>
      <c r="AC346">
        <f>SUM(B346,-$G$5)</f>
        <v>1.0199999999999996</v>
      </c>
    </row>
    <row r="347" spans="1:31" x14ac:dyDescent="0.3">
      <c r="A347" t="s">
        <v>10</v>
      </c>
      <c r="B347">
        <v>14.97</v>
      </c>
      <c r="C347">
        <v>13.13</v>
      </c>
      <c r="D347">
        <v>15.18</v>
      </c>
      <c r="E347">
        <v>14.24</v>
      </c>
      <c r="F347">
        <v>14.37</v>
      </c>
      <c r="I347">
        <f t="shared" si="93"/>
        <v>0.73000000000000043</v>
      </c>
      <c r="N347">
        <f t="shared" si="94"/>
        <v>-1.2399999999999984</v>
      </c>
      <c r="W347">
        <f t="shared" si="95"/>
        <v>0.8100000000000005</v>
      </c>
      <c r="AC347">
        <f>SUM(B347-$G$6)</f>
        <v>2.4700000000000006</v>
      </c>
    </row>
    <row r="348" spans="1:31" x14ac:dyDescent="0.3">
      <c r="A348" t="s">
        <v>11</v>
      </c>
      <c r="B348">
        <v>14.79</v>
      </c>
      <c r="C348">
        <v>14.39</v>
      </c>
      <c r="D348">
        <v>15.05</v>
      </c>
      <c r="E348">
        <v>14.28</v>
      </c>
      <c r="F348">
        <v>14.21</v>
      </c>
      <c r="I348">
        <f t="shared" si="93"/>
        <v>0.50999999999999979</v>
      </c>
      <c r="K348">
        <f>SUM(I344:I352)</f>
        <v>3.1000000000000032</v>
      </c>
      <c r="N348">
        <f t="shared" si="94"/>
        <v>0.17999999999999972</v>
      </c>
      <c r="P348">
        <f>SUM(N344:N352)</f>
        <v>7.370000000000001</v>
      </c>
      <c r="T348">
        <f>ABS(SUM(K348,-P348))</f>
        <v>4.2699999999999978</v>
      </c>
      <c r="W348">
        <f t="shared" si="95"/>
        <v>0.83999999999999986</v>
      </c>
      <c r="Y348">
        <f>SUM(W344:W352)</f>
        <v>5.41</v>
      </c>
      <c r="AC348">
        <f>SUM(B348,-$G$7)</f>
        <v>0.38999999999999879</v>
      </c>
      <c r="AE348">
        <f>SUM(AC344:AC352)</f>
        <v>12.07</v>
      </c>
    </row>
    <row r="349" spans="1:31" x14ac:dyDescent="0.3">
      <c r="A349" t="s">
        <v>12</v>
      </c>
      <c r="B349">
        <v>13.13</v>
      </c>
      <c r="C349">
        <v>13.08</v>
      </c>
      <c r="D349">
        <v>13.21</v>
      </c>
      <c r="E349">
        <v>13.02</v>
      </c>
      <c r="F349">
        <v>12.91</v>
      </c>
      <c r="I349">
        <f t="shared" si="93"/>
        <v>0.11000000000000121</v>
      </c>
      <c r="N349">
        <f t="shared" si="94"/>
        <v>0.16999999999999993</v>
      </c>
      <c r="W349">
        <f t="shared" si="95"/>
        <v>0.30000000000000071</v>
      </c>
      <c r="AC349">
        <f>SUM(B349,-$G$8)</f>
        <v>0.13000000000000078</v>
      </c>
    </row>
    <row r="350" spans="1:31" x14ac:dyDescent="0.3">
      <c r="A350" t="s">
        <v>13</v>
      </c>
      <c r="B350">
        <v>11.38</v>
      </c>
      <c r="C350">
        <v>12.34</v>
      </c>
      <c r="D350">
        <v>9.94</v>
      </c>
      <c r="E350">
        <v>11.12</v>
      </c>
      <c r="F350">
        <v>9.3000000000000007</v>
      </c>
      <c r="I350">
        <f t="shared" si="93"/>
        <v>0.26000000000000156</v>
      </c>
      <c r="N350">
        <f t="shared" si="94"/>
        <v>3.0399999999999991</v>
      </c>
      <c r="W350">
        <f t="shared" si="95"/>
        <v>0.63999999999999879</v>
      </c>
      <c r="AC350">
        <f>SUM(B350,-$G$9)</f>
        <v>1.2800000000000011</v>
      </c>
    </row>
    <row r="351" spans="1:31" x14ac:dyDescent="0.3">
      <c r="A351" t="s">
        <v>14</v>
      </c>
      <c r="B351">
        <v>10.66</v>
      </c>
      <c r="C351">
        <v>10.15</v>
      </c>
      <c r="D351">
        <v>10.78</v>
      </c>
      <c r="E351">
        <v>10.08</v>
      </c>
      <c r="F351">
        <v>10.06</v>
      </c>
      <c r="I351">
        <f t="shared" si="93"/>
        <v>0.58000000000000007</v>
      </c>
      <c r="N351">
        <f t="shared" si="94"/>
        <v>8.9999999999999858E-2</v>
      </c>
      <c r="W351">
        <f t="shared" si="95"/>
        <v>0.71999999999999886</v>
      </c>
      <c r="AC351">
        <f>SUM(B351,-$G$10)</f>
        <v>1.7100000000000009</v>
      </c>
    </row>
    <row r="352" spans="1:31" x14ac:dyDescent="0.3">
      <c r="A352" t="s">
        <v>15</v>
      </c>
      <c r="B352">
        <v>10.24</v>
      </c>
      <c r="C352">
        <v>10.43</v>
      </c>
      <c r="D352">
        <v>10.039999999999999</v>
      </c>
      <c r="E352">
        <v>9.94</v>
      </c>
      <c r="F352">
        <v>9.4499999999999993</v>
      </c>
      <c r="I352">
        <f t="shared" si="93"/>
        <v>0.30000000000000071</v>
      </c>
      <c r="N352">
        <f t="shared" si="94"/>
        <v>0.98000000000000043</v>
      </c>
      <c r="W352">
        <f t="shared" si="95"/>
        <v>0.58999999999999986</v>
      </c>
      <c r="AC352">
        <f>SUM(B352,-$G$11)</f>
        <v>0.76999999999999957</v>
      </c>
    </row>
    <row r="353" spans="1:32" x14ac:dyDescent="0.3">
      <c r="A353" t="s">
        <v>48</v>
      </c>
    </row>
    <row r="354" spans="1:32" x14ac:dyDescent="0.3">
      <c r="A354" t="s">
        <v>1</v>
      </c>
      <c r="B354" t="s">
        <v>2</v>
      </c>
      <c r="C354" t="s">
        <v>3</v>
      </c>
      <c r="D354" t="s">
        <v>4</v>
      </c>
      <c r="E354" t="s">
        <v>5</v>
      </c>
      <c r="F354" t="s">
        <v>6</v>
      </c>
      <c r="AB354" s="2"/>
      <c r="AC354" s="3"/>
      <c r="AD354" s="3"/>
      <c r="AE354" s="3"/>
      <c r="AF354" s="4"/>
    </row>
    <row r="355" spans="1:32" x14ac:dyDescent="0.3">
      <c r="A355" t="s">
        <v>7</v>
      </c>
      <c r="B355">
        <v>12.74</v>
      </c>
      <c r="C355">
        <v>13.73</v>
      </c>
      <c r="D355">
        <v>11.25</v>
      </c>
      <c r="E355">
        <v>12.47</v>
      </c>
      <c r="F355">
        <v>10.57</v>
      </c>
      <c r="I355">
        <f t="shared" ref="I355:I363" si="96">SUM(B355,-E355)</f>
        <v>0.26999999999999957</v>
      </c>
      <c r="N355">
        <f t="shared" ref="N355:N363" si="97">SUM(C355,-F355)</f>
        <v>3.16</v>
      </c>
      <c r="W355">
        <f t="shared" ref="W355:W363" si="98">SUM(D355,-F355)</f>
        <v>0.67999999999999972</v>
      </c>
      <c r="AB355" s="5"/>
      <c r="AC355" s="6">
        <f>SUM(B355,-$G$3)</f>
        <v>2.7699999999999996</v>
      </c>
      <c r="AD355" s="6"/>
      <c r="AE355" s="6"/>
      <c r="AF355" s="7"/>
    </row>
    <row r="356" spans="1:32" x14ac:dyDescent="0.3">
      <c r="A356" t="s">
        <v>8</v>
      </c>
      <c r="B356">
        <v>11.12</v>
      </c>
      <c r="C356">
        <v>11.73</v>
      </c>
      <c r="D356">
        <v>10.220000000000001</v>
      </c>
      <c r="E356">
        <v>10.91</v>
      </c>
      <c r="F356">
        <v>9.6999999999999993</v>
      </c>
      <c r="I356">
        <f t="shared" si="96"/>
        <v>0.20999999999999908</v>
      </c>
      <c r="N356">
        <f t="shared" si="97"/>
        <v>2.0300000000000011</v>
      </c>
      <c r="W356">
        <f t="shared" si="98"/>
        <v>0.52000000000000135</v>
      </c>
      <c r="AB356" s="5"/>
      <c r="AC356" s="6">
        <f>SUM(B356,-$G$4)</f>
        <v>1.5299999999999994</v>
      </c>
      <c r="AD356" s="6"/>
      <c r="AE356" s="6"/>
      <c r="AF356" s="7"/>
    </row>
    <row r="357" spans="1:32" x14ac:dyDescent="0.3">
      <c r="A357" t="s">
        <v>9</v>
      </c>
      <c r="B357">
        <v>12.33</v>
      </c>
      <c r="C357">
        <v>11.78</v>
      </c>
      <c r="D357">
        <v>13.15</v>
      </c>
      <c r="E357">
        <v>12.21</v>
      </c>
      <c r="F357">
        <v>12.85</v>
      </c>
      <c r="I357">
        <f t="shared" si="96"/>
        <v>0.11999999999999922</v>
      </c>
      <c r="N357">
        <f t="shared" si="97"/>
        <v>-1.0700000000000003</v>
      </c>
      <c r="W357">
        <f t="shared" si="98"/>
        <v>0.30000000000000071</v>
      </c>
      <c r="AB357" s="5"/>
      <c r="AC357" s="6">
        <f>SUM(B357,-$G$5)</f>
        <v>1.0299999999999994</v>
      </c>
      <c r="AD357" s="6"/>
      <c r="AE357" s="6"/>
      <c r="AF357" s="7"/>
    </row>
    <row r="358" spans="1:32" x14ac:dyDescent="0.3">
      <c r="A358" t="s">
        <v>10</v>
      </c>
      <c r="B358">
        <v>14.97</v>
      </c>
      <c r="C358">
        <v>13.13</v>
      </c>
      <c r="D358">
        <v>15.18</v>
      </c>
      <c r="E358">
        <v>14.24</v>
      </c>
      <c r="F358">
        <v>14.37</v>
      </c>
      <c r="I358">
        <f t="shared" si="96"/>
        <v>0.73000000000000043</v>
      </c>
      <c r="N358">
        <f t="shared" si="97"/>
        <v>-1.2399999999999984</v>
      </c>
      <c r="W358">
        <f t="shared" si="98"/>
        <v>0.8100000000000005</v>
      </c>
      <c r="AB358" s="5"/>
      <c r="AC358" s="6">
        <f>SUM(B358-$G$6)</f>
        <v>2.4700000000000006</v>
      </c>
      <c r="AD358" s="6"/>
      <c r="AE358" s="6"/>
      <c r="AF358" s="7"/>
    </row>
    <row r="359" spans="1:32" x14ac:dyDescent="0.3">
      <c r="A359" t="s">
        <v>11</v>
      </c>
      <c r="B359">
        <v>14.86</v>
      </c>
      <c r="C359">
        <v>14.65</v>
      </c>
      <c r="D359">
        <v>15.07</v>
      </c>
      <c r="E359">
        <v>14.44</v>
      </c>
      <c r="F359">
        <v>14.24</v>
      </c>
      <c r="I359">
        <f t="shared" si="96"/>
        <v>0.41999999999999993</v>
      </c>
      <c r="K359">
        <f>SUM(I355:I363)</f>
        <v>3.0000000000000018</v>
      </c>
      <c r="N359">
        <f t="shared" si="97"/>
        <v>0.41000000000000014</v>
      </c>
      <c r="P359">
        <f>SUM(N355:N363)</f>
        <v>7.5700000000000021</v>
      </c>
      <c r="T359">
        <f>ABS(SUM(K359,-P359))</f>
        <v>4.57</v>
      </c>
      <c r="W359">
        <f t="shared" si="98"/>
        <v>0.83000000000000007</v>
      </c>
      <c r="Y359">
        <f>SUM(W355:W363)</f>
        <v>5.3900000000000006</v>
      </c>
      <c r="AB359" s="5"/>
      <c r="AC359" s="6">
        <f>SUM(B359,-$G$7)</f>
        <v>0.45999999999999908</v>
      </c>
      <c r="AD359" s="6"/>
      <c r="AE359" s="6">
        <f>SUM(AC355:AC363)</f>
        <v>12.15</v>
      </c>
      <c r="AF359" s="7"/>
    </row>
    <row r="360" spans="1:32" x14ac:dyDescent="0.3">
      <c r="A360" t="s">
        <v>12</v>
      </c>
      <c r="B360">
        <v>13.13</v>
      </c>
      <c r="C360">
        <v>13.08</v>
      </c>
      <c r="D360">
        <v>13.21</v>
      </c>
      <c r="E360">
        <v>13.02</v>
      </c>
      <c r="F360">
        <v>12.91</v>
      </c>
      <c r="I360">
        <f t="shared" si="96"/>
        <v>0.11000000000000121</v>
      </c>
      <c r="N360">
        <f t="shared" si="97"/>
        <v>0.16999999999999993</v>
      </c>
      <c r="W360">
        <f t="shared" si="98"/>
        <v>0.30000000000000071</v>
      </c>
      <c r="AB360" s="5"/>
      <c r="AC360" s="6">
        <f>SUM(B360,-$G$8)</f>
        <v>0.13000000000000078</v>
      </c>
      <c r="AD360" s="6"/>
      <c r="AE360" s="6"/>
      <c r="AF360" s="7"/>
    </row>
    <row r="361" spans="1:32" x14ac:dyDescent="0.3">
      <c r="A361" t="s">
        <v>13</v>
      </c>
      <c r="B361">
        <v>11.38</v>
      </c>
      <c r="C361">
        <v>12.34</v>
      </c>
      <c r="D361">
        <v>9.94</v>
      </c>
      <c r="E361">
        <v>11.12</v>
      </c>
      <c r="F361">
        <v>9.3000000000000007</v>
      </c>
      <c r="I361">
        <f t="shared" si="96"/>
        <v>0.26000000000000156</v>
      </c>
      <c r="N361">
        <f t="shared" si="97"/>
        <v>3.0399999999999991</v>
      </c>
      <c r="W361">
        <f t="shared" si="98"/>
        <v>0.63999999999999879</v>
      </c>
      <c r="AB361" s="5"/>
      <c r="AC361" s="6">
        <f>SUM(B361,-$G$9)</f>
        <v>1.2800000000000011</v>
      </c>
      <c r="AD361" s="6"/>
      <c r="AE361" s="6"/>
      <c r="AF361" s="7"/>
    </row>
    <row r="362" spans="1:32" x14ac:dyDescent="0.3">
      <c r="A362" t="s">
        <v>14</v>
      </c>
      <c r="B362">
        <v>10.66</v>
      </c>
      <c r="C362">
        <v>10.15</v>
      </c>
      <c r="D362">
        <v>10.78</v>
      </c>
      <c r="E362">
        <v>10.08</v>
      </c>
      <c r="F362">
        <v>10.06</v>
      </c>
      <c r="I362">
        <f t="shared" si="96"/>
        <v>0.58000000000000007</v>
      </c>
      <c r="N362">
        <f t="shared" si="97"/>
        <v>8.9999999999999858E-2</v>
      </c>
      <c r="W362">
        <f t="shared" si="98"/>
        <v>0.71999999999999886</v>
      </c>
      <c r="AB362" s="5"/>
      <c r="AC362" s="6">
        <f>SUM(B362,-$G$10)</f>
        <v>1.7100000000000009</v>
      </c>
      <c r="AD362" s="6"/>
      <c r="AE362" s="6"/>
      <c r="AF362" s="7"/>
    </row>
    <row r="363" spans="1:32" x14ac:dyDescent="0.3">
      <c r="A363" t="s">
        <v>15</v>
      </c>
      <c r="B363">
        <v>10.24</v>
      </c>
      <c r="C363">
        <v>10.43</v>
      </c>
      <c r="D363">
        <v>10.039999999999999</v>
      </c>
      <c r="E363">
        <v>9.94</v>
      </c>
      <c r="F363">
        <v>9.4499999999999993</v>
      </c>
      <c r="I363">
        <f t="shared" si="96"/>
        <v>0.30000000000000071</v>
      </c>
      <c r="N363">
        <f t="shared" si="97"/>
        <v>0.98000000000000043</v>
      </c>
      <c r="W363">
        <f t="shared" si="98"/>
        <v>0.58999999999999986</v>
      </c>
      <c r="AB363" s="5"/>
      <c r="AC363" s="6">
        <f>SUM(B363,-$G$11)</f>
        <v>0.76999999999999957</v>
      </c>
      <c r="AD363" s="6"/>
      <c r="AE363" s="6"/>
      <c r="AF363" s="7"/>
    </row>
    <row r="364" spans="1:32" x14ac:dyDescent="0.3">
      <c r="A364" t="s">
        <v>49</v>
      </c>
      <c r="AB364" s="8"/>
      <c r="AC364" s="9"/>
      <c r="AD364" s="9"/>
      <c r="AE364" s="9"/>
      <c r="AF364" s="10"/>
    </row>
    <row r="365" spans="1:32" x14ac:dyDescent="0.3">
      <c r="A365" t="s">
        <v>1</v>
      </c>
      <c r="B365" t="s">
        <v>2</v>
      </c>
      <c r="C365" t="s">
        <v>3</v>
      </c>
      <c r="D365" t="s">
        <v>4</v>
      </c>
      <c r="E365" t="s">
        <v>5</v>
      </c>
      <c r="F365" t="s">
        <v>6</v>
      </c>
      <c r="AB365" s="2"/>
      <c r="AC365" s="3"/>
      <c r="AD365" s="3"/>
      <c r="AE365" s="3"/>
      <c r="AF365" s="4"/>
    </row>
    <row r="366" spans="1:32" x14ac:dyDescent="0.3">
      <c r="A366" t="s">
        <v>7</v>
      </c>
      <c r="B366">
        <v>12.65</v>
      </c>
      <c r="C366">
        <v>13.77</v>
      </c>
      <c r="D366">
        <v>10.97</v>
      </c>
      <c r="E366">
        <v>12.4</v>
      </c>
      <c r="F366">
        <v>10.35</v>
      </c>
      <c r="I366">
        <f t="shared" ref="I366:I374" si="99">SUM(B366,-E366)</f>
        <v>0.25</v>
      </c>
      <c r="N366">
        <f t="shared" ref="N366:N374" si="100">SUM(C366,-F366)</f>
        <v>3.42</v>
      </c>
      <c r="W366">
        <f t="shared" ref="W366:W374" si="101">SUM(D366,-F366)</f>
        <v>0.62000000000000099</v>
      </c>
      <c r="AB366" s="5"/>
      <c r="AC366" s="6">
        <f>SUM(B366,-$G$3)</f>
        <v>2.6799999999999997</v>
      </c>
      <c r="AD366" s="6"/>
      <c r="AE366" s="6"/>
      <c r="AF366" s="7"/>
    </row>
    <row r="367" spans="1:32" x14ac:dyDescent="0.3">
      <c r="A367" t="s">
        <v>8</v>
      </c>
      <c r="B367">
        <v>11.1</v>
      </c>
      <c r="C367">
        <v>11.7</v>
      </c>
      <c r="D367">
        <v>10.199999999999999</v>
      </c>
      <c r="E367">
        <v>10.88</v>
      </c>
      <c r="F367">
        <v>9.67</v>
      </c>
      <c r="I367">
        <f t="shared" si="99"/>
        <v>0.21999999999999886</v>
      </c>
      <c r="N367">
        <f t="shared" si="100"/>
        <v>2.0299999999999994</v>
      </c>
      <c r="W367">
        <f t="shared" si="101"/>
        <v>0.52999999999999936</v>
      </c>
      <c r="AB367" s="5"/>
      <c r="AC367" s="6">
        <f>SUM(B367,-$G$4)</f>
        <v>1.5099999999999998</v>
      </c>
      <c r="AD367" s="6"/>
      <c r="AE367" s="6"/>
      <c r="AF367" s="7"/>
    </row>
    <row r="368" spans="1:32" x14ac:dyDescent="0.3">
      <c r="A368" t="s">
        <v>9</v>
      </c>
      <c r="B368">
        <v>12.24</v>
      </c>
      <c r="C368">
        <v>11.88</v>
      </c>
      <c r="D368">
        <v>12.79</v>
      </c>
      <c r="E368">
        <v>12.12</v>
      </c>
      <c r="F368">
        <v>12.5</v>
      </c>
      <c r="I368">
        <f t="shared" si="99"/>
        <v>0.12000000000000099</v>
      </c>
      <c r="N368">
        <f t="shared" si="100"/>
        <v>-0.61999999999999922</v>
      </c>
      <c r="W368">
        <f t="shared" si="101"/>
        <v>0.28999999999999915</v>
      </c>
      <c r="AB368" s="5"/>
      <c r="AC368" s="6">
        <f>SUM(B368,-$G$5)</f>
        <v>0.9399999999999995</v>
      </c>
      <c r="AD368" s="6"/>
      <c r="AE368" s="6"/>
      <c r="AF368" s="7"/>
    </row>
    <row r="369" spans="1:32" x14ac:dyDescent="0.3">
      <c r="A369" t="s">
        <v>10</v>
      </c>
      <c r="B369">
        <v>15.72</v>
      </c>
      <c r="C369">
        <v>13.13</v>
      </c>
      <c r="D369">
        <v>16.010000000000002</v>
      </c>
      <c r="E369">
        <v>14.9</v>
      </c>
      <c r="F369">
        <v>15.1</v>
      </c>
      <c r="I369">
        <f t="shared" si="99"/>
        <v>0.82000000000000028</v>
      </c>
      <c r="N369">
        <f t="shared" si="100"/>
        <v>-1.9699999999999989</v>
      </c>
      <c r="W369">
        <f t="shared" si="101"/>
        <v>0.91000000000000192</v>
      </c>
      <c r="AB369" s="5"/>
      <c r="AC369" s="6">
        <f>SUM(B369-$G$6)</f>
        <v>3.2200000000000006</v>
      </c>
      <c r="AD369" s="6"/>
      <c r="AE369" s="6"/>
      <c r="AF369" s="7"/>
    </row>
    <row r="370" spans="1:32" x14ac:dyDescent="0.3">
      <c r="A370" t="s">
        <v>11</v>
      </c>
      <c r="B370">
        <v>14.78</v>
      </c>
      <c r="C370">
        <v>13.75</v>
      </c>
      <c r="D370">
        <v>15.47</v>
      </c>
      <c r="E370">
        <v>14.37</v>
      </c>
      <c r="F370">
        <v>14.78</v>
      </c>
      <c r="I370">
        <f t="shared" si="99"/>
        <v>0.41000000000000014</v>
      </c>
      <c r="K370">
        <f>SUM(I366:I374)</f>
        <v>3.0699999999999985</v>
      </c>
      <c r="N370">
        <f t="shared" si="100"/>
        <v>-1.0299999999999994</v>
      </c>
      <c r="P370">
        <f>SUM(N366:N374)</f>
        <v>5.59</v>
      </c>
      <c r="T370">
        <f>ABS(SUM(K370,-P370))</f>
        <v>2.5200000000000014</v>
      </c>
      <c r="W370">
        <f t="shared" si="101"/>
        <v>0.69000000000000128</v>
      </c>
      <c r="Y370">
        <f>SUM(W366:W374)</f>
        <v>5.2699999999999978</v>
      </c>
      <c r="AB370" s="5"/>
      <c r="AC370" s="6">
        <f>SUM(B370,-$G$7)</f>
        <v>0.37999999999999901</v>
      </c>
      <c r="AD370" s="6"/>
      <c r="AE370" s="6">
        <f>SUM(AC366:AC374)</f>
        <v>12.889999999999997</v>
      </c>
      <c r="AF370" s="7"/>
    </row>
    <row r="371" spans="1:32" x14ac:dyDescent="0.3">
      <c r="A371" t="s">
        <v>12</v>
      </c>
      <c r="B371">
        <v>13.12</v>
      </c>
      <c r="C371">
        <v>13.02</v>
      </c>
      <c r="D371">
        <v>13.28</v>
      </c>
      <c r="E371">
        <v>12.99</v>
      </c>
      <c r="F371">
        <v>12.96</v>
      </c>
      <c r="I371">
        <f t="shared" si="99"/>
        <v>0.12999999999999901</v>
      </c>
      <c r="N371">
        <f t="shared" si="100"/>
        <v>5.9999999999998721E-2</v>
      </c>
      <c r="W371">
        <f t="shared" si="101"/>
        <v>0.31999999999999851</v>
      </c>
      <c r="AB371" s="5"/>
      <c r="AC371" s="6">
        <f>SUM(B371,-$G$8)</f>
        <v>0.11999999999999922</v>
      </c>
      <c r="AD371" s="6"/>
      <c r="AE371" s="6"/>
      <c r="AF371" s="7"/>
    </row>
    <row r="372" spans="1:32" x14ac:dyDescent="0.3">
      <c r="A372" t="s">
        <v>13</v>
      </c>
      <c r="B372">
        <v>11.27</v>
      </c>
      <c r="C372">
        <v>12.15</v>
      </c>
      <c r="D372">
        <v>9.94</v>
      </c>
      <c r="E372">
        <v>11.01</v>
      </c>
      <c r="F372">
        <v>9.3000000000000007</v>
      </c>
      <c r="I372">
        <f t="shared" si="99"/>
        <v>0.25999999999999979</v>
      </c>
      <c r="N372">
        <f t="shared" si="100"/>
        <v>2.8499999999999996</v>
      </c>
      <c r="W372">
        <f t="shared" si="101"/>
        <v>0.63999999999999879</v>
      </c>
      <c r="AB372" s="5"/>
      <c r="AC372" s="6">
        <f>SUM(B372,-$G$9)</f>
        <v>1.17</v>
      </c>
      <c r="AD372" s="6"/>
      <c r="AE372" s="6"/>
      <c r="AF372" s="7"/>
    </row>
    <row r="373" spans="1:32" x14ac:dyDescent="0.3">
      <c r="A373" t="s">
        <v>14</v>
      </c>
      <c r="B373">
        <v>10.68</v>
      </c>
      <c r="C373">
        <v>9.9600000000000009</v>
      </c>
      <c r="D373">
        <v>10.86</v>
      </c>
      <c r="E373">
        <v>10.09</v>
      </c>
      <c r="F373">
        <v>10.130000000000001</v>
      </c>
      <c r="I373">
        <f t="shared" si="99"/>
        <v>0.58999999999999986</v>
      </c>
      <c r="N373">
        <f t="shared" si="100"/>
        <v>-0.16999999999999993</v>
      </c>
      <c r="W373">
        <f t="shared" si="101"/>
        <v>0.72999999999999865</v>
      </c>
      <c r="AB373" s="5"/>
      <c r="AC373" s="6">
        <f>SUM(B373,-$G$10)</f>
        <v>1.7300000000000004</v>
      </c>
      <c r="AD373" s="6"/>
      <c r="AE373" s="6"/>
      <c r="AF373" s="7"/>
    </row>
    <row r="374" spans="1:32" x14ac:dyDescent="0.3">
      <c r="A374" t="s">
        <v>15</v>
      </c>
      <c r="B374">
        <v>10.61</v>
      </c>
      <c r="C374">
        <v>10.85</v>
      </c>
      <c r="D374">
        <v>10.37</v>
      </c>
      <c r="E374">
        <v>10.34</v>
      </c>
      <c r="F374">
        <v>9.83</v>
      </c>
      <c r="I374">
        <f t="shared" si="99"/>
        <v>0.26999999999999957</v>
      </c>
      <c r="N374">
        <f t="shared" si="100"/>
        <v>1.0199999999999996</v>
      </c>
      <c r="W374">
        <f t="shared" si="101"/>
        <v>0.53999999999999915</v>
      </c>
      <c r="AB374" s="5"/>
      <c r="AC374" s="6">
        <f>SUM(B374,-$G$11)</f>
        <v>1.1399999999999988</v>
      </c>
      <c r="AD374" s="6"/>
      <c r="AE374" s="6"/>
      <c r="AF374" s="7"/>
    </row>
    <row r="375" spans="1:32" x14ac:dyDescent="0.3">
      <c r="A375" t="s">
        <v>50</v>
      </c>
      <c r="AB375" s="8"/>
      <c r="AC375" s="9"/>
      <c r="AD375" s="9"/>
      <c r="AE375" s="9"/>
      <c r="AF375" s="10"/>
    </row>
    <row r="376" spans="1:32" x14ac:dyDescent="0.3">
      <c r="A376" t="s">
        <v>1</v>
      </c>
      <c r="B376" t="s">
        <v>2</v>
      </c>
      <c r="C376" t="s">
        <v>3</v>
      </c>
      <c r="D376" t="s">
        <v>4</v>
      </c>
      <c r="E376" t="s">
        <v>5</v>
      </c>
      <c r="F376" t="s">
        <v>6</v>
      </c>
      <c r="AB376" s="2"/>
      <c r="AC376" s="3"/>
      <c r="AD376" s="3"/>
      <c r="AE376" s="3"/>
      <c r="AF376" s="4"/>
    </row>
    <row r="377" spans="1:32" x14ac:dyDescent="0.3">
      <c r="A377" t="s">
        <v>7</v>
      </c>
      <c r="B377">
        <v>12.62</v>
      </c>
      <c r="C377">
        <v>13.77</v>
      </c>
      <c r="D377">
        <v>10.89</v>
      </c>
      <c r="E377">
        <v>12.38</v>
      </c>
      <c r="F377">
        <v>10.29</v>
      </c>
      <c r="I377">
        <f t="shared" ref="I377:I385" si="102">SUM(B377,-E377)</f>
        <v>0.23999999999999844</v>
      </c>
      <c r="N377">
        <f t="shared" ref="N377:N385" si="103">SUM(C377,-F377)</f>
        <v>3.4800000000000004</v>
      </c>
      <c r="W377">
        <f t="shared" ref="W377:W385" si="104">SUM(D377,-F377)</f>
        <v>0.60000000000000142</v>
      </c>
      <c r="AB377" s="5"/>
      <c r="AC377" s="6">
        <f>SUM(B377,-$G$3)</f>
        <v>2.6499999999999986</v>
      </c>
      <c r="AD377" s="6"/>
      <c r="AE377" s="6"/>
      <c r="AF377" s="7"/>
    </row>
    <row r="378" spans="1:32" x14ac:dyDescent="0.3">
      <c r="A378" t="s">
        <v>8</v>
      </c>
      <c r="B378">
        <v>11.1</v>
      </c>
      <c r="C378">
        <v>11.7</v>
      </c>
      <c r="D378">
        <v>10.199999999999999</v>
      </c>
      <c r="E378">
        <v>10.88</v>
      </c>
      <c r="F378">
        <v>9.67</v>
      </c>
      <c r="I378">
        <f t="shared" si="102"/>
        <v>0.21999999999999886</v>
      </c>
      <c r="N378">
        <f t="shared" si="103"/>
        <v>2.0299999999999994</v>
      </c>
      <c r="W378">
        <f t="shared" si="104"/>
        <v>0.52999999999999936</v>
      </c>
      <c r="AB378" s="5"/>
      <c r="AC378" s="6">
        <f>SUM(B378,-$G$4)</f>
        <v>1.5099999999999998</v>
      </c>
      <c r="AD378" s="6"/>
      <c r="AE378" s="6"/>
      <c r="AF378" s="7"/>
    </row>
    <row r="379" spans="1:32" x14ac:dyDescent="0.3">
      <c r="A379" t="s">
        <v>9</v>
      </c>
      <c r="B379">
        <v>12.24</v>
      </c>
      <c r="C379">
        <v>11.88</v>
      </c>
      <c r="D379">
        <v>12.78</v>
      </c>
      <c r="E379">
        <v>12.12</v>
      </c>
      <c r="F379">
        <v>12.49</v>
      </c>
      <c r="I379">
        <f t="shared" si="102"/>
        <v>0.12000000000000099</v>
      </c>
      <c r="N379">
        <f t="shared" si="103"/>
        <v>-0.60999999999999943</v>
      </c>
      <c r="W379">
        <f t="shared" si="104"/>
        <v>0.28999999999999915</v>
      </c>
      <c r="AB379" s="5"/>
      <c r="AC379" s="6">
        <f>SUM(B379,-$G$5)</f>
        <v>0.9399999999999995</v>
      </c>
      <c r="AD379" s="6"/>
      <c r="AE379" s="6"/>
      <c r="AF379" s="7"/>
    </row>
    <row r="380" spans="1:32" x14ac:dyDescent="0.3">
      <c r="A380" t="s">
        <v>10</v>
      </c>
      <c r="B380">
        <v>15.72</v>
      </c>
      <c r="C380">
        <v>13.13</v>
      </c>
      <c r="D380">
        <v>16.010000000000002</v>
      </c>
      <c r="E380">
        <v>14.9</v>
      </c>
      <c r="F380">
        <v>15.1</v>
      </c>
      <c r="I380">
        <f t="shared" si="102"/>
        <v>0.82000000000000028</v>
      </c>
      <c r="N380">
        <f t="shared" si="103"/>
        <v>-1.9699999999999989</v>
      </c>
      <c r="W380">
        <f t="shared" si="104"/>
        <v>0.91000000000000192</v>
      </c>
      <c r="AB380" s="5"/>
      <c r="AC380" s="6">
        <f>SUM(B380-$G$6)</f>
        <v>3.2200000000000006</v>
      </c>
      <c r="AD380" s="6"/>
      <c r="AE380" s="6"/>
      <c r="AF380" s="7"/>
    </row>
    <row r="381" spans="1:32" x14ac:dyDescent="0.3">
      <c r="A381" t="s">
        <v>11</v>
      </c>
      <c r="B381">
        <v>14.78</v>
      </c>
      <c r="C381">
        <v>13.75</v>
      </c>
      <c r="D381">
        <v>15.47</v>
      </c>
      <c r="E381">
        <v>14.37</v>
      </c>
      <c r="F381">
        <v>14.78</v>
      </c>
      <c r="I381">
        <f t="shared" si="102"/>
        <v>0.41000000000000014</v>
      </c>
      <c r="K381">
        <f>SUM(I377:I385)</f>
        <v>3.0599999999999969</v>
      </c>
      <c r="N381">
        <f t="shared" si="103"/>
        <v>-1.0299999999999994</v>
      </c>
      <c r="P381">
        <f>SUM(N377:N385)</f>
        <v>5.66</v>
      </c>
      <c r="T381">
        <f>ABS(SUM(K381,-P381))</f>
        <v>2.6000000000000032</v>
      </c>
      <c r="W381">
        <f t="shared" si="104"/>
        <v>0.69000000000000128</v>
      </c>
      <c r="Y381">
        <f>SUM(W377:W385)</f>
        <v>5.2499999999999982</v>
      </c>
      <c r="AB381" s="5"/>
      <c r="AC381" s="6">
        <f>SUM(B381,-$G$7)</f>
        <v>0.37999999999999901</v>
      </c>
      <c r="AD381" s="6"/>
      <c r="AE381" s="6">
        <f>SUM(AC377:AC385)</f>
        <v>12.859999999999996</v>
      </c>
      <c r="AF381" s="7"/>
    </row>
    <row r="382" spans="1:32" x14ac:dyDescent="0.3">
      <c r="A382" t="s">
        <v>12</v>
      </c>
      <c r="B382">
        <v>13.12</v>
      </c>
      <c r="C382">
        <v>13.02</v>
      </c>
      <c r="D382">
        <v>13.28</v>
      </c>
      <c r="E382">
        <v>12.99</v>
      </c>
      <c r="F382">
        <v>12.96</v>
      </c>
      <c r="I382">
        <f t="shared" si="102"/>
        <v>0.12999999999999901</v>
      </c>
      <c r="N382">
        <f t="shared" si="103"/>
        <v>5.9999999999998721E-2</v>
      </c>
      <c r="W382">
        <f t="shared" si="104"/>
        <v>0.31999999999999851</v>
      </c>
      <c r="AB382" s="5"/>
      <c r="AC382" s="6">
        <f>SUM(B382,-$G$8)</f>
        <v>0.11999999999999922</v>
      </c>
      <c r="AD382" s="6"/>
      <c r="AE382" s="6"/>
      <c r="AF382" s="7"/>
    </row>
    <row r="383" spans="1:32" x14ac:dyDescent="0.3">
      <c r="A383" t="s">
        <v>13</v>
      </c>
      <c r="B383">
        <v>11.27</v>
      </c>
      <c r="C383">
        <v>12.15</v>
      </c>
      <c r="D383">
        <v>9.94</v>
      </c>
      <c r="E383">
        <v>11.01</v>
      </c>
      <c r="F383">
        <v>9.3000000000000007</v>
      </c>
      <c r="I383">
        <f t="shared" si="102"/>
        <v>0.25999999999999979</v>
      </c>
      <c r="N383">
        <f t="shared" si="103"/>
        <v>2.8499999999999996</v>
      </c>
      <c r="W383">
        <f t="shared" si="104"/>
        <v>0.63999999999999879</v>
      </c>
      <c r="AB383" s="5"/>
      <c r="AC383" s="6">
        <f>SUM(B383,-$G$9)</f>
        <v>1.17</v>
      </c>
      <c r="AD383" s="6"/>
      <c r="AE383" s="6"/>
      <c r="AF383" s="7"/>
    </row>
    <row r="384" spans="1:32" x14ac:dyDescent="0.3">
      <c r="A384" t="s">
        <v>14</v>
      </c>
      <c r="B384">
        <v>10.68</v>
      </c>
      <c r="C384">
        <v>9.9600000000000009</v>
      </c>
      <c r="D384">
        <v>10.86</v>
      </c>
      <c r="E384">
        <v>10.09</v>
      </c>
      <c r="F384">
        <v>10.130000000000001</v>
      </c>
      <c r="I384">
        <f t="shared" si="102"/>
        <v>0.58999999999999986</v>
      </c>
      <c r="N384">
        <f t="shared" si="103"/>
        <v>-0.16999999999999993</v>
      </c>
      <c r="W384">
        <f t="shared" si="104"/>
        <v>0.72999999999999865</v>
      </c>
      <c r="AB384" s="5"/>
      <c r="AC384" s="6">
        <f>SUM(B384,-$G$10)</f>
        <v>1.7300000000000004</v>
      </c>
      <c r="AD384" s="6"/>
      <c r="AE384" s="6"/>
      <c r="AF384" s="7"/>
    </row>
    <row r="385" spans="1:32" x14ac:dyDescent="0.3">
      <c r="A385" t="s">
        <v>15</v>
      </c>
      <c r="B385">
        <v>10.61</v>
      </c>
      <c r="C385">
        <v>10.85</v>
      </c>
      <c r="D385">
        <v>10.37</v>
      </c>
      <c r="E385">
        <v>10.34</v>
      </c>
      <c r="F385">
        <v>9.83</v>
      </c>
      <c r="I385">
        <f t="shared" si="102"/>
        <v>0.26999999999999957</v>
      </c>
      <c r="N385">
        <f t="shared" si="103"/>
        <v>1.0199999999999996</v>
      </c>
      <c r="W385">
        <f t="shared" si="104"/>
        <v>0.53999999999999915</v>
      </c>
      <c r="AB385" s="5"/>
      <c r="AC385" s="6">
        <f>SUM(B385,-$G$11)</f>
        <v>1.1399999999999988</v>
      </c>
      <c r="AD385" s="6"/>
      <c r="AE385" s="6"/>
      <c r="AF385" s="7"/>
    </row>
    <row r="386" spans="1:32" x14ac:dyDescent="0.3">
      <c r="A386" t="s">
        <v>51</v>
      </c>
      <c r="AB386" s="8"/>
      <c r="AC386" s="9"/>
      <c r="AD386" s="9"/>
      <c r="AE386" s="9"/>
      <c r="AF386" s="10"/>
    </row>
    <row r="387" spans="1:32" x14ac:dyDescent="0.3">
      <c r="A387" t="s">
        <v>1</v>
      </c>
      <c r="B387" t="s">
        <v>2</v>
      </c>
      <c r="C387" t="s">
        <v>3</v>
      </c>
      <c r="D387" t="s">
        <v>4</v>
      </c>
      <c r="E387" t="s">
        <v>5</v>
      </c>
      <c r="F387" t="s">
        <v>6</v>
      </c>
    </row>
    <row r="388" spans="1:32" x14ac:dyDescent="0.3">
      <c r="A388" t="s">
        <v>7</v>
      </c>
      <c r="B388">
        <v>12.63</v>
      </c>
      <c r="C388">
        <v>13.77</v>
      </c>
      <c r="D388">
        <v>10.92</v>
      </c>
      <c r="E388">
        <v>12.38</v>
      </c>
      <c r="F388">
        <v>10.29</v>
      </c>
      <c r="I388">
        <f t="shared" ref="I388:I396" si="105">SUM(B388,-E388)</f>
        <v>0.25</v>
      </c>
      <c r="N388">
        <f t="shared" ref="N388:N396" si="106">SUM(C388,-F388)</f>
        <v>3.4800000000000004</v>
      </c>
      <c r="W388">
        <f t="shared" ref="W388:W396" si="107">SUM(D388,-F388)</f>
        <v>0.63000000000000078</v>
      </c>
      <c r="AC388">
        <f>SUM(B388,-$G$3)</f>
        <v>2.66</v>
      </c>
    </row>
    <row r="389" spans="1:32" x14ac:dyDescent="0.3">
      <c r="A389" t="s">
        <v>8</v>
      </c>
      <c r="B389">
        <v>11.1</v>
      </c>
      <c r="C389">
        <v>11.7</v>
      </c>
      <c r="D389">
        <v>10.210000000000001</v>
      </c>
      <c r="E389">
        <v>10.88</v>
      </c>
      <c r="F389">
        <v>9.64</v>
      </c>
      <c r="I389">
        <f t="shared" si="105"/>
        <v>0.21999999999999886</v>
      </c>
      <c r="N389">
        <f t="shared" si="106"/>
        <v>2.0599999999999987</v>
      </c>
      <c r="W389">
        <f t="shared" si="107"/>
        <v>0.57000000000000028</v>
      </c>
      <c r="AC389">
        <f>SUM(B389,-$G$4)</f>
        <v>1.5099999999999998</v>
      </c>
    </row>
    <row r="390" spans="1:32" x14ac:dyDescent="0.3">
      <c r="A390" t="s">
        <v>9</v>
      </c>
      <c r="B390">
        <v>12.32</v>
      </c>
      <c r="C390">
        <v>11.88</v>
      </c>
      <c r="D390">
        <v>12.99</v>
      </c>
      <c r="E390">
        <v>12.16</v>
      </c>
      <c r="F390">
        <v>12.58</v>
      </c>
      <c r="I390">
        <f t="shared" si="105"/>
        <v>0.16000000000000014</v>
      </c>
      <c r="N390">
        <f t="shared" si="106"/>
        <v>-0.69999999999999929</v>
      </c>
      <c r="W390">
        <f t="shared" si="107"/>
        <v>0.41000000000000014</v>
      </c>
      <c r="AC390">
        <f>SUM(B390,-$G$5)</f>
        <v>1.0199999999999996</v>
      </c>
    </row>
    <row r="391" spans="1:32" x14ac:dyDescent="0.3">
      <c r="A391" t="s">
        <v>10</v>
      </c>
      <c r="B391">
        <v>14.82</v>
      </c>
      <c r="C391">
        <v>13.13</v>
      </c>
      <c r="D391">
        <v>15.01</v>
      </c>
      <c r="E391">
        <v>14.1</v>
      </c>
      <c r="F391">
        <v>14.2</v>
      </c>
      <c r="I391">
        <f t="shared" si="105"/>
        <v>0.72000000000000064</v>
      </c>
      <c r="N391">
        <f t="shared" si="106"/>
        <v>-1.0699999999999985</v>
      </c>
      <c r="W391">
        <f t="shared" si="107"/>
        <v>0.8100000000000005</v>
      </c>
      <c r="AC391">
        <f>SUM(B391-$G$6)</f>
        <v>2.3200000000000003</v>
      </c>
    </row>
    <row r="392" spans="1:32" x14ac:dyDescent="0.3">
      <c r="A392" t="s">
        <v>11</v>
      </c>
      <c r="B392">
        <v>14.83</v>
      </c>
      <c r="C392">
        <v>13.75</v>
      </c>
      <c r="D392">
        <v>15.55</v>
      </c>
      <c r="E392">
        <v>14.43</v>
      </c>
      <c r="F392">
        <v>14.89</v>
      </c>
      <c r="I392">
        <f t="shared" si="105"/>
        <v>0.40000000000000036</v>
      </c>
      <c r="K392">
        <f>SUM(I388:I396)</f>
        <v>3.01</v>
      </c>
      <c r="N392">
        <f t="shared" si="106"/>
        <v>-1.1400000000000006</v>
      </c>
      <c r="P392">
        <f>SUM(N388:N396)</f>
        <v>6.76</v>
      </c>
      <c r="T392">
        <f>ABS(SUM(K392,-P392))</f>
        <v>3.75</v>
      </c>
      <c r="W392">
        <f t="shared" si="107"/>
        <v>0.66000000000000014</v>
      </c>
      <c r="Y392">
        <f>SUM(W388:W396)</f>
        <v>5.4</v>
      </c>
      <c r="AC392">
        <f>SUM(B392,-$G$7)</f>
        <v>0.42999999999999972</v>
      </c>
      <c r="AE392">
        <f>SUM(AC388:AC396)</f>
        <v>11.989999999999998</v>
      </c>
    </row>
    <row r="393" spans="1:32" x14ac:dyDescent="0.3">
      <c r="A393" t="s">
        <v>12</v>
      </c>
      <c r="B393">
        <v>13</v>
      </c>
      <c r="C393">
        <v>13.02</v>
      </c>
      <c r="D393">
        <v>12.98</v>
      </c>
      <c r="E393">
        <v>12.84</v>
      </c>
      <c r="F393">
        <v>12.56</v>
      </c>
      <c r="I393">
        <f t="shared" si="105"/>
        <v>0.16000000000000014</v>
      </c>
      <c r="N393">
        <f t="shared" si="106"/>
        <v>0.45999999999999908</v>
      </c>
      <c r="W393">
        <f t="shared" si="107"/>
        <v>0.41999999999999993</v>
      </c>
      <c r="AC393">
        <f>SUM(B393,-$G$8)</f>
        <v>0</v>
      </c>
    </row>
    <row r="394" spans="1:32" x14ac:dyDescent="0.3">
      <c r="A394" t="s">
        <v>13</v>
      </c>
      <c r="B394">
        <v>11.27</v>
      </c>
      <c r="C394">
        <v>12.15</v>
      </c>
      <c r="D394">
        <v>9.94</v>
      </c>
      <c r="E394">
        <v>11.01</v>
      </c>
      <c r="F394">
        <v>9.3000000000000007</v>
      </c>
      <c r="I394">
        <f t="shared" si="105"/>
        <v>0.25999999999999979</v>
      </c>
      <c r="N394">
        <f t="shared" si="106"/>
        <v>2.8499999999999996</v>
      </c>
      <c r="W394">
        <f t="shared" si="107"/>
        <v>0.63999999999999879</v>
      </c>
      <c r="AC394">
        <f>SUM(B394,-$G$9)</f>
        <v>1.17</v>
      </c>
    </row>
    <row r="395" spans="1:32" x14ac:dyDescent="0.3">
      <c r="A395" t="s">
        <v>14</v>
      </c>
      <c r="B395">
        <v>10.69</v>
      </c>
      <c r="C395">
        <v>9.9600000000000009</v>
      </c>
      <c r="D395">
        <v>10.88</v>
      </c>
      <c r="E395">
        <v>10.119999999999999</v>
      </c>
      <c r="F395">
        <v>10.16</v>
      </c>
      <c r="I395">
        <f t="shared" si="105"/>
        <v>0.57000000000000028</v>
      </c>
      <c r="N395">
        <f t="shared" si="106"/>
        <v>-0.19999999999999929</v>
      </c>
      <c r="W395">
        <f t="shared" si="107"/>
        <v>0.72000000000000064</v>
      </c>
      <c r="AC395">
        <f>SUM(B395,-$G$10)</f>
        <v>1.7400000000000002</v>
      </c>
    </row>
    <row r="396" spans="1:32" x14ac:dyDescent="0.3">
      <c r="A396" t="s">
        <v>15</v>
      </c>
      <c r="B396">
        <v>10.61</v>
      </c>
      <c r="C396">
        <v>10.85</v>
      </c>
      <c r="D396">
        <v>10.37</v>
      </c>
      <c r="E396">
        <v>10.34</v>
      </c>
      <c r="F396">
        <v>9.83</v>
      </c>
      <c r="I396">
        <f t="shared" si="105"/>
        <v>0.26999999999999957</v>
      </c>
      <c r="N396">
        <f t="shared" si="106"/>
        <v>1.0199999999999996</v>
      </c>
      <c r="W396">
        <f t="shared" si="107"/>
        <v>0.53999999999999915</v>
      </c>
      <c r="AC396">
        <f>SUM(B396,-$G$11)</f>
        <v>1.1399999999999988</v>
      </c>
    </row>
    <row r="397" spans="1:32" x14ac:dyDescent="0.3">
      <c r="A397" t="s">
        <v>52</v>
      </c>
    </row>
    <row r="398" spans="1:32" x14ac:dyDescent="0.3">
      <c r="A398" t="s">
        <v>1</v>
      </c>
      <c r="B398" t="s">
        <v>2</v>
      </c>
      <c r="C398" t="s">
        <v>3</v>
      </c>
      <c r="D398" t="s">
        <v>4</v>
      </c>
      <c r="E398" t="s">
        <v>5</v>
      </c>
      <c r="F398" t="s">
        <v>6</v>
      </c>
      <c r="AB398" s="2"/>
      <c r="AC398" s="3"/>
      <c r="AD398" s="3"/>
      <c r="AE398" s="3"/>
      <c r="AF398" s="4"/>
    </row>
    <row r="399" spans="1:32" x14ac:dyDescent="0.3">
      <c r="A399" t="s">
        <v>7</v>
      </c>
      <c r="B399">
        <v>12.65</v>
      </c>
      <c r="C399">
        <v>13.77</v>
      </c>
      <c r="D399">
        <v>10.97</v>
      </c>
      <c r="E399">
        <v>12.4</v>
      </c>
      <c r="F399">
        <v>10.35</v>
      </c>
      <c r="I399">
        <f t="shared" ref="I399:I407" si="108">SUM(B399,-E399)</f>
        <v>0.25</v>
      </c>
      <c r="N399">
        <f t="shared" ref="N399:N407" si="109">SUM(C399,-F399)</f>
        <v>3.42</v>
      </c>
      <c r="W399">
        <f t="shared" ref="W399:W407" si="110">SUM(D399,-F399)</f>
        <v>0.62000000000000099</v>
      </c>
      <c r="AB399" s="5"/>
      <c r="AC399" s="6">
        <f>SUM(B399,-$G$3)</f>
        <v>2.6799999999999997</v>
      </c>
      <c r="AD399" s="6"/>
      <c r="AE399" s="6"/>
      <c r="AF399" s="7"/>
    </row>
    <row r="400" spans="1:32" x14ac:dyDescent="0.3">
      <c r="A400" t="s">
        <v>8</v>
      </c>
      <c r="B400">
        <v>11.1</v>
      </c>
      <c r="C400">
        <v>11.7</v>
      </c>
      <c r="D400">
        <v>10.199999999999999</v>
      </c>
      <c r="E400">
        <v>10.88</v>
      </c>
      <c r="F400">
        <v>9.67</v>
      </c>
      <c r="I400">
        <f t="shared" si="108"/>
        <v>0.21999999999999886</v>
      </c>
      <c r="N400">
        <f t="shared" si="109"/>
        <v>2.0299999999999994</v>
      </c>
      <c r="W400">
        <f t="shared" si="110"/>
        <v>0.52999999999999936</v>
      </c>
      <c r="AB400" s="5"/>
      <c r="AC400" s="6">
        <f>SUM(B400,-$G$4)</f>
        <v>1.5099999999999998</v>
      </c>
      <c r="AD400" s="6"/>
      <c r="AE400" s="6"/>
      <c r="AF400" s="7"/>
    </row>
    <row r="401" spans="1:32" x14ac:dyDescent="0.3">
      <c r="A401" t="s">
        <v>9</v>
      </c>
      <c r="B401">
        <v>12.24</v>
      </c>
      <c r="C401">
        <v>11.88</v>
      </c>
      <c r="D401">
        <v>12.79</v>
      </c>
      <c r="E401">
        <v>12.12</v>
      </c>
      <c r="F401">
        <v>12.5</v>
      </c>
      <c r="I401">
        <f t="shared" si="108"/>
        <v>0.12000000000000099</v>
      </c>
      <c r="N401">
        <f t="shared" si="109"/>
        <v>-0.61999999999999922</v>
      </c>
      <c r="W401">
        <f t="shared" si="110"/>
        <v>0.28999999999999915</v>
      </c>
      <c r="AB401" s="5"/>
      <c r="AC401" s="6">
        <f>SUM(B401,-$G$5)</f>
        <v>0.9399999999999995</v>
      </c>
      <c r="AD401" s="6"/>
      <c r="AE401" s="6"/>
      <c r="AF401" s="7"/>
    </row>
    <row r="402" spans="1:32" x14ac:dyDescent="0.3">
      <c r="A402" t="s">
        <v>10</v>
      </c>
      <c r="B402">
        <v>15.72</v>
      </c>
      <c r="C402">
        <v>13.13</v>
      </c>
      <c r="D402">
        <v>16.010000000000002</v>
      </c>
      <c r="E402">
        <v>14.9</v>
      </c>
      <c r="F402">
        <v>15.1</v>
      </c>
      <c r="I402">
        <f t="shared" si="108"/>
        <v>0.82000000000000028</v>
      </c>
      <c r="N402">
        <f t="shared" si="109"/>
        <v>-1.9699999999999989</v>
      </c>
      <c r="W402">
        <f t="shared" si="110"/>
        <v>0.91000000000000192</v>
      </c>
      <c r="AB402" s="5"/>
      <c r="AC402" s="6">
        <f>SUM(B402-$G$6)</f>
        <v>3.2200000000000006</v>
      </c>
      <c r="AD402" s="6"/>
      <c r="AE402" s="6"/>
      <c r="AF402" s="7"/>
    </row>
    <row r="403" spans="1:32" x14ac:dyDescent="0.3">
      <c r="A403" t="s">
        <v>11</v>
      </c>
      <c r="B403">
        <v>14.78</v>
      </c>
      <c r="C403">
        <v>13.75</v>
      </c>
      <c r="D403">
        <v>15.47</v>
      </c>
      <c r="E403">
        <v>14.37</v>
      </c>
      <c r="F403">
        <v>14.78</v>
      </c>
      <c r="I403">
        <f t="shared" si="108"/>
        <v>0.41000000000000014</v>
      </c>
      <c r="K403">
        <f>SUM(I399:I407)</f>
        <v>3.0699999999999985</v>
      </c>
      <c r="N403">
        <f t="shared" si="109"/>
        <v>-1.0299999999999994</v>
      </c>
      <c r="P403">
        <f>SUM(N399:N407)</f>
        <v>5.59</v>
      </c>
      <c r="T403">
        <f>ABS(SUM(K403,-P403))</f>
        <v>2.5200000000000014</v>
      </c>
      <c r="W403">
        <f t="shared" si="110"/>
        <v>0.69000000000000128</v>
      </c>
      <c r="Y403">
        <f>SUM(W399:W407)</f>
        <v>5.2699999999999978</v>
      </c>
      <c r="AB403" s="5"/>
      <c r="AC403" s="6">
        <f>SUM(B403,-$G$7)</f>
        <v>0.37999999999999901</v>
      </c>
      <c r="AD403" s="6"/>
      <c r="AE403" s="6">
        <f>SUM(AC399:AC407)</f>
        <v>12.889999999999997</v>
      </c>
      <c r="AF403" s="7"/>
    </row>
    <row r="404" spans="1:32" x14ac:dyDescent="0.3">
      <c r="A404" t="s">
        <v>12</v>
      </c>
      <c r="B404">
        <v>13.12</v>
      </c>
      <c r="C404">
        <v>13.02</v>
      </c>
      <c r="D404">
        <v>13.28</v>
      </c>
      <c r="E404">
        <v>12.99</v>
      </c>
      <c r="F404">
        <v>12.96</v>
      </c>
      <c r="I404">
        <f t="shared" si="108"/>
        <v>0.12999999999999901</v>
      </c>
      <c r="N404">
        <f t="shared" si="109"/>
        <v>5.9999999999998721E-2</v>
      </c>
      <c r="W404">
        <f t="shared" si="110"/>
        <v>0.31999999999999851</v>
      </c>
      <c r="AB404" s="5"/>
      <c r="AC404" s="6">
        <f>SUM(B404,-$G$8)</f>
        <v>0.11999999999999922</v>
      </c>
      <c r="AD404" s="6"/>
      <c r="AE404" s="6"/>
      <c r="AF404" s="7"/>
    </row>
    <row r="405" spans="1:32" x14ac:dyDescent="0.3">
      <c r="A405" t="s">
        <v>13</v>
      </c>
      <c r="B405">
        <v>11.27</v>
      </c>
      <c r="C405">
        <v>12.15</v>
      </c>
      <c r="D405">
        <v>9.94</v>
      </c>
      <c r="E405">
        <v>11.01</v>
      </c>
      <c r="F405">
        <v>9.3000000000000007</v>
      </c>
      <c r="I405">
        <f t="shared" si="108"/>
        <v>0.25999999999999979</v>
      </c>
      <c r="N405">
        <f t="shared" si="109"/>
        <v>2.8499999999999996</v>
      </c>
      <c r="W405">
        <f t="shared" si="110"/>
        <v>0.63999999999999879</v>
      </c>
      <c r="AB405" s="5"/>
      <c r="AC405" s="6">
        <f>SUM(B405,-$G$9)</f>
        <v>1.17</v>
      </c>
      <c r="AD405" s="6"/>
      <c r="AE405" s="6"/>
      <c r="AF405" s="7"/>
    </row>
    <row r="406" spans="1:32" x14ac:dyDescent="0.3">
      <c r="A406" t="s">
        <v>14</v>
      </c>
      <c r="B406">
        <v>10.68</v>
      </c>
      <c r="C406">
        <v>9.9600000000000009</v>
      </c>
      <c r="D406">
        <v>10.86</v>
      </c>
      <c r="E406">
        <v>10.09</v>
      </c>
      <c r="F406">
        <v>10.130000000000001</v>
      </c>
      <c r="I406">
        <f t="shared" si="108"/>
        <v>0.58999999999999986</v>
      </c>
      <c r="N406">
        <f t="shared" si="109"/>
        <v>-0.16999999999999993</v>
      </c>
      <c r="W406">
        <f t="shared" si="110"/>
        <v>0.72999999999999865</v>
      </c>
      <c r="AB406" s="5"/>
      <c r="AC406" s="6">
        <f>SUM(B406,-$G$10)</f>
        <v>1.7300000000000004</v>
      </c>
      <c r="AD406" s="6"/>
      <c r="AE406" s="6"/>
      <c r="AF406" s="7"/>
    </row>
    <row r="407" spans="1:32" x14ac:dyDescent="0.3">
      <c r="A407" t="s">
        <v>15</v>
      </c>
      <c r="B407">
        <v>10.61</v>
      </c>
      <c r="C407">
        <v>10.85</v>
      </c>
      <c r="D407">
        <v>10.37</v>
      </c>
      <c r="E407">
        <v>10.34</v>
      </c>
      <c r="F407">
        <v>9.83</v>
      </c>
      <c r="I407">
        <f t="shared" si="108"/>
        <v>0.26999999999999957</v>
      </c>
      <c r="N407">
        <f t="shared" si="109"/>
        <v>1.0199999999999996</v>
      </c>
      <c r="W407">
        <f t="shared" si="110"/>
        <v>0.53999999999999915</v>
      </c>
      <c r="AB407" s="5"/>
      <c r="AC407" s="6">
        <f>SUM(B407,-$G$11)</f>
        <v>1.1399999999999988</v>
      </c>
      <c r="AD407" s="6"/>
      <c r="AE407" s="6"/>
      <c r="AF407" s="7"/>
    </row>
    <row r="408" spans="1:32" x14ac:dyDescent="0.3">
      <c r="A408" t="s">
        <v>53</v>
      </c>
      <c r="AB408" s="8"/>
      <c r="AC408" s="9"/>
      <c r="AD408" s="9"/>
      <c r="AE408" s="9"/>
      <c r="AF408" s="10"/>
    </row>
    <row r="409" spans="1:32" x14ac:dyDescent="0.3">
      <c r="A409" t="s">
        <v>1</v>
      </c>
      <c r="B409" t="s">
        <v>2</v>
      </c>
      <c r="C409" t="s">
        <v>3</v>
      </c>
      <c r="D409" t="s">
        <v>4</v>
      </c>
      <c r="E409" t="s">
        <v>5</v>
      </c>
      <c r="F409" t="s">
        <v>6</v>
      </c>
      <c r="AB409" s="2"/>
      <c r="AC409" s="3"/>
      <c r="AD409" s="3"/>
      <c r="AE409" s="3"/>
      <c r="AF409" s="4"/>
    </row>
    <row r="410" spans="1:32" x14ac:dyDescent="0.3">
      <c r="A410" t="s">
        <v>7</v>
      </c>
      <c r="B410">
        <v>12.62</v>
      </c>
      <c r="C410">
        <v>13.77</v>
      </c>
      <c r="D410">
        <v>10.89</v>
      </c>
      <c r="E410">
        <v>12.38</v>
      </c>
      <c r="F410">
        <v>10.29</v>
      </c>
      <c r="I410">
        <f t="shared" ref="I410:I418" si="111">SUM(B410,-E410)</f>
        <v>0.23999999999999844</v>
      </c>
      <c r="N410">
        <f t="shared" ref="N410:N418" si="112">SUM(C410,-F410)</f>
        <v>3.4800000000000004</v>
      </c>
      <c r="W410">
        <f t="shared" ref="W410:W418" si="113">SUM(D410,-F410)</f>
        <v>0.60000000000000142</v>
      </c>
      <c r="AB410" s="5"/>
      <c r="AC410" s="6">
        <f>SUM(B410,-$G$3)</f>
        <v>2.6499999999999986</v>
      </c>
      <c r="AD410" s="6"/>
      <c r="AE410" s="6"/>
      <c r="AF410" s="7"/>
    </row>
    <row r="411" spans="1:32" x14ac:dyDescent="0.3">
      <c r="A411" t="s">
        <v>8</v>
      </c>
      <c r="B411">
        <v>11.1</v>
      </c>
      <c r="C411">
        <v>11.7</v>
      </c>
      <c r="D411">
        <v>10.199999999999999</v>
      </c>
      <c r="E411">
        <v>10.88</v>
      </c>
      <c r="F411">
        <v>9.67</v>
      </c>
      <c r="I411">
        <f t="shared" si="111"/>
        <v>0.21999999999999886</v>
      </c>
      <c r="N411">
        <f t="shared" si="112"/>
        <v>2.0299999999999994</v>
      </c>
      <c r="W411">
        <f t="shared" si="113"/>
        <v>0.52999999999999936</v>
      </c>
      <c r="AB411" s="5"/>
      <c r="AC411" s="6">
        <f>SUM(B411,-$G$4)</f>
        <v>1.5099999999999998</v>
      </c>
      <c r="AD411" s="6"/>
      <c r="AE411" s="6"/>
      <c r="AF411" s="7"/>
    </row>
    <row r="412" spans="1:32" x14ac:dyDescent="0.3">
      <c r="A412" t="s">
        <v>9</v>
      </c>
      <c r="B412">
        <v>12.24</v>
      </c>
      <c r="C412">
        <v>11.88</v>
      </c>
      <c r="D412">
        <v>12.78</v>
      </c>
      <c r="E412">
        <v>12.12</v>
      </c>
      <c r="F412">
        <v>12.49</v>
      </c>
      <c r="I412">
        <f t="shared" si="111"/>
        <v>0.12000000000000099</v>
      </c>
      <c r="N412">
        <f t="shared" si="112"/>
        <v>-0.60999999999999943</v>
      </c>
      <c r="W412">
        <f t="shared" si="113"/>
        <v>0.28999999999999915</v>
      </c>
      <c r="AB412" s="5"/>
      <c r="AC412" s="6">
        <f>SUM(B412,-$G$5)</f>
        <v>0.9399999999999995</v>
      </c>
      <c r="AD412" s="6"/>
      <c r="AE412" s="6"/>
      <c r="AF412" s="7"/>
    </row>
    <row r="413" spans="1:32" x14ac:dyDescent="0.3">
      <c r="A413" t="s">
        <v>10</v>
      </c>
      <c r="B413">
        <v>15.72</v>
      </c>
      <c r="C413">
        <v>13.13</v>
      </c>
      <c r="D413">
        <v>16.010000000000002</v>
      </c>
      <c r="E413">
        <v>14.9</v>
      </c>
      <c r="F413">
        <v>15.1</v>
      </c>
      <c r="I413">
        <f t="shared" si="111"/>
        <v>0.82000000000000028</v>
      </c>
      <c r="N413">
        <f t="shared" si="112"/>
        <v>-1.9699999999999989</v>
      </c>
      <c r="W413">
        <f t="shared" si="113"/>
        <v>0.91000000000000192</v>
      </c>
      <c r="AB413" s="5"/>
      <c r="AC413" s="6">
        <f>SUM(B413-$G$6)</f>
        <v>3.2200000000000006</v>
      </c>
      <c r="AD413" s="6"/>
      <c r="AE413" s="6"/>
      <c r="AF413" s="7"/>
    </row>
    <row r="414" spans="1:32" x14ac:dyDescent="0.3">
      <c r="A414" t="s">
        <v>11</v>
      </c>
      <c r="B414">
        <v>14.78</v>
      </c>
      <c r="C414">
        <v>13.75</v>
      </c>
      <c r="D414">
        <v>15.47</v>
      </c>
      <c r="E414">
        <v>14.37</v>
      </c>
      <c r="F414">
        <v>14.78</v>
      </c>
      <c r="I414">
        <f t="shared" si="111"/>
        <v>0.41000000000000014</v>
      </c>
      <c r="K414">
        <f>SUM(I410:I418)</f>
        <v>3.0599999999999969</v>
      </c>
      <c r="N414">
        <f t="shared" si="112"/>
        <v>-1.0299999999999994</v>
      </c>
      <c r="P414">
        <f>SUM(N410:N418)</f>
        <v>5.66</v>
      </c>
      <c r="T414">
        <f>ABS(SUM(K414,-P414))</f>
        <v>2.6000000000000032</v>
      </c>
      <c r="W414">
        <f t="shared" si="113"/>
        <v>0.69000000000000128</v>
      </c>
      <c r="Y414">
        <f>SUM(W410:W418)</f>
        <v>5.2499999999999982</v>
      </c>
      <c r="AB414" s="5"/>
      <c r="AC414" s="6">
        <f>SUM(B414,-$G$7)</f>
        <v>0.37999999999999901</v>
      </c>
      <c r="AD414" s="6"/>
      <c r="AE414" s="6">
        <f>SUM(AC410:AC418)</f>
        <v>12.859999999999996</v>
      </c>
      <c r="AF414" s="7"/>
    </row>
    <row r="415" spans="1:32" x14ac:dyDescent="0.3">
      <c r="A415" t="s">
        <v>12</v>
      </c>
      <c r="B415">
        <v>13.12</v>
      </c>
      <c r="C415">
        <v>13.02</v>
      </c>
      <c r="D415">
        <v>13.28</v>
      </c>
      <c r="E415">
        <v>12.99</v>
      </c>
      <c r="F415">
        <v>12.96</v>
      </c>
      <c r="I415">
        <f t="shared" si="111"/>
        <v>0.12999999999999901</v>
      </c>
      <c r="N415">
        <f t="shared" si="112"/>
        <v>5.9999999999998721E-2</v>
      </c>
      <c r="W415">
        <f t="shared" si="113"/>
        <v>0.31999999999999851</v>
      </c>
      <c r="AB415" s="5"/>
      <c r="AC415" s="6">
        <f>SUM(B415,-$G$8)</f>
        <v>0.11999999999999922</v>
      </c>
      <c r="AD415" s="6"/>
      <c r="AE415" s="6"/>
      <c r="AF415" s="7"/>
    </row>
    <row r="416" spans="1:32" x14ac:dyDescent="0.3">
      <c r="A416" t="s">
        <v>13</v>
      </c>
      <c r="B416">
        <v>11.27</v>
      </c>
      <c r="C416">
        <v>12.15</v>
      </c>
      <c r="D416">
        <v>9.94</v>
      </c>
      <c r="E416">
        <v>11.01</v>
      </c>
      <c r="F416">
        <v>9.3000000000000007</v>
      </c>
      <c r="I416">
        <f t="shared" si="111"/>
        <v>0.25999999999999979</v>
      </c>
      <c r="N416">
        <f t="shared" si="112"/>
        <v>2.8499999999999996</v>
      </c>
      <c r="W416">
        <f t="shared" si="113"/>
        <v>0.63999999999999879</v>
      </c>
      <c r="AB416" s="5"/>
      <c r="AC416" s="6">
        <f>SUM(B416,-$G$9)</f>
        <v>1.17</v>
      </c>
      <c r="AD416" s="6"/>
      <c r="AE416" s="6"/>
      <c r="AF416" s="7"/>
    </row>
    <row r="417" spans="1:32" x14ac:dyDescent="0.3">
      <c r="A417" t="s">
        <v>14</v>
      </c>
      <c r="B417">
        <v>10.68</v>
      </c>
      <c r="C417">
        <v>9.9600000000000009</v>
      </c>
      <c r="D417">
        <v>10.86</v>
      </c>
      <c r="E417">
        <v>10.09</v>
      </c>
      <c r="F417">
        <v>10.130000000000001</v>
      </c>
      <c r="I417">
        <f t="shared" si="111"/>
        <v>0.58999999999999986</v>
      </c>
      <c r="N417">
        <f t="shared" si="112"/>
        <v>-0.16999999999999993</v>
      </c>
      <c r="W417">
        <f t="shared" si="113"/>
        <v>0.72999999999999865</v>
      </c>
      <c r="AB417" s="5"/>
      <c r="AC417" s="6">
        <f>SUM(B417,-$G$10)</f>
        <v>1.7300000000000004</v>
      </c>
      <c r="AD417" s="6"/>
      <c r="AE417" s="6"/>
      <c r="AF417" s="7"/>
    </row>
    <row r="418" spans="1:32" x14ac:dyDescent="0.3">
      <c r="A418" t="s">
        <v>15</v>
      </c>
      <c r="B418">
        <v>10.61</v>
      </c>
      <c r="C418">
        <v>10.85</v>
      </c>
      <c r="D418">
        <v>10.37</v>
      </c>
      <c r="E418">
        <v>10.34</v>
      </c>
      <c r="F418">
        <v>9.83</v>
      </c>
      <c r="I418">
        <f t="shared" si="111"/>
        <v>0.26999999999999957</v>
      </c>
      <c r="N418">
        <f t="shared" si="112"/>
        <v>1.0199999999999996</v>
      </c>
      <c r="W418">
        <f t="shared" si="113"/>
        <v>0.53999999999999915</v>
      </c>
      <c r="AB418" s="5"/>
      <c r="AC418" s="6">
        <f>SUM(B418,-$G$11)</f>
        <v>1.1399999999999988</v>
      </c>
      <c r="AD418" s="6"/>
      <c r="AE418" s="6"/>
      <c r="AF418" s="7"/>
    </row>
    <row r="419" spans="1:32" x14ac:dyDescent="0.3">
      <c r="A419" t="s">
        <v>54</v>
      </c>
      <c r="AB419" s="8"/>
      <c r="AC419" s="9"/>
      <c r="AD419" s="9"/>
      <c r="AE419" s="9"/>
      <c r="AF419" s="10"/>
    </row>
    <row r="420" spans="1:32" x14ac:dyDescent="0.3">
      <c r="A420" t="s">
        <v>1</v>
      </c>
      <c r="B420" t="s">
        <v>2</v>
      </c>
      <c r="C420" t="s">
        <v>3</v>
      </c>
      <c r="D420" t="s">
        <v>4</v>
      </c>
      <c r="E420" t="s">
        <v>5</v>
      </c>
      <c r="F420" t="s">
        <v>6</v>
      </c>
      <c r="M420" s="2"/>
      <c r="N420" s="3"/>
      <c r="O420" s="3"/>
      <c r="P420" s="3"/>
      <c r="Q420" s="4"/>
      <c r="AB420" s="2"/>
      <c r="AC420" s="3"/>
      <c r="AD420" s="3"/>
      <c r="AE420" s="3"/>
      <c r="AF420" s="4"/>
    </row>
    <row r="421" spans="1:32" x14ac:dyDescent="0.3">
      <c r="A421" t="s">
        <v>7</v>
      </c>
      <c r="B421">
        <v>12.79</v>
      </c>
      <c r="C421">
        <v>13.88</v>
      </c>
      <c r="D421">
        <v>11.7</v>
      </c>
      <c r="E421">
        <v>12.46</v>
      </c>
      <c r="F421">
        <v>11.04</v>
      </c>
      <c r="I421">
        <f t="shared" ref="I421:I429" si="114">SUM(B421,-E421)</f>
        <v>0.32999999999999829</v>
      </c>
      <c r="M421" s="5"/>
      <c r="N421" s="6">
        <f t="shared" ref="N421:N429" si="115">SUM(C421,-F421)</f>
        <v>2.8400000000000016</v>
      </c>
      <c r="O421" s="6"/>
      <c r="P421" s="6"/>
      <c r="Q421" s="7"/>
      <c r="W421">
        <f t="shared" ref="W421:W429" si="116">SUM(D421,-F421)</f>
        <v>0.66000000000000014</v>
      </c>
      <c r="AB421" s="5"/>
      <c r="AC421" s="6">
        <f>SUM(B421,-$G$3)</f>
        <v>2.8199999999999985</v>
      </c>
      <c r="AD421" s="6"/>
      <c r="AE421" s="6"/>
      <c r="AF421" s="7"/>
    </row>
    <row r="422" spans="1:32" x14ac:dyDescent="0.3">
      <c r="A422" t="s">
        <v>8</v>
      </c>
      <c r="B422">
        <v>11.14</v>
      </c>
      <c r="C422">
        <v>13.7</v>
      </c>
      <c r="D422">
        <v>10.039999999999999</v>
      </c>
      <c r="E422">
        <v>10.8</v>
      </c>
      <c r="F422">
        <v>9.56</v>
      </c>
      <c r="I422">
        <f t="shared" si="114"/>
        <v>0.33999999999999986</v>
      </c>
      <c r="M422" s="5"/>
      <c r="N422" s="6">
        <f t="shared" si="115"/>
        <v>4.1399999999999988</v>
      </c>
      <c r="O422" s="6"/>
      <c r="P422" s="6"/>
      <c r="Q422" s="7"/>
      <c r="W422">
        <f t="shared" si="116"/>
        <v>0.47999999999999865</v>
      </c>
      <c r="AB422" s="5"/>
      <c r="AC422" s="6">
        <f>SUM(B422,-$G$4)</f>
        <v>1.5500000000000007</v>
      </c>
      <c r="AD422" s="6"/>
      <c r="AE422" s="6"/>
      <c r="AF422" s="7"/>
    </row>
    <row r="423" spans="1:32" x14ac:dyDescent="0.3">
      <c r="A423" t="s">
        <v>9</v>
      </c>
      <c r="B423">
        <v>13.02</v>
      </c>
      <c r="C423">
        <v>13.76</v>
      </c>
      <c r="D423">
        <v>12.71</v>
      </c>
      <c r="E423">
        <v>11.52</v>
      </c>
      <c r="F423">
        <v>10.56</v>
      </c>
      <c r="I423">
        <f t="shared" si="114"/>
        <v>1.5</v>
      </c>
      <c r="M423" s="5"/>
      <c r="N423" s="6">
        <f t="shared" si="115"/>
        <v>3.1999999999999993</v>
      </c>
      <c r="O423" s="6"/>
      <c r="P423" s="6"/>
      <c r="Q423" s="7"/>
      <c r="W423">
        <f t="shared" si="116"/>
        <v>2.1500000000000004</v>
      </c>
      <c r="AB423" s="5"/>
      <c r="AC423" s="6">
        <f>SUM(B423,-$G$5)</f>
        <v>1.7199999999999989</v>
      </c>
      <c r="AD423" s="6"/>
      <c r="AE423" s="6"/>
      <c r="AF423" s="7"/>
    </row>
    <row r="424" spans="1:32" x14ac:dyDescent="0.3">
      <c r="A424" t="s">
        <v>10</v>
      </c>
      <c r="B424">
        <v>15</v>
      </c>
      <c r="C424" t="s">
        <v>33</v>
      </c>
      <c r="D424">
        <v>15</v>
      </c>
      <c r="E424">
        <v>14.21</v>
      </c>
      <c r="F424">
        <v>14.21</v>
      </c>
      <c r="I424">
        <f t="shared" si="114"/>
        <v>0.78999999999999915</v>
      </c>
      <c r="M424" s="5"/>
      <c r="N424" s="6">
        <f t="shared" si="115"/>
        <v>-14.21</v>
      </c>
      <c r="O424" s="6"/>
      <c r="P424" s="6"/>
      <c r="Q424" s="7"/>
      <c r="W424">
        <f t="shared" si="116"/>
        <v>0.78999999999999915</v>
      </c>
      <c r="AB424" s="5"/>
      <c r="AC424" s="6">
        <f>SUM(B424-$G$6)</f>
        <v>2.5</v>
      </c>
      <c r="AD424" s="6"/>
      <c r="AE424" s="6"/>
      <c r="AF424" s="7"/>
    </row>
    <row r="425" spans="1:32" x14ac:dyDescent="0.3">
      <c r="A425" t="s">
        <v>11</v>
      </c>
      <c r="B425">
        <v>14.73</v>
      </c>
      <c r="C425">
        <v>14.26</v>
      </c>
      <c r="D425">
        <v>14.85</v>
      </c>
      <c r="E425">
        <v>14.08</v>
      </c>
      <c r="F425">
        <v>14.03</v>
      </c>
      <c r="I425">
        <f t="shared" si="114"/>
        <v>0.65000000000000036</v>
      </c>
      <c r="K425">
        <f>SUM(I421:I429)</f>
        <v>6.67</v>
      </c>
      <c r="M425" s="5"/>
      <c r="N425" s="6">
        <f t="shared" si="115"/>
        <v>0.23000000000000043</v>
      </c>
      <c r="O425" s="6"/>
      <c r="P425" s="6">
        <f>SUM(N421:N429)</f>
        <v>2.2199999999999989</v>
      </c>
      <c r="Q425" s="7"/>
      <c r="T425">
        <f>ABS(SUM(K425,-P425))</f>
        <v>4.4500000000000011</v>
      </c>
      <c r="W425">
        <f t="shared" si="116"/>
        <v>0.82000000000000028</v>
      </c>
      <c r="Y425">
        <f>SUM(W421:W429)</f>
        <v>9.1299999999999972</v>
      </c>
      <c r="AB425" s="5"/>
      <c r="AC425" s="6">
        <f>SUM(B425,-$G$7)</f>
        <v>0.33000000000000007</v>
      </c>
      <c r="AD425" s="6"/>
      <c r="AE425" s="6">
        <f>SUM(AC421:AC429)</f>
        <v>12.91</v>
      </c>
      <c r="AF425" s="7"/>
    </row>
    <row r="426" spans="1:32" x14ac:dyDescent="0.3">
      <c r="A426" t="s">
        <v>12</v>
      </c>
      <c r="B426">
        <v>13.4</v>
      </c>
      <c r="C426">
        <v>13.19</v>
      </c>
      <c r="D426">
        <v>13.48</v>
      </c>
      <c r="E426">
        <v>11.74</v>
      </c>
      <c r="F426">
        <v>11.12</v>
      </c>
      <c r="I426">
        <f t="shared" si="114"/>
        <v>1.6600000000000001</v>
      </c>
      <c r="M426" s="5"/>
      <c r="N426" s="6">
        <f t="shared" si="115"/>
        <v>2.0700000000000003</v>
      </c>
      <c r="O426" s="6"/>
      <c r="P426" s="6"/>
      <c r="Q426" s="7"/>
      <c r="W426">
        <f t="shared" si="116"/>
        <v>2.3600000000000012</v>
      </c>
      <c r="AB426" s="5"/>
      <c r="AC426" s="6">
        <f>SUM(B426,-$G$8)</f>
        <v>0.40000000000000036</v>
      </c>
      <c r="AD426" s="6"/>
      <c r="AE426" s="6"/>
      <c r="AF426" s="7"/>
    </row>
    <row r="427" spans="1:32" x14ac:dyDescent="0.3">
      <c r="A427" t="s">
        <v>13</v>
      </c>
      <c r="B427">
        <v>11.21</v>
      </c>
      <c r="C427">
        <v>12.78</v>
      </c>
      <c r="D427">
        <v>10.53</v>
      </c>
      <c r="E427">
        <v>10.78</v>
      </c>
      <c r="F427">
        <v>9.93</v>
      </c>
      <c r="I427">
        <f t="shared" si="114"/>
        <v>0.43000000000000149</v>
      </c>
      <c r="M427" s="5"/>
      <c r="N427" s="6">
        <f t="shared" si="115"/>
        <v>2.8499999999999996</v>
      </c>
      <c r="O427" s="6"/>
      <c r="P427" s="6"/>
      <c r="Q427" s="7"/>
      <c r="W427">
        <f t="shared" si="116"/>
        <v>0.59999999999999964</v>
      </c>
      <c r="AB427" s="5"/>
      <c r="AC427" s="6">
        <f>SUM(B427,-$G$9)</f>
        <v>1.1100000000000012</v>
      </c>
      <c r="AD427" s="6"/>
      <c r="AE427" s="6"/>
      <c r="AF427" s="7"/>
    </row>
    <row r="428" spans="1:32" x14ac:dyDescent="0.3">
      <c r="A428" t="s">
        <v>14</v>
      </c>
      <c r="B428">
        <v>10.66</v>
      </c>
      <c r="C428">
        <v>10.15</v>
      </c>
      <c r="D428">
        <v>10.78</v>
      </c>
      <c r="E428">
        <v>10.08</v>
      </c>
      <c r="F428">
        <v>10.06</v>
      </c>
      <c r="I428">
        <f t="shared" si="114"/>
        <v>0.58000000000000007</v>
      </c>
      <c r="M428" s="5"/>
      <c r="N428" s="6">
        <f t="shared" si="115"/>
        <v>8.9999999999999858E-2</v>
      </c>
      <c r="O428" s="6"/>
      <c r="P428" s="6"/>
      <c r="Q428" s="7"/>
      <c r="W428">
        <f t="shared" si="116"/>
        <v>0.71999999999999886</v>
      </c>
      <c r="AB428" s="5"/>
      <c r="AC428" s="6">
        <f>SUM(B428,-$G$10)</f>
        <v>1.7100000000000009</v>
      </c>
      <c r="AD428" s="6"/>
      <c r="AE428" s="6"/>
      <c r="AF428" s="7"/>
    </row>
    <row r="429" spans="1:32" x14ac:dyDescent="0.3">
      <c r="A429" t="s">
        <v>15</v>
      </c>
      <c r="B429">
        <v>10.24</v>
      </c>
      <c r="C429">
        <v>10.56</v>
      </c>
      <c r="D429">
        <v>10.1</v>
      </c>
      <c r="E429">
        <v>9.85</v>
      </c>
      <c r="F429">
        <v>9.5500000000000007</v>
      </c>
      <c r="I429">
        <f t="shared" si="114"/>
        <v>0.39000000000000057</v>
      </c>
      <c r="M429" s="5"/>
      <c r="N429" s="6">
        <f t="shared" si="115"/>
        <v>1.0099999999999998</v>
      </c>
      <c r="O429" s="6"/>
      <c r="P429" s="6"/>
      <c r="Q429" s="7"/>
      <c r="W429">
        <f t="shared" si="116"/>
        <v>0.54999999999999893</v>
      </c>
      <c r="AB429" s="5"/>
      <c r="AC429" s="6">
        <f>SUM(B429,-$G$11)</f>
        <v>0.76999999999999957</v>
      </c>
      <c r="AD429" s="6"/>
      <c r="AE429" s="6"/>
      <c r="AF429" s="7"/>
    </row>
    <row r="430" spans="1:32" x14ac:dyDescent="0.3">
      <c r="A430" t="s">
        <v>55</v>
      </c>
      <c r="M430" s="8"/>
      <c r="N430" s="9"/>
      <c r="O430" s="9"/>
      <c r="P430" s="9"/>
      <c r="Q430" s="10"/>
      <c r="AB430" s="8"/>
      <c r="AC430" s="9"/>
      <c r="AD430" s="9"/>
      <c r="AE430" s="9"/>
      <c r="AF430" s="10"/>
    </row>
    <row r="431" spans="1:32" x14ac:dyDescent="0.3">
      <c r="A431" t="s">
        <v>1</v>
      </c>
      <c r="B431" t="s">
        <v>2</v>
      </c>
      <c r="C431" t="s">
        <v>3</v>
      </c>
      <c r="D431" t="s">
        <v>4</v>
      </c>
      <c r="E431" t="s">
        <v>5</v>
      </c>
      <c r="F431" t="s">
        <v>6</v>
      </c>
      <c r="H431" s="2"/>
      <c r="I431" s="3"/>
      <c r="J431" s="3"/>
      <c r="K431" s="3"/>
      <c r="L431" s="4"/>
      <c r="V431" s="2"/>
      <c r="W431" s="3"/>
      <c r="X431" s="3"/>
      <c r="Y431" s="3"/>
      <c r="Z431" s="4"/>
    </row>
    <row r="432" spans="1:32" x14ac:dyDescent="0.3">
      <c r="A432" t="s">
        <v>7</v>
      </c>
      <c r="B432">
        <v>12.79</v>
      </c>
      <c r="C432">
        <v>13.73</v>
      </c>
      <c r="D432">
        <v>11.36</v>
      </c>
      <c r="E432">
        <v>12.73</v>
      </c>
      <c r="F432">
        <v>11.23</v>
      </c>
      <c r="H432" s="5"/>
      <c r="I432" s="6">
        <f t="shared" ref="I432:I440" si="117">SUM(B432,-E432)</f>
        <v>5.9999999999998721E-2</v>
      </c>
      <c r="J432" s="6"/>
      <c r="K432" s="6"/>
      <c r="L432" s="7"/>
      <c r="N432">
        <f t="shared" ref="N432:N440" si="118">SUM(C432,-F432)</f>
        <v>2.5</v>
      </c>
      <c r="V432" s="5"/>
      <c r="W432" s="6">
        <f t="shared" ref="W432:W440" si="119">SUM(D432,-F432)</f>
        <v>0.12999999999999901</v>
      </c>
      <c r="X432" s="6"/>
      <c r="Y432" s="6"/>
      <c r="Z432" s="7"/>
      <c r="AC432">
        <f>SUM(B432,-$G$3)</f>
        <v>2.8199999999999985</v>
      </c>
    </row>
    <row r="433" spans="1:31" x14ac:dyDescent="0.3">
      <c r="A433" t="s">
        <v>8</v>
      </c>
      <c r="B433">
        <v>11.11</v>
      </c>
      <c r="C433">
        <v>11.73</v>
      </c>
      <c r="D433">
        <v>10.18</v>
      </c>
      <c r="E433">
        <v>10.89</v>
      </c>
      <c r="F433">
        <v>9.65</v>
      </c>
      <c r="H433" s="5"/>
      <c r="I433" s="6">
        <f t="shared" si="117"/>
        <v>0.21999999999999886</v>
      </c>
      <c r="J433" s="6"/>
      <c r="K433" s="6"/>
      <c r="L433" s="7"/>
      <c r="N433">
        <f t="shared" si="118"/>
        <v>2.08</v>
      </c>
      <c r="V433" s="5"/>
      <c r="W433" s="6">
        <f t="shared" si="119"/>
        <v>0.52999999999999936</v>
      </c>
      <c r="X433" s="6"/>
      <c r="Y433" s="6"/>
      <c r="Z433" s="7"/>
      <c r="AC433">
        <f>SUM(B433,-$G$4)</f>
        <v>1.5199999999999996</v>
      </c>
    </row>
    <row r="434" spans="1:31" x14ac:dyDescent="0.3">
      <c r="A434" t="s">
        <v>9</v>
      </c>
      <c r="B434">
        <v>12.3</v>
      </c>
      <c r="C434">
        <v>11.77</v>
      </c>
      <c r="D434">
        <v>13.1</v>
      </c>
      <c r="E434">
        <v>12.14</v>
      </c>
      <c r="F434">
        <v>12.71</v>
      </c>
      <c r="H434" s="5"/>
      <c r="I434" s="6">
        <f t="shared" si="117"/>
        <v>0.16000000000000014</v>
      </c>
      <c r="J434" s="6"/>
      <c r="K434" s="6"/>
      <c r="L434" s="7"/>
      <c r="N434">
        <f t="shared" si="118"/>
        <v>-0.94000000000000128</v>
      </c>
      <c r="V434" s="5"/>
      <c r="W434" s="6">
        <f t="shared" si="119"/>
        <v>0.38999999999999879</v>
      </c>
      <c r="X434" s="6"/>
      <c r="Y434" s="6"/>
      <c r="Z434" s="7"/>
      <c r="AC434">
        <f>SUM(B434,-$G$5)</f>
        <v>1</v>
      </c>
    </row>
    <row r="435" spans="1:31" x14ac:dyDescent="0.3">
      <c r="A435" t="s">
        <v>10</v>
      </c>
      <c r="B435">
        <v>14.22</v>
      </c>
      <c r="C435">
        <v>13.33</v>
      </c>
      <c r="D435">
        <v>14.32</v>
      </c>
      <c r="E435">
        <v>13.71</v>
      </c>
      <c r="F435">
        <v>13.75</v>
      </c>
      <c r="H435" s="5"/>
      <c r="I435" s="6">
        <f t="shared" si="117"/>
        <v>0.50999999999999979</v>
      </c>
      <c r="J435" s="6"/>
      <c r="K435" s="6"/>
      <c r="L435" s="7"/>
      <c r="N435">
        <f t="shared" si="118"/>
        <v>-0.41999999999999993</v>
      </c>
      <c r="V435" s="5"/>
      <c r="W435" s="6">
        <f t="shared" si="119"/>
        <v>0.57000000000000028</v>
      </c>
      <c r="X435" s="6"/>
      <c r="Y435" s="6"/>
      <c r="Z435" s="7"/>
      <c r="AC435">
        <f>SUM(B435-$G$6)</f>
        <v>1.7200000000000006</v>
      </c>
    </row>
    <row r="436" spans="1:31" x14ac:dyDescent="0.3">
      <c r="A436" t="s">
        <v>11</v>
      </c>
      <c r="B436">
        <v>15.1</v>
      </c>
      <c r="C436">
        <v>14.39</v>
      </c>
      <c r="D436">
        <v>15.57</v>
      </c>
      <c r="E436">
        <v>14.86</v>
      </c>
      <c r="F436">
        <v>15.18</v>
      </c>
      <c r="H436" s="5"/>
      <c r="I436" s="6">
        <f t="shared" si="117"/>
        <v>0.24000000000000021</v>
      </c>
      <c r="J436" s="6"/>
      <c r="K436" s="6">
        <f>SUM(I432:I440)</f>
        <v>2.6099999999999994</v>
      </c>
      <c r="L436" s="7"/>
      <c r="N436">
        <f t="shared" si="118"/>
        <v>-0.78999999999999915</v>
      </c>
      <c r="P436">
        <f>SUM(N432:N440)</f>
        <v>6.8099999999999987</v>
      </c>
      <c r="T436">
        <f>ABS(SUM(K436,-P436))</f>
        <v>4.1999999999999993</v>
      </c>
      <c r="V436" s="5"/>
      <c r="W436" s="6">
        <f t="shared" si="119"/>
        <v>0.39000000000000057</v>
      </c>
      <c r="X436" s="6"/>
      <c r="Y436" s="6">
        <f>SUM(W432:W440)</f>
        <v>4.6799999999999962</v>
      </c>
      <c r="Z436" s="7"/>
      <c r="AC436">
        <f>SUM(B436,-$G$7)</f>
        <v>0.69999999999999929</v>
      </c>
      <c r="AE436">
        <f>SUM(AC432:AC440)</f>
        <v>11.76</v>
      </c>
    </row>
    <row r="437" spans="1:31" x14ac:dyDescent="0.3">
      <c r="A437" t="s">
        <v>12</v>
      </c>
      <c r="B437">
        <v>13.24</v>
      </c>
      <c r="C437">
        <v>13.07</v>
      </c>
      <c r="D437">
        <v>13.51</v>
      </c>
      <c r="E437">
        <v>12.94</v>
      </c>
      <c r="F437">
        <v>12.76</v>
      </c>
      <c r="H437" s="5"/>
      <c r="I437" s="6">
        <f t="shared" si="117"/>
        <v>0.30000000000000071</v>
      </c>
      <c r="J437" s="6"/>
      <c r="K437" s="6"/>
      <c r="L437" s="7"/>
      <c r="N437">
        <f t="shared" si="118"/>
        <v>0.3100000000000005</v>
      </c>
      <c r="V437" s="5"/>
      <c r="W437" s="6">
        <f t="shared" si="119"/>
        <v>0.75</v>
      </c>
      <c r="X437" s="6"/>
      <c r="Y437" s="6"/>
      <c r="Z437" s="7"/>
      <c r="AC437">
        <f>SUM(B437,-$G$8)</f>
        <v>0.24000000000000021</v>
      </c>
    </row>
    <row r="438" spans="1:31" x14ac:dyDescent="0.3">
      <c r="A438" t="s">
        <v>13</v>
      </c>
      <c r="B438">
        <v>11.38</v>
      </c>
      <c r="C438">
        <v>12.34</v>
      </c>
      <c r="D438">
        <v>9.94</v>
      </c>
      <c r="E438">
        <v>11.12</v>
      </c>
      <c r="F438">
        <v>9.3000000000000007</v>
      </c>
      <c r="H438" s="5"/>
      <c r="I438" s="6">
        <f t="shared" si="117"/>
        <v>0.26000000000000156</v>
      </c>
      <c r="J438" s="6"/>
      <c r="K438" s="6"/>
      <c r="L438" s="7"/>
      <c r="N438">
        <f t="shared" si="118"/>
        <v>3.0399999999999991</v>
      </c>
      <c r="V438" s="5"/>
      <c r="W438" s="6">
        <f t="shared" si="119"/>
        <v>0.63999999999999879</v>
      </c>
      <c r="X438" s="6"/>
      <c r="Y438" s="6"/>
      <c r="Z438" s="7"/>
      <c r="AC438">
        <f>SUM(B438,-$G$9)</f>
        <v>1.2800000000000011</v>
      </c>
    </row>
    <row r="439" spans="1:31" x14ac:dyDescent="0.3">
      <c r="A439" t="s">
        <v>14</v>
      </c>
      <c r="B439">
        <v>10.66</v>
      </c>
      <c r="C439">
        <v>10.15</v>
      </c>
      <c r="D439">
        <v>10.78</v>
      </c>
      <c r="E439">
        <v>10.08</v>
      </c>
      <c r="F439">
        <v>10.06</v>
      </c>
      <c r="H439" s="5"/>
      <c r="I439" s="6">
        <f t="shared" si="117"/>
        <v>0.58000000000000007</v>
      </c>
      <c r="J439" s="6"/>
      <c r="K439" s="6"/>
      <c r="L439" s="7"/>
      <c r="N439">
        <f t="shared" si="118"/>
        <v>8.9999999999999858E-2</v>
      </c>
      <c r="V439" s="5"/>
      <c r="W439" s="6">
        <f t="shared" si="119"/>
        <v>0.71999999999999886</v>
      </c>
      <c r="X439" s="6"/>
      <c r="Y439" s="6"/>
      <c r="Z439" s="7"/>
      <c r="AC439">
        <f>SUM(B439,-$G$10)</f>
        <v>1.7100000000000009</v>
      </c>
    </row>
    <row r="440" spans="1:31" x14ac:dyDescent="0.3">
      <c r="A440" t="s">
        <v>15</v>
      </c>
      <c r="B440">
        <v>10.24</v>
      </c>
      <c r="C440">
        <v>10.43</v>
      </c>
      <c r="D440">
        <v>10.050000000000001</v>
      </c>
      <c r="E440">
        <v>9.9600000000000009</v>
      </c>
      <c r="F440">
        <v>9.49</v>
      </c>
      <c r="H440" s="5"/>
      <c r="I440" s="6">
        <f t="shared" si="117"/>
        <v>0.27999999999999936</v>
      </c>
      <c r="J440" s="6"/>
      <c r="K440" s="6"/>
      <c r="L440" s="7"/>
      <c r="N440">
        <f t="shared" si="118"/>
        <v>0.9399999999999995</v>
      </c>
      <c r="V440" s="5"/>
      <c r="W440" s="6">
        <f t="shared" si="119"/>
        <v>0.5600000000000005</v>
      </c>
      <c r="X440" s="6"/>
      <c r="Y440" s="6"/>
      <c r="Z440" s="7"/>
      <c r="AC440">
        <f>SUM(B440,-$G$11)</f>
        <v>0.76999999999999957</v>
      </c>
    </row>
    <row r="441" spans="1:31" x14ac:dyDescent="0.3">
      <c r="A441" t="s">
        <v>56</v>
      </c>
      <c r="H441" s="8"/>
      <c r="I441" s="9"/>
      <c r="J441" s="9"/>
      <c r="K441" s="9"/>
      <c r="L441" s="10"/>
      <c r="V441" s="8"/>
      <c r="W441" s="9"/>
      <c r="X441" s="9"/>
      <c r="Y441" s="9"/>
      <c r="Z441" s="10"/>
    </row>
    <row r="442" spans="1:31" x14ac:dyDescent="0.3">
      <c r="A442" t="s">
        <v>1</v>
      </c>
      <c r="B442" t="s">
        <v>2</v>
      </c>
      <c r="C442" t="s">
        <v>3</v>
      </c>
      <c r="D442" t="s">
        <v>4</v>
      </c>
      <c r="E442" t="s">
        <v>5</v>
      </c>
      <c r="F442" t="s">
        <v>6</v>
      </c>
    </row>
    <row r="443" spans="1:31" x14ac:dyDescent="0.3">
      <c r="A443" t="s">
        <v>7</v>
      </c>
      <c r="B443">
        <v>12.5</v>
      </c>
      <c r="C443">
        <v>13.72</v>
      </c>
      <c r="D443">
        <v>11.15</v>
      </c>
      <c r="E443">
        <v>12.18</v>
      </c>
      <c r="F443">
        <v>10.47</v>
      </c>
      <c r="I443">
        <f t="shared" ref="I443:I451" si="120">SUM(B443,-E443)</f>
        <v>0.32000000000000028</v>
      </c>
      <c r="N443">
        <f t="shared" ref="N443:N451" si="121">SUM(C443,-F443)</f>
        <v>3.25</v>
      </c>
      <c r="W443">
        <f t="shared" ref="W443:W451" si="122">SUM(D443,-F443)</f>
        <v>0.67999999999999972</v>
      </c>
      <c r="AC443">
        <f>SUM(B443,-$G$3)</f>
        <v>2.5299999999999994</v>
      </c>
    </row>
    <row r="444" spans="1:31" x14ac:dyDescent="0.3">
      <c r="A444" t="s">
        <v>8</v>
      </c>
      <c r="B444">
        <v>10.9</v>
      </c>
      <c r="C444">
        <v>11.61</v>
      </c>
      <c r="D444">
        <v>9.85</v>
      </c>
      <c r="E444">
        <v>10.65</v>
      </c>
      <c r="F444">
        <v>9.2100000000000009</v>
      </c>
      <c r="I444">
        <f t="shared" si="120"/>
        <v>0.25</v>
      </c>
      <c r="N444">
        <f t="shared" si="121"/>
        <v>2.3999999999999986</v>
      </c>
      <c r="W444">
        <f t="shared" si="122"/>
        <v>0.63999999999999879</v>
      </c>
      <c r="AC444">
        <f>SUM(B444,-$G$4)</f>
        <v>1.3100000000000005</v>
      </c>
    </row>
    <row r="445" spans="1:31" x14ac:dyDescent="0.3">
      <c r="A445" t="s">
        <v>9</v>
      </c>
      <c r="B445">
        <v>12.41</v>
      </c>
      <c r="C445">
        <v>11.6</v>
      </c>
      <c r="D445">
        <v>13.63</v>
      </c>
      <c r="E445">
        <v>12.1</v>
      </c>
      <c r="F445">
        <v>12.85</v>
      </c>
      <c r="I445">
        <f t="shared" si="120"/>
        <v>0.3100000000000005</v>
      </c>
      <c r="N445">
        <f t="shared" si="121"/>
        <v>-1.25</v>
      </c>
      <c r="W445">
        <f t="shared" si="122"/>
        <v>0.78000000000000114</v>
      </c>
      <c r="AC445">
        <f>SUM(B445,-$G$5)</f>
        <v>1.1099999999999994</v>
      </c>
    </row>
    <row r="446" spans="1:31" x14ac:dyDescent="0.3">
      <c r="A446" t="s">
        <v>10</v>
      </c>
      <c r="B446">
        <v>14.59</v>
      </c>
      <c r="C446">
        <v>13.51</v>
      </c>
      <c r="D446">
        <v>15.68</v>
      </c>
      <c r="E446">
        <v>14.16</v>
      </c>
      <c r="F446">
        <v>14.82</v>
      </c>
      <c r="I446">
        <f t="shared" si="120"/>
        <v>0.42999999999999972</v>
      </c>
      <c r="N446">
        <f t="shared" si="121"/>
        <v>-1.3100000000000005</v>
      </c>
      <c r="W446">
        <f t="shared" si="122"/>
        <v>0.85999999999999943</v>
      </c>
      <c r="AC446">
        <f>SUM(B446-$G$6)</f>
        <v>2.09</v>
      </c>
    </row>
    <row r="447" spans="1:31" x14ac:dyDescent="0.3">
      <c r="A447" t="s">
        <v>11</v>
      </c>
      <c r="B447">
        <v>15.03</v>
      </c>
      <c r="C447">
        <v>14.94</v>
      </c>
      <c r="D447">
        <v>15.16</v>
      </c>
      <c r="E447">
        <v>14.69</v>
      </c>
      <c r="F447">
        <v>14.33</v>
      </c>
      <c r="I447">
        <f t="shared" si="120"/>
        <v>0.33999999999999986</v>
      </c>
      <c r="K447">
        <f>SUM(I443:I451)</f>
        <v>2.8500000000000014</v>
      </c>
      <c r="N447">
        <f t="shared" si="121"/>
        <v>0.60999999999999943</v>
      </c>
      <c r="P447">
        <f>SUM(N443:N451)</f>
        <v>7.4699999999999971</v>
      </c>
      <c r="T447">
        <f>ABS(SUM(K447,-P447))</f>
        <v>4.6199999999999957</v>
      </c>
      <c r="W447">
        <f t="shared" si="122"/>
        <v>0.83000000000000007</v>
      </c>
      <c r="Y447">
        <f>SUM(W443:W451)</f>
        <v>6.52</v>
      </c>
      <c r="AC447">
        <f>SUM(B447,-$G$7)</f>
        <v>0.62999999999999901</v>
      </c>
      <c r="AE447">
        <f>SUM(AC443:AC451)</f>
        <v>10.919999999999998</v>
      </c>
    </row>
    <row r="448" spans="1:31" x14ac:dyDescent="0.3">
      <c r="A448" t="s">
        <v>12</v>
      </c>
      <c r="B448">
        <v>13.21</v>
      </c>
      <c r="C448">
        <v>12.93</v>
      </c>
      <c r="D448">
        <v>13.65</v>
      </c>
      <c r="E448">
        <v>12.91</v>
      </c>
      <c r="F448">
        <v>12.87</v>
      </c>
      <c r="I448">
        <f t="shared" si="120"/>
        <v>0.30000000000000071</v>
      </c>
      <c r="N448">
        <f t="shared" si="121"/>
        <v>6.0000000000000497E-2</v>
      </c>
      <c r="W448">
        <f t="shared" si="122"/>
        <v>0.78000000000000114</v>
      </c>
      <c r="AC448">
        <f>SUM(B448,-$G$8)</f>
        <v>0.21000000000000085</v>
      </c>
    </row>
    <row r="449" spans="1:31" x14ac:dyDescent="0.3">
      <c r="A449" t="s">
        <v>13</v>
      </c>
      <c r="B449">
        <v>11.2</v>
      </c>
      <c r="C449">
        <v>12.05</v>
      </c>
      <c r="D449">
        <v>9.94</v>
      </c>
      <c r="E449">
        <v>10.95</v>
      </c>
      <c r="F449">
        <v>9.3000000000000007</v>
      </c>
      <c r="I449">
        <f t="shared" si="120"/>
        <v>0.25</v>
      </c>
      <c r="N449">
        <f t="shared" si="121"/>
        <v>2.75</v>
      </c>
      <c r="W449">
        <f t="shared" si="122"/>
        <v>0.63999999999999879</v>
      </c>
      <c r="AC449">
        <f>SUM(B449,-$G$9)</f>
        <v>1.0999999999999996</v>
      </c>
    </row>
    <row r="450" spans="1:31" x14ac:dyDescent="0.3">
      <c r="A450" t="s">
        <v>14</v>
      </c>
      <c r="B450">
        <v>10.19</v>
      </c>
      <c r="C450">
        <v>9.73</v>
      </c>
      <c r="D450">
        <v>10.65</v>
      </c>
      <c r="E450">
        <v>9.86</v>
      </c>
      <c r="F450">
        <v>9.98</v>
      </c>
      <c r="I450">
        <f t="shared" si="120"/>
        <v>0.33000000000000007</v>
      </c>
      <c r="N450">
        <f t="shared" si="121"/>
        <v>-0.25</v>
      </c>
      <c r="W450">
        <f t="shared" si="122"/>
        <v>0.66999999999999993</v>
      </c>
      <c r="AC450">
        <f>SUM(B450,-$G$10)</f>
        <v>1.2400000000000002</v>
      </c>
    </row>
    <row r="451" spans="1:31" x14ac:dyDescent="0.3">
      <c r="A451" t="s">
        <v>15</v>
      </c>
      <c r="B451">
        <v>10.17</v>
      </c>
      <c r="C451">
        <v>10.45</v>
      </c>
      <c r="D451">
        <v>9.8800000000000008</v>
      </c>
      <c r="E451">
        <v>9.85</v>
      </c>
      <c r="F451">
        <v>9.24</v>
      </c>
      <c r="I451">
        <f t="shared" si="120"/>
        <v>0.32000000000000028</v>
      </c>
      <c r="N451">
        <f t="shared" si="121"/>
        <v>1.2099999999999991</v>
      </c>
      <c r="W451">
        <f t="shared" si="122"/>
        <v>0.64000000000000057</v>
      </c>
      <c r="AC451">
        <f>SUM(B451,-$G$11)</f>
        <v>0.69999999999999929</v>
      </c>
    </row>
    <row r="452" spans="1:31" x14ac:dyDescent="0.3">
      <c r="A452" t="s">
        <v>126</v>
      </c>
    </row>
    <row r="453" spans="1:31" x14ac:dyDescent="0.3">
      <c r="A453" t="s">
        <v>1</v>
      </c>
      <c r="B453" t="s">
        <v>2</v>
      </c>
      <c r="C453" t="s">
        <v>3</v>
      </c>
      <c r="D453" t="s">
        <v>4</v>
      </c>
      <c r="E453" t="s">
        <v>5</v>
      </c>
      <c r="F453" t="s">
        <v>6</v>
      </c>
    </row>
    <row r="454" spans="1:31" x14ac:dyDescent="0.3">
      <c r="A454" t="s">
        <v>7</v>
      </c>
      <c r="B454">
        <v>12.87</v>
      </c>
      <c r="C454">
        <v>14.01</v>
      </c>
      <c r="D454">
        <v>11.15</v>
      </c>
      <c r="E454">
        <v>12.59</v>
      </c>
      <c r="F454">
        <v>10.47</v>
      </c>
      <c r="I454">
        <f t="shared" ref="I454:I462" si="123">SUM(B454,-E454)</f>
        <v>0.27999999999999936</v>
      </c>
      <c r="N454">
        <f t="shared" ref="N454:N462" si="124">SUM(C454,-F454)</f>
        <v>3.5399999999999991</v>
      </c>
      <c r="W454">
        <f t="shared" ref="W454:W462" si="125">SUM(D454,-F454)</f>
        <v>0.67999999999999972</v>
      </c>
      <c r="AC454">
        <f>SUM(B454,-$G$3)</f>
        <v>2.8999999999999986</v>
      </c>
    </row>
    <row r="455" spans="1:31" x14ac:dyDescent="0.3">
      <c r="A455" t="s">
        <v>8</v>
      </c>
      <c r="B455">
        <v>10.9</v>
      </c>
      <c r="C455">
        <v>11.61</v>
      </c>
      <c r="D455">
        <v>9.85</v>
      </c>
      <c r="E455">
        <v>10.65</v>
      </c>
      <c r="F455">
        <v>9.2100000000000009</v>
      </c>
      <c r="I455">
        <f t="shared" si="123"/>
        <v>0.25</v>
      </c>
      <c r="N455">
        <f t="shared" si="124"/>
        <v>2.3999999999999986</v>
      </c>
      <c r="W455">
        <f t="shared" si="125"/>
        <v>0.63999999999999879</v>
      </c>
      <c r="AC455">
        <f>SUM(B455,-$G$4)</f>
        <v>1.3100000000000005</v>
      </c>
    </row>
    <row r="456" spans="1:31" x14ac:dyDescent="0.3">
      <c r="A456" t="s">
        <v>9</v>
      </c>
      <c r="B456">
        <v>12.41</v>
      </c>
      <c r="C456">
        <v>11.6</v>
      </c>
      <c r="D456">
        <v>13.63</v>
      </c>
      <c r="E456">
        <v>12.1</v>
      </c>
      <c r="F456">
        <v>12.85</v>
      </c>
      <c r="I456">
        <f t="shared" si="123"/>
        <v>0.3100000000000005</v>
      </c>
      <c r="N456">
        <f t="shared" si="124"/>
        <v>-1.25</v>
      </c>
      <c r="W456">
        <f t="shared" si="125"/>
        <v>0.78000000000000114</v>
      </c>
      <c r="AC456">
        <f>SUM(B456,-$G$5)</f>
        <v>1.1099999999999994</v>
      </c>
    </row>
    <row r="457" spans="1:31" x14ac:dyDescent="0.3">
      <c r="A457" t="s">
        <v>10</v>
      </c>
      <c r="B457">
        <v>14.59</v>
      </c>
      <c r="C457">
        <v>13.51</v>
      </c>
      <c r="D457">
        <v>15.68</v>
      </c>
      <c r="E457">
        <v>14.16</v>
      </c>
      <c r="F457">
        <v>14.82</v>
      </c>
      <c r="I457">
        <f t="shared" si="123"/>
        <v>0.42999999999999972</v>
      </c>
      <c r="N457">
        <f t="shared" si="124"/>
        <v>-1.3100000000000005</v>
      </c>
      <c r="W457">
        <f t="shared" si="125"/>
        <v>0.85999999999999943</v>
      </c>
      <c r="AC457">
        <f>SUM(B457-$G$6)</f>
        <v>2.09</v>
      </c>
    </row>
    <row r="458" spans="1:31" x14ac:dyDescent="0.3">
      <c r="A458" t="s">
        <v>11</v>
      </c>
      <c r="B458">
        <v>15.12</v>
      </c>
      <c r="C458">
        <v>14.94</v>
      </c>
      <c r="D458">
        <v>15.33</v>
      </c>
      <c r="E458">
        <v>14.76</v>
      </c>
      <c r="F458">
        <v>14.54</v>
      </c>
      <c r="I458">
        <f t="shared" si="123"/>
        <v>0.35999999999999943</v>
      </c>
      <c r="K458">
        <f>SUM(I454:I462)</f>
        <v>2.83</v>
      </c>
      <c r="N458">
        <f t="shared" si="124"/>
        <v>0.40000000000000036</v>
      </c>
      <c r="P458">
        <f>SUM(N454:N462)</f>
        <v>7.5499999999999972</v>
      </c>
      <c r="T458">
        <f>ABS(SUM(K458,-P458))</f>
        <v>4.7199999999999971</v>
      </c>
      <c r="W458">
        <f t="shared" si="125"/>
        <v>0.79000000000000092</v>
      </c>
      <c r="Y458">
        <f>SUM(W454:W462)</f>
        <v>6.48</v>
      </c>
      <c r="AC458">
        <f>SUM(B458,-$G$7)</f>
        <v>0.71999999999999886</v>
      </c>
      <c r="AE458">
        <f>SUM(AC454:AC462)</f>
        <v>11.379999999999997</v>
      </c>
    </row>
    <row r="459" spans="1:31" x14ac:dyDescent="0.3">
      <c r="A459" t="s">
        <v>12</v>
      </c>
      <c r="B459">
        <v>13.21</v>
      </c>
      <c r="C459">
        <v>12.93</v>
      </c>
      <c r="D459">
        <v>13.65</v>
      </c>
      <c r="E459">
        <v>12.91</v>
      </c>
      <c r="F459">
        <v>12.87</v>
      </c>
      <c r="I459">
        <f t="shared" si="123"/>
        <v>0.30000000000000071</v>
      </c>
      <c r="N459">
        <f t="shared" si="124"/>
        <v>6.0000000000000497E-2</v>
      </c>
      <c r="W459">
        <f t="shared" si="125"/>
        <v>0.78000000000000114</v>
      </c>
      <c r="AC459">
        <f>SUM(B459,-$G$8)</f>
        <v>0.21000000000000085</v>
      </c>
    </row>
    <row r="460" spans="1:31" x14ac:dyDescent="0.3">
      <c r="A460" t="s">
        <v>13</v>
      </c>
      <c r="B460">
        <v>11.2</v>
      </c>
      <c r="C460">
        <v>12.05</v>
      </c>
      <c r="D460">
        <v>9.94</v>
      </c>
      <c r="E460">
        <v>10.95</v>
      </c>
      <c r="F460">
        <v>9.3000000000000007</v>
      </c>
      <c r="I460">
        <f t="shared" si="123"/>
        <v>0.25</v>
      </c>
      <c r="N460">
        <f t="shared" si="124"/>
        <v>2.75</v>
      </c>
      <c r="W460">
        <f t="shared" si="125"/>
        <v>0.63999999999999879</v>
      </c>
      <c r="AC460">
        <f>SUM(B460,-$G$9)</f>
        <v>1.0999999999999996</v>
      </c>
    </row>
    <row r="461" spans="1:31" x14ac:dyDescent="0.3">
      <c r="A461" t="s">
        <v>14</v>
      </c>
      <c r="B461">
        <v>10.19</v>
      </c>
      <c r="C461">
        <v>9.73</v>
      </c>
      <c r="D461">
        <v>10.65</v>
      </c>
      <c r="E461">
        <v>9.86</v>
      </c>
      <c r="F461">
        <v>9.98</v>
      </c>
      <c r="I461">
        <f t="shared" si="123"/>
        <v>0.33000000000000007</v>
      </c>
      <c r="N461">
        <f t="shared" si="124"/>
        <v>-0.25</v>
      </c>
      <c r="W461">
        <f t="shared" si="125"/>
        <v>0.66999999999999993</v>
      </c>
      <c r="AC461">
        <f>SUM(B461,-$G$10)</f>
        <v>1.2400000000000002</v>
      </c>
    </row>
    <row r="462" spans="1:31" x14ac:dyDescent="0.3">
      <c r="A462" t="s">
        <v>15</v>
      </c>
      <c r="B462">
        <v>10.17</v>
      </c>
      <c r="C462">
        <v>10.45</v>
      </c>
      <c r="D462">
        <v>9.8800000000000008</v>
      </c>
      <c r="E462">
        <v>9.85</v>
      </c>
      <c r="F462">
        <v>9.24</v>
      </c>
      <c r="I462">
        <f t="shared" si="123"/>
        <v>0.32000000000000028</v>
      </c>
      <c r="N462">
        <f t="shared" si="124"/>
        <v>1.2099999999999991</v>
      </c>
      <c r="W462">
        <f t="shared" si="125"/>
        <v>0.64000000000000057</v>
      </c>
      <c r="AC462">
        <f>SUM(B462,-$G$11)</f>
        <v>0.69999999999999929</v>
      </c>
    </row>
    <row r="463" spans="1:31" x14ac:dyDescent="0.3">
      <c r="A463" t="s">
        <v>57</v>
      </c>
    </row>
    <row r="464" spans="1:31" x14ac:dyDescent="0.3">
      <c r="A464" t="s">
        <v>1</v>
      </c>
      <c r="B464" t="s">
        <v>2</v>
      </c>
      <c r="C464" t="s">
        <v>3</v>
      </c>
      <c r="D464" t="s">
        <v>4</v>
      </c>
      <c r="E464" t="s">
        <v>5</v>
      </c>
      <c r="F464" t="s">
        <v>6</v>
      </c>
    </row>
    <row r="465" spans="1:31" x14ac:dyDescent="0.3">
      <c r="A465" t="s">
        <v>7</v>
      </c>
      <c r="B465">
        <v>12.5</v>
      </c>
      <c r="C465">
        <v>13.72</v>
      </c>
      <c r="D465">
        <v>11.15</v>
      </c>
      <c r="E465">
        <v>12.18</v>
      </c>
      <c r="F465">
        <v>10.47</v>
      </c>
      <c r="I465">
        <f t="shared" ref="I465:I488" si="126">SUM(B465,-E465)</f>
        <v>0.32000000000000028</v>
      </c>
      <c r="N465">
        <f t="shared" ref="N465:N488" si="127">SUM(C465,-F465)</f>
        <v>3.25</v>
      </c>
      <c r="W465">
        <f t="shared" ref="W465:W488" si="128">SUM(D465,-F465)</f>
        <v>0.67999999999999972</v>
      </c>
      <c r="AC465">
        <f t="shared" ref="AC465:AC488" si="129">SUM(B465,-$G$3)</f>
        <v>2.5299999999999994</v>
      </c>
    </row>
    <row r="466" spans="1:31" x14ac:dyDescent="0.3">
      <c r="A466" t="s">
        <v>8</v>
      </c>
      <c r="B466">
        <v>10.9</v>
      </c>
      <c r="C466">
        <v>11.61</v>
      </c>
      <c r="D466">
        <v>9.85</v>
      </c>
      <c r="E466">
        <v>10.65</v>
      </c>
      <c r="F466">
        <v>9.2100000000000009</v>
      </c>
      <c r="I466">
        <f t="shared" si="126"/>
        <v>0.25</v>
      </c>
      <c r="N466">
        <f t="shared" si="127"/>
        <v>2.3999999999999986</v>
      </c>
      <c r="W466">
        <f t="shared" si="128"/>
        <v>0.63999999999999879</v>
      </c>
      <c r="AC466">
        <f t="shared" ref="AC466:AC488" si="130">SUM(B466,-$G$4)</f>
        <v>1.3100000000000005</v>
      </c>
    </row>
    <row r="467" spans="1:31" x14ac:dyDescent="0.3">
      <c r="A467" t="s">
        <v>9</v>
      </c>
      <c r="B467">
        <v>12.41</v>
      </c>
      <c r="C467">
        <v>11.6</v>
      </c>
      <c r="D467">
        <v>13.63</v>
      </c>
      <c r="E467">
        <v>12.1</v>
      </c>
      <c r="F467">
        <v>12.85</v>
      </c>
      <c r="I467">
        <f t="shared" si="126"/>
        <v>0.3100000000000005</v>
      </c>
      <c r="N467">
        <f t="shared" si="127"/>
        <v>-1.25</v>
      </c>
      <c r="W467">
        <f t="shared" si="128"/>
        <v>0.78000000000000114</v>
      </c>
      <c r="AC467">
        <f t="shared" ref="AC467:AC488" si="131">SUM(B467,-$G$5)</f>
        <v>1.1099999999999994</v>
      </c>
    </row>
    <row r="468" spans="1:31" x14ac:dyDescent="0.3">
      <c r="A468" t="s">
        <v>10</v>
      </c>
      <c r="B468">
        <v>14.59</v>
      </c>
      <c r="C468">
        <v>13.51</v>
      </c>
      <c r="D468">
        <v>15.68</v>
      </c>
      <c r="E468">
        <v>14.16</v>
      </c>
      <c r="F468">
        <v>14.82</v>
      </c>
      <c r="I468">
        <f t="shared" si="126"/>
        <v>0.42999999999999972</v>
      </c>
      <c r="N468">
        <f t="shared" si="127"/>
        <v>-1.3100000000000005</v>
      </c>
      <c r="W468">
        <f t="shared" si="128"/>
        <v>0.85999999999999943</v>
      </c>
      <c r="AC468">
        <f t="shared" ref="AC468:AC488" si="132">SUM(B468-$G$6)</f>
        <v>2.09</v>
      </c>
    </row>
    <row r="469" spans="1:31" x14ac:dyDescent="0.3">
      <c r="A469" t="s">
        <v>11</v>
      </c>
      <c r="B469">
        <v>15.03</v>
      </c>
      <c r="C469">
        <v>14.94</v>
      </c>
      <c r="D469">
        <v>15.16</v>
      </c>
      <c r="E469">
        <v>14.69</v>
      </c>
      <c r="F469">
        <v>14.33</v>
      </c>
      <c r="I469">
        <f t="shared" si="126"/>
        <v>0.33999999999999986</v>
      </c>
      <c r="K469">
        <f t="shared" ref="K469" si="133">SUM(I465:I473)</f>
        <v>2.8500000000000014</v>
      </c>
      <c r="N469">
        <f t="shared" si="127"/>
        <v>0.60999999999999943</v>
      </c>
      <c r="P469">
        <f t="shared" ref="P469" si="134">SUM(N465:N473)</f>
        <v>7.4699999999999971</v>
      </c>
      <c r="T469">
        <f t="shared" ref="T469:T488" si="135">ABS(SUM(K469,-P469))</f>
        <v>4.6199999999999957</v>
      </c>
      <c r="W469">
        <f t="shared" si="128"/>
        <v>0.83000000000000007</v>
      </c>
      <c r="Y469">
        <f t="shared" ref="Y469" si="136">SUM(W465:W473)</f>
        <v>6.52</v>
      </c>
      <c r="AC469">
        <f t="shared" ref="AC469:AC488" si="137">SUM(B469,-$G$7)</f>
        <v>0.62999999999999901</v>
      </c>
      <c r="AE469">
        <f t="shared" ref="AE469" si="138">SUM(AC465:AC473)</f>
        <v>10.919999999999998</v>
      </c>
    </row>
    <row r="470" spans="1:31" x14ac:dyDescent="0.3">
      <c r="A470" t="s">
        <v>12</v>
      </c>
      <c r="B470">
        <v>13.21</v>
      </c>
      <c r="C470">
        <v>12.93</v>
      </c>
      <c r="D470">
        <v>13.65</v>
      </c>
      <c r="E470">
        <v>12.91</v>
      </c>
      <c r="F470">
        <v>12.87</v>
      </c>
      <c r="I470">
        <f t="shared" si="126"/>
        <v>0.30000000000000071</v>
      </c>
      <c r="N470">
        <f t="shared" si="127"/>
        <v>6.0000000000000497E-2</v>
      </c>
      <c r="W470">
        <f t="shared" si="128"/>
        <v>0.78000000000000114</v>
      </c>
      <c r="AC470">
        <f t="shared" ref="AC470:AC488" si="139">SUM(B470,-$G$8)</f>
        <v>0.21000000000000085</v>
      </c>
    </row>
    <row r="471" spans="1:31" x14ac:dyDescent="0.3">
      <c r="A471" t="s">
        <v>13</v>
      </c>
      <c r="B471">
        <v>11.2</v>
      </c>
      <c r="C471">
        <v>12.05</v>
      </c>
      <c r="D471">
        <v>9.94</v>
      </c>
      <c r="E471">
        <v>10.95</v>
      </c>
      <c r="F471">
        <v>9.3000000000000007</v>
      </c>
      <c r="I471">
        <f t="shared" si="126"/>
        <v>0.25</v>
      </c>
      <c r="N471">
        <f t="shared" si="127"/>
        <v>2.75</v>
      </c>
      <c r="W471">
        <f t="shared" si="128"/>
        <v>0.63999999999999879</v>
      </c>
      <c r="AC471">
        <f t="shared" ref="AC471:AC488" si="140">SUM(B471,-$G$9)</f>
        <v>1.0999999999999996</v>
      </c>
    </row>
    <row r="472" spans="1:31" x14ac:dyDescent="0.3">
      <c r="A472" t="s">
        <v>14</v>
      </c>
      <c r="B472">
        <v>10.19</v>
      </c>
      <c r="C472">
        <v>9.73</v>
      </c>
      <c r="D472">
        <v>10.65</v>
      </c>
      <c r="E472">
        <v>9.86</v>
      </c>
      <c r="F472">
        <v>9.98</v>
      </c>
      <c r="I472">
        <f t="shared" si="126"/>
        <v>0.33000000000000007</v>
      </c>
      <c r="N472">
        <f t="shared" si="127"/>
        <v>-0.25</v>
      </c>
      <c r="W472">
        <f t="shared" si="128"/>
        <v>0.66999999999999993</v>
      </c>
      <c r="AC472">
        <f t="shared" ref="AC472:AC488" si="141">SUM(B472,-$G$10)</f>
        <v>1.2400000000000002</v>
      </c>
    </row>
    <row r="473" spans="1:31" x14ac:dyDescent="0.3">
      <c r="A473" t="s">
        <v>15</v>
      </c>
      <c r="B473">
        <v>10.17</v>
      </c>
      <c r="C473">
        <v>10.45</v>
      </c>
      <c r="D473">
        <v>9.8800000000000008</v>
      </c>
      <c r="E473">
        <v>9.85</v>
      </c>
      <c r="F473">
        <v>9.24</v>
      </c>
      <c r="I473">
        <f t="shared" si="126"/>
        <v>0.32000000000000028</v>
      </c>
      <c r="N473">
        <f t="shared" si="127"/>
        <v>1.2099999999999991</v>
      </c>
      <c r="W473">
        <f t="shared" si="128"/>
        <v>0.64000000000000057</v>
      </c>
      <c r="AC473">
        <f t="shared" ref="AC473:AC488" si="142">SUM(B473,-$G$11)</f>
        <v>0.69999999999999929</v>
      </c>
    </row>
  </sheetData>
  <conditionalFormatting sqref="I1:I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232 K1 K234:K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:N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462 P465:P473 P476:P484 P487:P48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 K1 K3:K232 I1:I1048576 N1:N1048576 P3:P1048576 K234:K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1048576 P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T462 T465:T473 T476:T484 T487:T48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:W463 W465:W474 W476:W485 W487:W48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:Y232 Y234:Y462 Y465:Y473 Y476:Y484 Y487:Y48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:AC462 AC465:AC473 AC476:AC484 AC487:AC48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232 AE234:AE462 AE465:AE473 AE476:AE484 AE487:AE4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8"/>
  <sheetViews>
    <sheetView tabSelected="1" zoomScaleNormal="100" workbookViewId="0">
      <selection activeCell="G7" sqref="G7"/>
    </sheetView>
  </sheetViews>
  <sheetFormatPr defaultRowHeight="14.4" x14ac:dyDescent="0.3"/>
  <cols>
    <col min="1" max="1" width="20.77734375" bestFit="1" customWidth="1"/>
    <col min="2" max="2" width="10.88671875" customWidth="1"/>
    <col min="3" max="3" width="15.21875" bestFit="1" customWidth="1"/>
    <col min="4" max="4" width="16.5546875" bestFit="1" customWidth="1"/>
    <col min="5" max="5" width="17.5546875" bestFit="1" customWidth="1"/>
    <col min="6" max="6" width="21" bestFit="1" customWidth="1"/>
    <col min="7" max="7" width="31.109375" bestFit="1" customWidth="1"/>
    <col min="8" max="8" width="10.88671875" bestFit="1" customWidth="1"/>
    <col min="9" max="9" width="11" bestFit="1" customWidth="1"/>
  </cols>
  <sheetData>
    <row r="1" spans="1:9" x14ac:dyDescent="0.3">
      <c r="A1" t="s">
        <v>59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170</v>
      </c>
      <c r="I1" t="s">
        <v>171</v>
      </c>
    </row>
    <row r="2" spans="1:9" x14ac:dyDescent="0.3">
      <c r="A2" t="s">
        <v>127</v>
      </c>
      <c r="B2" t="s">
        <v>7</v>
      </c>
      <c r="C2">
        <v>12.34</v>
      </c>
      <c r="D2">
        <v>13.66</v>
      </c>
      <c r="E2">
        <v>11.01</v>
      </c>
      <c r="F2">
        <v>12.03</v>
      </c>
      <c r="G2">
        <v>10.41</v>
      </c>
      <c r="H2">
        <v>1</v>
      </c>
      <c r="I2">
        <v>1</v>
      </c>
    </row>
    <row r="3" spans="1:9" x14ac:dyDescent="0.3">
      <c r="A3" t="s">
        <v>127</v>
      </c>
      <c r="B3" t="s">
        <v>8</v>
      </c>
      <c r="C3">
        <v>10.09</v>
      </c>
      <c r="D3">
        <v>10.23</v>
      </c>
      <c r="E3">
        <v>9.9499999999999993</v>
      </c>
      <c r="F3">
        <v>9.8000000000000007</v>
      </c>
      <c r="G3">
        <v>9.3800000000000008</v>
      </c>
      <c r="H3">
        <v>2</v>
      </c>
      <c r="I3">
        <v>2</v>
      </c>
    </row>
    <row r="4" spans="1:9" x14ac:dyDescent="0.3">
      <c r="A4" t="s">
        <v>127</v>
      </c>
      <c r="B4" t="s">
        <v>9</v>
      </c>
      <c r="C4">
        <v>12.23</v>
      </c>
      <c r="D4">
        <v>9.85</v>
      </c>
      <c r="E4">
        <v>13.25</v>
      </c>
      <c r="F4">
        <v>11.97</v>
      </c>
      <c r="G4">
        <v>12.88</v>
      </c>
      <c r="H4">
        <v>3</v>
      </c>
      <c r="I4">
        <v>3</v>
      </c>
    </row>
    <row r="5" spans="1:9" x14ac:dyDescent="0.3">
      <c r="A5" t="s">
        <v>127</v>
      </c>
      <c r="B5" t="s">
        <v>10</v>
      </c>
      <c r="C5">
        <v>14.69</v>
      </c>
      <c r="D5">
        <v>13.42</v>
      </c>
      <c r="E5">
        <v>14.83</v>
      </c>
      <c r="F5">
        <v>13.98</v>
      </c>
      <c r="G5">
        <v>14.04</v>
      </c>
      <c r="H5">
        <v>4</v>
      </c>
      <c r="I5">
        <v>4</v>
      </c>
    </row>
    <row r="6" spans="1:9" x14ac:dyDescent="0.3">
      <c r="A6" t="s">
        <v>127</v>
      </c>
      <c r="B6" t="s">
        <v>11</v>
      </c>
      <c r="C6">
        <v>14.36</v>
      </c>
      <c r="D6">
        <v>13.61</v>
      </c>
      <c r="E6">
        <v>15.11</v>
      </c>
      <c r="F6">
        <v>13.94</v>
      </c>
      <c r="G6">
        <v>14.28</v>
      </c>
      <c r="H6">
        <v>5</v>
      </c>
      <c r="I6">
        <v>5</v>
      </c>
    </row>
    <row r="7" spans="1:9" x14ac:dyDescent="0.3">
      <c r="A7" t="s">
        <v>127</v>
      </c>
      <c r="B7" t="s">
        <v>12</v>
      </c>
      <c r="C7">
        <v>13.53</v>
      </c>
      <c r="D7">
        <v>13.1</v>
      </c>
      <c r="E7">
        <v>13.81</v>
      </c>
      <c r="F7">
        <v>13.29</v>
      </c>
      <c r="G7">
        <v>13.42</v>
      </c>
      <c r="H7">
        <v>6</v>
      </c>
      <c r="I7">
        <v>6</v>
      </c>
    </row>
    <row r="8" spans="1:9" x14ac:dyDescent="0.3">
      <c r="A8" t="s">
        <v>127</v>
      </c>
      <c r="B8" t="s">
        <v>13</v>
      </c>
      <c r="C8">
        <v>10.68</v>
      </c>
      <c r="D8">
        <v>11.8</v>
      </c>
      <c r="E8">
        <v>9.94</v>
      </c>
      <c r="F8">
        <v>10.29</v>
      </c>
      <c r="G8">
        <v>9.2799999999999994</v>
      </c>
      <c r="H8">
        <v>7</v>
      </c>
      <c r="I8">
        <v>7</v>
      </c>
    </row>
    <row r="9" spans="1:9" x14ac:dyDescent="0.3">
      <c r="A9" t="s">
        <v>127</v>
      </c>
      <c r="B9" t="s">
        <v>14</v>
      </c>
      <c r="C9">
        <v>11.09</v>
      </c>
      <c r="D9">
        <v>10.3</v>
      </c>
      <c r="E9">
        <v>11.29</v>
      </c>
      <c r="F9">
        <v>10.53</v>
      </c>
      <c r="G9">
        <v>10.59</v>
      </c>
      <c r="H9">
        <v>8</v>
      </c>
      <c r="I9">
        <v>8</v>
      </c>
    </row>
    <row r="10" spans="1:9" x14ac:dyDescent="0.3">
      <c r="A10" t="s">
        <v>127</v>
      </c>
      <c r="B10" t="s">
        <v>15</v>
      </c>
      <c r="C10">
        <v>10.34</v>
      </c>
      <c r="D10">
        <v>10.63</v>
      </c>
      <c r="E10">
        <v>10.050000000000001</v>
      </c>
      <c r="F10">
        <v>10.050000000000001</v>
      </c>
      <c r="G10">
        <v>9.4600000000000009</v>
      </c>
      <c r="H10">
        <v>9</v>
      </c>
      <c r="I10">
        <v>9</v>
      </c>
    </row>
    <row r="11" spans="1:9" x14ac:dyDescent="0.3">
      <c r="A11" t="s">
        <v>148</v>
      </c>
      <c r="B11" t="s">
        <v>7</v>
      </c>
      <c r="C11">
        <v>12.67</v>
      </c>
      <c r="D11">
        <v>13.93</v>
      </c>
      <c r="E11">
        <v>10.77</v>
      </c>
      <c r="F11">
        <v>12.44</v>
      </c>
      <c r="G11">
        <v>10.199999999999999</v>
      </c>
      <c r="H11">
        <v>1</v>
      </c>
      <c r="I11">
        <v>190</v>
      </c>
    </row>
    <row r="12" spans="1:9" x14ac:dyDescent="0.3">
      <c r="A12" t="s">
        <v>148</v>
      </c>
      <c r="B12" t="s">
        <v>8</v>
      </c>
      <c r="C12">
        <v>11.12</v>
      </c>
      <c r="D12">
        <v>11.82</v>
      </c>
      <c r="E12">
        <v>10.06</v>
      </c>
      <c r="F12">
        <v>10.89</v>
      </c>
      <c r="G12">
        <v>9.49</v>
      </c>
      <c r="H12">
        <v>2</v>
      </c>
      <c r="I12">
        <v>191</v>
      </c>
    </row>
    <row r="13" spans="1:9" x14ac:dyDescent="0.3">
      <c r="A13" t="s">
        <v>148</v>
      </c>
      <c r="B13" t="s">
        <v>9</v>
      </c>
      <c r="C13">
        <v>12.18</v>
      </c>
      <c r="D13">
        <v>11.8</v>
      </c>
      <c r="E13">
        <v>12.73</v>
      </c>
      <c r="F13">
        <v>12.1</v>
      </c>
      <c r="G13">
        <v>12.54</v>
      </c>
      <c r="H13">
        <v>3</v>
      </c>
      <c r="I13">
        <v>192</v>
      </c>
    </row>
    <row r="14" spans="1:9" x14ac:dyDescent="0.3">
      <c r="A14" t="s">
        <v>148</v>
      </c>
      <c r="B14" t="s">
        <v>10</v>
      </c>
      <c r="C14">
        <v>14.69</v>
      </c>
      <c r="D14">
        <v>13.42</v>
      </c>
      <c r="E14">
        <v>14.83</v>
      </c>
      <c r="F14">
        <v>13.98</v>
      </c>
      <c r="G14">
        <v>14.04</v>
      </c>
      <c r="H14">
        <v>4</v>
      </c>
      <c r="I14">
        <v>193</v>
      </c>
    </row>
    <row r="15" spans="1:9" x14ac:dyDescent="0.3">
      <c r="A15" t="s">
        <v>148</v>
      </c>
      <c r="B15" t="s">
        <v>11</v>
      </c>
      <c r="C15">
        <v>14.46</v>
      </c>
      <c r="D15">
        <v>14.01</v>
      </c>
      <c r="E15">
        <v>15.14</v>
      </c>
      <c r="F15">
        <v>14.13</v>
      </c>
      <c r="G15">
        <v>14.31</v>
      </c>
      <c r="H15">
        <v>5</v>
      </c>
      <c r="I15">
        <v>194</v>
      </c>
    </row>
    <row r="16" spans="1:9" x14ac:dyDescent="0.3">
      <c r="A16" t="s">
        <v>148</v>
      </c>
      <c r="B16" t="s">
        <v>12</v>
      </c>
      <c r="C16">
        <v>13.31</v>
      </c>
      <c r="D16">
        <v>13.12</v>
      </c>
      <c r="E16">
        <v>13.6</v>
      </c>
      <c r="F16">
        <v>13.19</v>
      </c>
      <c r="G16">
        <v>13.3</v>
      </c>
      <c r="H16">
        <v>6</v>
      </c>
      <c r="I16">
        <v>195</v>
      </c>
    </row>
    <row r="17" spans="1:9" x14ac:dyDescent="0.3">
      <c r="A17" t="s">
        <v>148</v>
      </c>
      <c r="B17" t="s">
        <v>13</v>
      </c>
      <c r="C17">
        <v>11.42</v>
      </c>
      <c r="D17">
        <v>12.41</v>
      </c>
      <c r="E17">
        <v>9.94</v>
      </c>
      <c r="F17">
        <v>11.16</v>
      </c>
      <c r="G17">
        <v>9.3000000000000007</v>
      </c>
      <c r="H17">
        <v>7</v>
      </c>
      <c r="I17">
        <v>196</v>
      </c>
    </row>
    <row r="18" spans="1:9" x14ac:dyDescent="0.3">
      <c r="A18" t="s">
        <v>148</v>
      </c>
      <c r="B18" t="s">
        <v>14</v>
      </c>
      <c r="C18">
        <v>11.09</v>
      </c>
      <c r="D18">
        <v>10.3</v>
      </c>
      <c r="E18">
        <v>11.29</v>
      </c>
      <c r="F18">
        <v>10.53</v>
      </c>
      <c r="G18">
        <v>10.59</v>
      </c>
      <c r="H18">
        <v>8</v>
      </c>
      <c r="I18">
        <v>197</v>
      </c>
    </row>
    <row r="19" spans="1:9" x14ac:dyDescent="0.3">
      <c r="A19" t="s">
        <v>148</v>
      </c>
      <c r="B19" t="s">
        <v>15</v>
      </c>
      <c r="C19">
        <v>10.34</v>
      </c>
      <c r="D19">
        <v>10.63</v>
      </c>
      <c r="E19">
        <v>10.050000000000001</v>
      </c>
      <c r="F19">
        <v>10.050000000000001</v>
      </c>
      <c r="G19">
        <v>9.4600000000000009</v>
      </c>
      <c r="H19">
        <v>9</v>
      </c>
      <c r="I19">
        <v>198</v>
      </c>
    </row>
    <row r="20" spans="1:9" x14ac:dyDescent="0.3">
      <c r="A20" t="s">
        <v>132</v>
      </c>
      <c r="B20" t="s">
        <v>7</v>
      </c>
      <c r="C20">
        <v>12.36</v>
      </c>
      <c r="D20">
        <v>13.51</v>
      </c>
      <c r="E20">
        <v>11.6</v>
      </c>
      <c r="F20">
        <v>12</v>
      </c>
      <c r="G20">
        <v>11</v>
      </c>
      <c r="H20">
        <v>1</v>
      </c>
      <c r="I20">
        <v>46</v>
      </c>
    </row>
    <row r="21" spans="1:9" x14ac:dyDescent="0.3">
      <c r="A21" t="s">
        <v>132</v>
      </c>
      <c r="B21" t="s">
        <v>8</v>
      </c>
      <c r="C21">
        <v>10.07</v>
      </c>
      <c r="D21">
        <v>10.210000000000001</v>
      </c>
      <c r="E21">
        <v>10.039999999999999</v>
      </c>
      <c r="F21">
        <v>9.65</v>
      </c>
      <c r="G21">
        <v>9.51</v>
      </c>
      <c r="H21">
        <v>2</v>
      </c>
      <c r="I21">
        <v>47</v>
      </c>
    </row>
    <row r="22" spans="1:9" x14ac:dyDescent="0.3">
      <c r="A22" t="s">
        <v>132</v>
      </c>
      <c r="B22" t="s">
        <v>9</v>
      </c>
      <c r="C22">
        <v>12.22</v>
      </c>
      <c r="D22">
        <v>9.85</v>
      </c>
      <c r="E22">
        <v>12.82</v>
      </c>
      <c r="F22">
        <v>9.56</v>
      </c>
      <c r="G22">
        <v>9.49</v>
      </c>
      <c r="H22">
        <v>3</v>
      </c>
      <c r="I22">
        <v>48</v>
      </c>
    </row>
    <row r="23" spans="1:9" x14ac:dyDescent="0.3">
      <c r="A23" t="s">
        <v>132</v>
      </c>
      <c r="B23" t="s">
        <v>10</v>
      </c>
      <c r="C23">
        <v>14.69</v>
      </c>
      <c r="D23">
        <v>13.42</v>
      </c>
      <c r="E23">
        <v>14.83</v>
      </c>
      <c r="F23">
        <v>13.98</v>
      </c>
      <c r="G23">
        <v>14.04</v>
      </c>
      <c r="H23">
        <v>4</v>
      </c>
      <c r="I23">
        <v>49</v>
      </c>
    </row>
    <row r="24" spans="1:9" x14ac:dyDescent="0.3">
      <c r="A24" t="s">
        <v>132</v>
      </c>
      <c r="B24" t="s">
        <v>11</v>
      </c>
      <c r="C24">
        <v>14.32</v>
      </c>
      <c r="D24">
        <v>13.16</v>
      </c>
      <c r="E24">
        <v>14.82</v>
      </c>
      <c r="F24">
        <v>13.79</v>
      </c>
      <c r="G24">
        <v>14.06</v>
      </c>
      <c r="H24">
        <v>5</v>
      </c>
      <c r="I24">
        <v>50</v>
      </c>
    </row>
    <row r="25" spans="1:9" x14ac:dyDescent="0.3">
      <c r="A25" t="s">
        <v>132</v>
      </c>
      <c r="B25" t="s">
        <v>12</v>
      </c>
      <c r="C25">
        <v>13.5</v>
      </c>
      <c r="D25">
        <v>13.08</v>
      </c>
      <c r="E25">
        <v>13.6</v>
      </c>
      <c r="F25">
        <v>11.68</v>
      </c>
      <c r="G25">
        <v>11.33</v>
      </c>
      <c r="H25">
        <v>6</v>
      </c>
      <c r="I25">
        <v>51</v>
      </c>
    </row>
    <row r="26" spans="1:9" x14ac:dyDescent="0.3">
      <c r="A26" t="s">
        <v>132</v>
      </c>
      <c r="B26" t="s">
        <v>13</v>
      </c>
      <c r="C26">
        <v>10.69</v>
      </c>
      <c r="D26">
        <v>12.26</v>
      </c>
      <c r="E26">
        <v>10.3</v>
      </c>
      <c r="F26">
        <v>10.19</v>
      </c>
      <c r="G26">
        <v>9.68</v>
      </c>
      <c r="H26">
        <v>7</v>
      </c>
      <c r="I26">
        <v>52</v>
      </c>
    </row>
    <row r="27" spans="1:9" x14ac:dyDescent="0.3">
      <c r="A27" t="s">
        <v>132</v>
      </c>
      <c r="B27" t="s">
        <v>14</v>
      </c>
      <c r="C27">
        <v>11.09</v>
      </c>
      <c r="D27">
        <v>10.3</v>
      </c>
      <c r="E27">
        <v>11.29</v>
      </c>
      <c r="F27">
        <v>10.53</v>
      </c>
      <c r="G27">
        <v>10.59</v>
      </c>
      <c r="H27">
        <v>8</v>
      </c>
      <c r="I27">
        <v>53</v>
      </c>
    </row>
    <row r="28" spans="1:9" x14ac:dyDescent="0.3">
      <c r="A28" t="s">
        <v>132</v>
      </c>
      <c r="B28" t="s">
        <v>15</v>
      </c>
      <c r="C28">
        <v>10.25</v>
      </c>
      <c r="D28">
        <v>10.76</v>
      </c>
      <c r="E28">
        <v>10.029999999999999</v>
      </c>
      <c r="F28">
        <v>9.8699999999999992</v>
      </c>
      <c r="G28">
        <v>9.48</v>
      </c>
      <c r="H28">
        <v>9</v>
      </c>
      <c r="I28">
        <v>54</v>
      </c>
    </row>
    <row r="29" spans="1:9" x14ac:dyDescent="0.3">
      <c r="A29" t="s">
        <v>133</v>
      </c>
      <c r="B29" t="s">
        <v>7</v>
      </c>
      <c r="C29">
        <v>12.37</v>
      </c>
      <c r="D29">
        <v>13.66</v>
      </c>
      <c r="E29">
        <v>11.08</v>
      </c>
      <c r="F29">
        <v>12.2</v>
      </c>
      <c r="G29">
        <v>10.74</v>
      </c>
      <c r="H29">
        <v>1</v>
      </c>
      <c r="I29">
        <v>55</v>
      </c>
    </row>
    <row r="30" spans="1:9" x14ac:dyDescent="0.3">
      <c r="A30" t="s">
        <v>133</v>
      </c>
      <c r="B30" t="s">
        <v>8</v>
      </c>
      <c r="C30">
        <v>10.09</v>
      </c>
      <c r="D30">
        <v>10.23</v>
      </c>
      <c r="E30">
        <v>9.9499999999999993</v>
      </c>
      <c r="F30">
        <v>9.8000000000000007</v>
      </c>
      <c r="G30">
        <v>9.3800000000000008</v>
      </c>
      <c r="H30">
        <v>2</v>
      </c>
      <c r="I30">
        <v>56</v>
      </c>
    </row>
    <row r="31" spans="1:9" x14ac:dyDescent="0.3">
      <c r="A31" t="s">
        <v>133</v>
      </c>
      <c r="B31" t="s">
        <v>9</v>
      </c>
      <c r="C31">
        <v>12.25</v>
      </c>
      <c r="D31">
        <v>9.85</v>
      </c>
      <c r="E31">
        <v>13.28</v>
      </c>
      <c r="F31">
        <v>12.02</v>
      </c>
      <c r="G31">
        <v>12.96</v>
      </c>
      <c r="H31">
        <v>3</v>
      </c>
      <c r="I31">
        <v>57</v>
      </c>
    </row>
    <row r="32" spans="1:9" x14ac:dyDescent="0.3">
      <c r="A32" t="s">
        <v>133</v>
      </c>
      <c r="B32" t="s">
        <v>10</v>
      </c>
      <c r="C32">
        <v>13.93</v>
      </c>
      <c r="D32">
        <v>13.68</v>
      </c>
      <c r="E32">
        <v>13.96</v>
      </c>
      <c r="F32">
        <v>13.46</v>
      </c>
      <c r="G32">
        <v>13.43</v>
      </c>
      <c r="H32">
        <v>4</v>
      </c>
      <c r="I32">
        <v>58</v>
      </c>
    </row>
    <row r="33" spans="1:9" x14ac:dyDescent="0.3">
      <c r="A33" t="s">
        <v>133</v>
      </c>
      <c r="B33" t="s">
        <v>11</v>
      </c>
      <c r="C33">
        <v>14.67</v>
      </c>
      <c r="D33">
        <v>13.61</v>
      </c>
      <c r="E33">
        <v>15.73</v>
      </c>
      <c r="F33">
        <v>14.53</v>
      </c>
      <c r="G33">
        <v>15.44</v>
      </c>
      <c r="H33">
        <v>5</v>
      </c>
      <c r="I33">
        <v>59</v>
      </c>
    </row>
    <row r="34" spans="1:9" x14ac:dyDescent="0.3">
      <c r="A34" t="s">
        <v>133</v>
      </c>
      <c r="B34" t="s">
        <v>12</v>
      </c>
      <c r="C34">
        <v>13.33</v>
      </c>
      <c r="D34">
        <v>13.14</v>
      </c>
      <c r="E34">
        <v>13.45</v>
      </c>
      <c r="F34">
        <v>12.91</v>
      </c>
      <c r="G34">
        <v>12.76</v>
      </c>
      <c r="H34">
        <v>6</v>
      </c>
      <c r="I34">
        <v>60</v>
      </c>
    </row>
    <row r="35" spans="1:9" x14ac:dyDescent="0.3">
      <c r="A35" t="s">
        <v>133</v>
      </c>
      <c r="B35" t="s">
        <v>13</v>
      </c>
      <c r="C35">
        <v>10.52</v>
      </c>
      <c r="D35">
        <v>11.87</v>
      </c>
      <c r="E35">
        <v>9.94</v>
      </c>
      <c r="F35">
        <v>10.050000000000001</v>
      </c>
      <c r="G35">
        <v>9.27</v>
      </c>
      <c r="H35">
        <v>7</v>
      </c>
      <c r="I35">
        <v>61</v>
      </c>
    </row>
    <row r="36" spans="1:9" x14ac:dyDescent="0.3">
      <c r="A36" t="s">
        <v>133</v>
      </c>
      <c r="B36" t="s">
        <v>14</v>
      </c>
      <c r="C36">
        <v>11.09</v>
      </c>
      <c r="D36">
        <v>10.3</v>
      </c>
      <c r="E36">
        <v>11.29</v>
      </c>
      <c r="F36">
        <v>10.53</v>
      </c>
      <c r="G36">
        <v>10.59</v>
      </c>
      <c r="H36">
        <v>8</v>
      </c>
      <c r="I36">
        <v>62</v>
      </c>
    </row>
    <row r="37" spans="1:9" x14ac:dyDescent="0.3">
      <c r="A37" t="s">
        <v>133</v>
      </c>
      <c r="B37" t="s">
        <v>15</v>
      </c>
      <c r="C37">
        <v>10.44</v>
      </c>
      <c r="D37">
        <v>10.63</v>
      </c>
      <c r="E37">
        <v>10.24</v>
      </c>
      <c r="F37">
        <v>10.18</v>
      </c>
      <c r="G37">
        <v>9.73</v>
      </c>
      <c r="H37">
        <v>9</v>
      </c>
      <c r="I37">
        <v>63</v>
      </c>
    </row>
    <row r="38" spans="1:9" x14ac:dyDescent="0.3">
      <c r="A38" t="s">
        <v>154</v>
      </c>
      <c r="B38" t="s">
        <v>7</v>
      </c>
      <c r="C38">
        <v>12.83</v>
      </c>
      <c r="D38">
        <v>13.93</v>
      </c>
      <c r="E38">
        <v>11.17</v>
      </c>
      <c r="F38">
        <v>12.72</v>
      </c>
      <c r="G38">
        <v>10.9</v>
      </c>
      <c r="H38">
        <v>1</v>
      </c>
      <c r="I38">
        <v>244</v>
      </c>
    </row>
    <row r="39" spans="1:9" x14ac:dyDescent="0.3">
      <c r="A39" t="s">
        <v>154</v>
      </c>
      <c r="B39" t="s">
        <v>8</v>
      </c>
      <c r="C39">
        <v>11.12</v>
      </c>
      <c r="D39">
        <v>11.82</v>
      </c>
      <c r="E39">
        <v>10.06</v>
      </c>
      <c r="F39">
        <v>10.89</v>
      </c>
      <c r="G39">
        <v>9.49</v>
      </c>
      <c r="H39">
        <v>2</v>
      </c>
      <c r="I39">
        <v>245</v>
      </c>
    </row>
    <row r="40" spans="1:9" x14ac:dyDescent="0.3">
      <c r="A40" t="s">
        <v>154</v>
      </c>
      <c r="B40" t="s">
        <v>9</v>
      </c>
      <c r="C40">
        <v>12.19</v>
      </c>
      <c r="D40">
        <v>11.8</v>
      </c>
      <c r="E40">
        <v>12.77</v>
      </c>
      <c r="F40">
        <v>12.12</v>
      </c>
      <c r="G40">
        <v>12.58</v>
      </c>
      <c r="H40">
        <v>3</v>
      </c>
      <c r="I40">
        <v>246</v>
      </c>
    </row>
    <row r="41" spans="1:9" x14ac:dyDescent="0.3">
      <c r="A41" t="s">
        <v>154</v>
      </c>
      <c r="B41" t="s">
        <v>10</v>
      </c>
      <c r="C41">
        <v>13.93</v>
      </c>
      <c r="D41">
        <v>13.68</v>
      </c>
      <c r="E41">
        <v>13.96</v>
      </c>
      <c r="F41">
        <v>13.46</v>
      </c>
      <c r="G41">
        <v>13.43</v>
      </c>
      <c r="H41">
        <v>4</v>
      </c>
      <c r="I41">
        <v>247</v>
      </c>
    </row>
    <row r="42" spans="1:9" x14ac:dyDescent="0.3">
      <c r="A42" t="s">
        <v>154</v>
      </c>
      <c r="B42" t="s">
        <v>11</v>
      </c>
      <c r="C42">
        <v>14.69</v>
      </c>
      <c r="D42">
        <v>14.01</v>
      </c>
      <c r="E42">
        <v>15.71</v>
      </c>
      <c r="F42">
        <v>14.64</v>
      </c>
      <c r="G42">
        <v>15.58</v>
      </c>
      <c r="H42">
        <v>5</v>
      </c>
      <c r="I42">
        <v>248</v>
      </c>
    </row>
    <row r="43" spans="1:9" x14ac:dyDescent="0.3">
      <c r="A43" t="s">
        <v>154</v>
      </c>
      <c r="B43" t="s">
        <v>12</v>
      </c>
      <c r="C43">
        <v>13.38</v>
      </c>
      <c r="D43">
        <v>13.14</v>
      </c>
      <c r="E43">
        <v>13.72</v>
      </c>
      <c r="F43">
        <v>13.12</v>
      </c>
      <c r="G43">
        <v>13.09</v>
      </c>
      <c r="H43">
        <v>6</v>
      </c>
      <c r="I43">
        <v>249</v>
      </c>
    </row>
    <row r="44" spans="1:9" x14ac:dyDescent="0.3">
      <c r="A44" t="s">
        <v>154</v>
      </c>
      <c r="B44" t="s">
        <v>13</v>
      </c>
      <c r="C44">
        <v>11.37</v>
      </c>
      <c r="D44">
        <v>12.32</v>
      </c>
      <c r="E44">
        <v>9.94</v>
      </c>
      <c r="F44">
        <v>11.11</v>
      </c>
      <c r="G44">
        <v>9.3000000000000007</v>
      </c>
      <c r="H44">
        <v>7</v>
      </c>
      <c r="I44">
        <v>250</v>
      </c>
    </row>
    <row r="45" spans="1:9" x14ac:dyDescent="0.3">
      <c r="A45" t="s">
        <v>154</v>
      </c>
      <c r="B45" t="s">
        <v>14</v>
      </c>
      <c r="C45">
        <v>11.09</v>
      </c>
      <c r="D45">
        <v>10.3</v>
      </c>
      <c r="E45">
        <v>11.29</v>
      </c>
      <c r="F45">
        <v>10.53</v>
      </c>
      <c r="G45">
        <v>10.59</v>
      </c>
      <c r="H45">
        <v>8</v>
      </c>
      <c r="I45">
        <v>251</v>
      </c>
    </row>
    <row r="46" spans="1:9" x14ac:dyDescent="0.3">
      <c r="A46" t="s">
        <v>154</v>
      </c>
      <c r="B46" t="s">
        <v>15</v>
      </c>
      <c r="C46">
        <v>10.44</v>
      </c>
      <c r="D46">
        <v>10.63</v>
      </c>
      <c r="E46">
        <v>10.24</v>
      </c>
      <c r="F46">
        <v>10.18</v>
      </c>
      <c r="G46">
        <v>9.73</v>
      </c>
      <c r="H46">
        <v>9</v>
      </c>
      <c r="I46">
        <v>252</v>
      </c>
    </row>
    <row r="47" spans="1:9" x14ac:dyDescent="0.3">
      <c r="A47" t="s">
        <v>153</v>
      </c>
      <c r="B47" t="s">
        <v>7</v>
      </c>
      <c r="C47">
        <v>12.68</v>
      </c>
      <c r="D47">
        <v>13.84</v>
      </c>
      <c r="E47">
        <v>11.52</v>
      </c>
      <c r="F47">
        <v>12.39</v>
      </c>
      <c r="G47">
        <v>10.94</v>
      </c>
      <c r="H47">
        <v>1</v>
      </c>
      <c r="I47">
        <v>235</v>
      </c>
    </row>
    <row r="48" spans="1:9" x14ac:dyDescent="0.3">
      <c r="A48" t="s">
        <v>153</v>
      </c>
      <c r="B48" t="s">
        <v>8</v>
      </c>
      <c r="C48">
        <v>11.15</v>
      </c>
      <c r="D48">
        <v>13.7</v>
      </c>
      <c r="E48">
        <v>10.06</v>
      </c>
      <c r="F48">
        <v>10.78</v>
      </c>
      <c r="G48">
        <v>9.5399999999999991</v>
      </c>
      <c r="H48">
        <v>2</v>
      </c>
      <c r="I48">
        <v>236</v>
      </c>
    </row>
    <row r="49" spans="1:9" x14ac:dyDescent="0.3">
      <c r="A49" t="s">
        <v>153</v>
      </c>
      <c r="B49" t="s">
        <v>9</v>
      </c>
      <c r="C49">
        <v>13.02</v>
      </c>
      <c r="D49">
        <v>13.76</v>
      </c>
      <c r="E49">
        <v>12.7</v>
      </c>
      <c r="F49">
        <v>12.8</v>
      </c>
      <c r="G49">
        <v>12.39</v>
      </c>
      <c r="H49">
        <v>3</v>
      </c>
      <c r="I49">
        <v>237</v>
      </c>
    </row>
    <row r="50" spans="1:9" x14ac:dyDescent="0.3">
      <c r="A50" t="s">
        <v>153</v>
      </c>
      <c r="B50" t="s">
        <v>10</v>
      </c>
      <c r="C50">
        <v>14.69</v>
      </c>
      <c r="D50">
        <v>13.42</v>
      </c>
      <c r="E50">
        <v>14.83</v>
      </c>
      <c r="F50">
        <v>13.98</v>
      </c>
      <c r="G50">
        <v>14.04</v>
      </c>
      <c r="H50">
        <v>4</v>
      </c>
      <c r="I50">
        <v>238</v>
      </c>
    </row>
    <row r="51" spans="1:9" x14ac:dyDescent="0.3">
      <c r="A51" t="s">
        <v>153</v>
      </c>
      <c r="B51" t="s">
        <v>11</v>
      </c>
      <c r="C51">
        <v>14.32</v>
      </c>
      <c r="D51">
        <v>13.16</v>
      </c>
      <c r="E51">
        <v>14.82</v>
      </c>
      <c r="F51">
        <v>13.79</v>
      </c>
      <c r="G51">
        <v>14.06</v>
      </c>
      <c r="H51">
        <v>5</v>
      </c>
      <c r="I51">
        <v>239</v>
      </c>
    </row>
    <row r="52" spans="1:9" x14ac:dyDescent="0.3">
      <c r="A52" t="s">
        <v>153</v>
      </c>
      <c r="B52" t="s">
        <v>12</v>
      </c>
      <c r="C52">
        <v>13.33</v>
      </c>
      <c r="D52">
        <v>13.19</v>
      </c>
      <c r="E52">
        <v>13.38</v>
      </c>
      <c r="F52">
        <v>11.56</v>
      </c>
      <c r="G52">
        <v>10.86</v>
      </c>
      <c r="H52">
        <v>6</v>
      </c>
      <c r="I52">
        <v>240</v>
      </c>
    </row>
    <row r="53" spans="1:9" x14ac:dyDescent="0.3">
      <c r="A53" t="s">
        <v>153</v>
      </c>
      <c r="B53" t="s">
        <v>13</v>
      </c>
      <c r="C53">
        <v>10.92</v>
      </c>
      <c r="D53">
        <v>12.78</v>
      </c>
      <c r="E53">
        <v>10.119999999999999</v>
      </c>
      <c r="F53">
        <v>10.47</v>
      </c>
      <c r="G53">
        <v>9.48</v>
      </c>
      <c r="H53">
        <v>7</v>
      </c>
      <c r="I53">
        <v>241</v>
      </c>
    </row>
    <row r="54" spans="1:9" x14ac:dyDescent="0.3">
      <c r="A54" t="s">
        <v>153</v>
      </c>
      <c r="B54" t="s">
        <v>14</v>
      </c>
      <c r="C54">
        <v>11.09</v>
      </c>
      <c r="D54">
        <v>10.3</v>
      </c>
      <c r="E54">
        <v>11.29</v>
      </c>
      <c r="F54">
        <v>10.53</v>
      </c>
      <c r="G54">
        <v>10.59</v>
      </c>
      <c r="H54">
        <v>8</v>
      </c>
      <c r="I54">
        <v>242</v>
      </c>
    </row>
    <row r="55" spans="1:9" x14ac:dyDescent="0.3">
      <c r="A55" t="s">
        <v>153</v>
      </c>
      <c r="B55" t="s">
        <v>15</v>
      </c>
      <c r="C55">
        <v>10.25</v>
      </c>
      <c r="D55">
        <v>10.76</v>
      </c>
      <c r="E55">
        <v>10.029999999999999</v>
      </c>
      <c r="F55">
        <v>9.8699999999999992</v>
      </c>
      <c r="G55">
        <v>9.48</v>
      </c>
      <c r="H55">
        <v>9</v>
      </c>
      <c r="I55">
        <v>243</v>
      </c>
    </row>
    <row r="56" spans="1:9" x14ac:dyDescent="0.3">
      <c r="A56" t="s">
        <v>128</v>
      </c>
      <c r="B56" t="s">
        <v>7</v>
      </c>
      <c r="C56">
        <v>12.24</v>
      </c>
      <c r="D56">
        <v>13.47</v>
      </c>
      <c r="E56">
        <v>11.01</v>
      </c>
      <c r="F56">
        <v>11.94</v>
      </c>
      <c r="G56">
        <v>10.41</v>
      </c>
      <c r="H56">
        <v>1</v>
      </c>
      <c r="I56">
        <v>10</v>
      </c>
    </row>
    <row r="57" spans="1:9" x14ac:dyDescent="0.3">
      <c r="A57" t="s">
        <v>128</v>
      </c>
      <c r="B57" t="s">
        <v>8</v>
      </c>
      <c r="C57">
        <v>10.09</v>
      </c>
      <c r="D57">
        <v>10.23</v>
      </c>
      <c r="E57">
        <v>9.9499999999999993</v>
      </c>
      <c r="F57">
        <v>9.8000000000000007</v>
      </c>
      <c r="G57">
        <v>9.3800000000000008</v>
      </c>
      <c r="H57">
        <v>2</v>
      </c>
      <c r="I57">
        <v>11</v>
      </c>
    </row>
    <row r="58" spans="1:9" x14ac:dyDescent="0.3">
      <c r="A58" t="s">
        <v>128</v>
      </c>
      <c r="B58" t="s">
        <v>9</v>
      </c>
      <c r="C58">
        <v>12.17</v>
      </c>
      <c r="D58">
        <v>9.85</v>
      </c>
      <c r="E58">
        <v>13.17</v>
      </c>
      <c r="F58">
        <v>11.97</v>
      </c>
      <c r="G58">
        <v>12.88</v>
      </c>
      <c r="H58">
        <v>3</v>
      </c>
      <c r="I58">
        <v>12</v>
      </c>
    </row>
    <row r="59" spans="1:9" x14ac:dyDescent="0.3">
      <c r="A59" t="s">
        <v>128</v>
      </c>
      <c r="B59" t="s">
        <v>10</v>
      </c>
      <c r="C59">
        <v>14.15</v>
      </c>
      <c r="D59">
        <v>13.42</v>
      </c>
      <c r="E59">
        <v>14.34</v>
      </c>
      <c r="F59">
        <v>13.59</v>
      </c>
      <c r="G59">
        <v>13.63</v>
      </c>
      <c r="H59">
        <v>4</v>
      </c>
      <c r="I59">
        <v>13</v>
      </c>
    </row>
    <row r="60" spans="1:9" x14ac:dyDescent="0.3">
      <c r="A60" t="s">
        <v>128</v>
      </c>
      <c r="B60" t="s">
        <v>11</v>
      </c>
      <c r="C60">
        <v>14.4</v>
      </c>
      <c r="D60">
        <v>13.61</v>
      </c>
      <c r="E60">
        <v>15.2</v>
      </c>
      <c r="F60">
        <v>13.98</v>
      </c>
      <c r="G60">
        <v>14.36</v>
      </c>
      <c r="H60">
        <v>5</v>
      </c>
      <c r="I60">
        <v>14</v>
      </c>
    </row>
    <row r="61" spans="1:9" x14ac:dyDescent="0.3">
      <c r="A61" t="s">
        <v>128</v>
      </c>
      <c r="B61" t="s">
        <v>12</v>
      </c>
      <c r="C61">
        <v>13.63</v>
      </c>
      <c r="D61">
        <v>13.1</v>
      </c>
      <c r="E61">
        <v>13.98</v>
      </c>
      <c r="F61">
        <v>13.45</v>
      </c>
      <c r="G61">
        <v>13.68</v>
      </c>
      <c r="H61">
        <v>6</v>
      </c>
      <c r="I61">
        <v>15</v>
      </c>
    </row>
    <row r="62" spans="1:9" x14ac:dyDescent="0.3">
      <c r="A62" t="s">
        <v>128</v>
      </c>
      <c r="B62" t="s">
        <v>13</v>
      </c>
      <c r="C62">
        <v>10.96</v>
      </c>
      <c r="D62">
        <v>11.98</v>
      </c>
      <c r="E62">
        <v>9.94</v>
      </c>
      <c r="F62">
        <v>10.64</v>
      </c>
      <c r="G62">
        <v>9.3000000000000007</v>
      </c>
      <c r="H62">
        <v>7</v>
      </c>
      <c r="I62">
        <v>16</v>
      </c>
    </row>
    <row r="63" spans="1:9" x14ac:dyDescent="0.3">
      <c r="A63" t="s">
        <v>128</v>
      </c>
      <c r="B63" t="s">
        <v>14</v>
      </c>
      <c r="C63">
        <v>11.11</v>
      </c>
      <c r="D63">
        <v>10.3</v>
      </c>
      <c r="E63">
        <v>11.31</v>
      </c>
      <c r="F63">
        <v>10.56</v>
      </c>
      <c r="G63">
        <v>10.62</v>
      </c>
      <c r="H63">
        <v>8</v>
      </c>
      <c r="I63">
        <v>17</v>
      </c>
    </row>
    <row r="64" spans="1:9" x14ac:dyDescent="0.3">
      <c r="A64" t="s">
        <v>128</v>
      </c>
      <c r="B64" t="s">
        <v>15</v>
      </c>
      <c r="C64">
        <v>10.5</v>
      </c>
      <c r="D64">
        <v>10.95</v>
      </c>
      <c r="E64">
        <v>10.050000000000001</v>
      </c>
      <c r="F64">
        <v>10.210000000000001</v>
      </c>
      <c r="G64">
        <v>9.4600000000000009</v>
      </c>
      <c r="H64">
        <v>9</v>
      </c>
      <c r="I64">
        <v>18</v>
      </c>
    </row>
    <row r="65" spans="1:9" x14ac:dyDescent="0.3">
      <c r="A65" t="s">
        <v>149</v>
      </c>
      <c r="B65" t="s">
        <v>7</v>
      </c>
      <c r="C65">
        <v>12.58</v>
      </c>
      <c r="D65">
        <v>13.78</v>
      </c>
      <c r="E65">
        <v>10.77</v>
      </c>
      <c r="F65">
        <v>12.34</v>
      </c>
      <c r="G65">
        <v>10.199999999999999</v>
      </c>
      <c r="H65">
        <v>1</v>
      </c>
      <c r="I65">
        <v>199</v>
      </c>
    </row>
    <row r="66" spans="1:9" x14ac:dyDescent="0.3">
      <c r="A66" t="s">
        <v>149</v>
      </c>
      <c r="B66" t="s">
        <v>8</v>
      </c>
      <c r="C66">
        <v>11.12</v>
      </c>
      <c r="D66">
        <v>11.82</v>
      </c>
      <c r="E66">
        <v>10.06</v>
      </c>
      <c r="F66">
        <v>10.89</v>
      </c>
      <c r="G66">
        <v>9.49</v>
      </c>
      <c r="H66">
        <v>2</v>
      </c>
      <c r="I66">
        <v>200</v>
      </c>
    </row>
    <row r="67" spans="1:9" x14ac:dyDescent="0.3">
      <c r="A67" t="s">
        <v>149</v>
      </c>
      <c r="B67" t="s">
        <v>9</v>
      </c>
      <c r="C67">
        <v>12.09</v>
      </c>
      <c r="D67">
        <v>11.8</v>
      </c>
      <c r="E67">
        <v>12.51</v>
      </c>
      <c r="F67">
        <v>12.02</v>
      </c>
      <c r="G67">
        <v>12.35</v>
      </c>
      <c r="H67">
        <v>3</v>
      </c>
      <c r="I67">
        <v>201</v>
      </c>
    </row>
    <row r="68" spans="1:9" x14ac:dyDescent="0.3">
      <c r="A68" t="s">
        <v>149</v>
      </c>
      <c r="B68" t="s">
        <v>10</v>
      </c>
      <c r="C68">
        <v>14.15</v>
      </c>
      <c r="D68">
        <v>13.42</v>
      </c>
      <c r="E68">
        <v>14.34</v>
      </c>
      <c r="F68">
        <v>13.59</v>
      </c>
      <c r="G68">
        <v>13.63</v>
      </c>
      <c r="H68">
        <v>4</v>
      </c>
      <c r="I68">
        <v>202</v>
      </c>
    </row>
    <row r="69" spans="1:9" x14ac:dyDescent="0.3">
      <c r="A69" t="s">
        <v>149</v>
      </c>
      <c r="B69" t="s">
        <v>11</v>
      </c>
      <c r="C69">
        <v>14.51</v>
      </c>
      <c r="D69">
        <v>14.01</v>
      </c>
      <c r="E69">
        <v>15.25</v>
      </c>
      <c r="F69">
        <v>14.17</v>
      </c>
      <c r="G69">
        <v>14.41</v>
      </c>
      <c r="H69">
        <v>5</v>
      </c>
      <c r="I69">
        <v>203</v>
      </c>
    </row>
    <row r="70" spans="1:9" x14ac:dyDescent="0.3">
      <c r="A70" t="s">
        <v>149</v>
      </c>
      <c r="B70" t="s">
        <v>12</v>
      </c>
      <c r="C70">
        <v>13.46</v>
      </c>
      <c r="D70">
        <v>13.12</v>
      </c>
      <c r="E70">
        <v>13.96</v>
      </c>
      <c r="F70">
        <v>13.39</v>
      </c>
      <c r="G70">
        <v>13.79</v>
      </c>
      <c r="H70">
        <v>6</v>
      </c>
      <c r="I70">
        <v>204</v>
      </c>
    </row>
    <row r="71" spans="1:9" x14ac:dyDescent="0.3">
      <c r="A71" t="s">
        <v>149</v>
      </c>
      <c r="B71" t="s">
        <v>13</v>
      </c>
      <c r="C71">
        <v>11.42</v>
      </c>
      <c r="D71">
        <v>12.41</v>
      </c>
      <c r="E71">
        <v>9.94</v>
      </c>
      <c r="F71">
        <v>11.16</v>
      </c>
      <c r="G71">
        <v>9.3000000000000007</v>
      </c>
      <c r="H71">
        <v>7</v>
      </c>
      <c r="I71">
        <v>205</v>
      </c>
    </row>
    <row r="72" spans="1:9" x14ac:dyDescent="0.3">
      <c r="A72" t="s">
        <v>149</v>
      </c>
      <c r="B72" t="s">
        <v>14</v>
      </c>
      <c r="C72">
        <v>11.11</v>
      </c>
      <c r="D72">
        <v>10.3</v>
      </c>
      <c r="E72">
        <v>11.31</v>
      </c>
      <c r="F72">
        <v>10.56</v>
      </c>
      <c r="G72">
        <v>10.62</v>
      </c>
      <c r="H72">
        <v>8</v>
      </c>
      <c r="I72">
        <v>206</v>
      </c>
    </row>
    <row r="73" spans="1:9" x14ac:dyDescent="0.3">
      <c r="A73" t="s">
        <v>149</v>
      </c>
      <c r="B73" t="s">
        <v>15</v>
      </c>
      <c r="C73">
        <v>10.5</v>
      </c>
      <c r="D73">
        <v>10.95</v>
      </c>
      <c r="E73">
        <v>10.050000000000001</v>
      </c>
      <c r="F73">
        <v>10.210000000000001</v>
      </c>
      <c r="G73">
        <v>9.4600000000000009</v>
      </c>
      <c r="H73">
        <v>9</v>
      </c>
      <c r="I73">
        <v>207</v>
      </c>
    </row>
    <row r="74" spans="1:9" x14ac:dyDescent="0.3">
      <c r="A74" t="s">
        <v>129</v>
      </c>
      <c r="B74" t="s">
        <v>7</v>
      </c>
      <c r="C74">
        <v>12.34</v>
      </c>
      <c r="D74">
        <v>13.66</v>
      </c>
      <c r="E74">
        <v>11.01</v>
      </c>
      <c r="F74">
        <v>12.03</v>
      </c>
      <c r="G74">
        <v>10.41</v>
      </c>
      <c r="H74">
        <v>1</v>
      </c>
      <c r="I74">
        <v>19</v>
      </c>
    </row>
    <row r="75" spans="1:9" x14ac:dyDescent="0.3">
      <c r="A75" t="s">
        <v>129</v>
      </c>
      <c r="B75" t="s">
        <v>8</v>
      </c>
      <c r="C75">
        <v>10.09</v>
      </c>
      <c r="D75">
        <v>10.23</v>
      </c>
      <c r="E75">
        <v>9.9499999999999993</v>
      </c>
      <c r="F75">
        <v>9.8000000000000007</v>
      </c>
      <c r="G75">
        <v>9.3800000000000008</v>
      </c>
      <c r="H75">
        <v>2</v>
      </c>
      <c r="I75">
        <v>20</v>
      </c>
    </row>
    <row r="76" spans="1:9" x14ac:dyDescent="0.3">
      <c r="A76" t="s">
        <v>129</v>
      </c>
      <c r="B76" t="s">
        <v>9</v>
      </c>
      <c r="C76">
        <v>12.04</v>
      </c>
      <c r="D76">
        <v>9.85</v>
      </c>
      <c r="E76">
        <v>12.98</v>
      </c>
      <c r="F76">
        <v>11.88</v>
      </c>
      <c r="G76">
        <v>12.74</v>
      </c>
      <c r="H76">
        <v>3</v>
      </c>
      <c r="I76">
        <v>21</v>
      </c>
    </row>
    <row r="77" spans="1:9" x14ac:dyDescent="0.3">
      <c r="A77" t="s">
        <v>129</v>
      </c>
      <c r="B77" t="s">
        <v>10</v>
      </c>
      <c r="C77">
        <v>13.96</v>
      </c>
      <c r="D77">
        <v>13.42</v>
      </c>
      <c r="E77">
        <v>14.01</v>
      </c>
      <c r="F77">
        <v>13.36</v>
      </c>
      <c r="G77">
        <v>13.35</v>
      </c>
      <c r="H77">
        <v>4</v>
      </c>
      <c r="I77">
        <v>22</v>
      </c>
    </row>
    <row r="78" spans="1:9" x14ac:dyDescent="0.3">
      <c r="A78" t="s">
        <v>129</v>
      </c>
      <c r="B78" t="s">
        <v>11</v>
      </c>
      <c r="C78">
        <v>14.43</v>
      </c>
      <c r="D78">
        <v>13.61</v>
      </c>
      <c r="E78">
        <v>15.24</v>
      </c>
      <c r="F78">
        <v>14.01</v>
      </c>
      <c r="G78">
        <v>14.4</v>
      </c>
      <c r="H78">
        <v>5</v>
      </c>
      <c r="I78">
        <v>23</v>
      </c>
    </row>
    <row r="79" spans="1:9" x14ac:dyDescent="0.3">
      <c r="A79" t="s">
        <v>129</v>
      </c>
      <c r="B79" t="s">
        <v>12</v>
      </c>
      <c r="C79">
        <v>13.52</v>
      </c>
      <c r="D79">
        <v>13.1</v>
      </c>
      <c r="E79">
        <v>13.79</v>
      </c>
      <c r="F79">
        <v>13.3</v>
      </c>
      <c r="G79">
        <v>13.44</v>
      </c>
      <c r="H79">
        <v>6</v>
      </c>
      <c r="I79">
        <v>24</v>
      </c>
    </row>
    <row r="80" spans="1:9" x14ac:dyDescent="0.3">
      <c r="A80" t="s">
        <v>129</v>
      </c>
      <c r="B80" t="s">
        <v>13</v>
      </c>
      <c r="C80">
        <v>10.68</v>
      </c>
      <c r="D80">
        <v>11.8</v>
      </c>
      <c r="E80">
        <v>9.94</v>
      </c>
      <c r="F80">
        <v>10.29</v>
      </c>
      <c r="G80">
        <v>9.2799999999999994</v>
      </c>
      <c r="H80">
        <v>7</v>
      </c>
      <c r="I80">
        <v>25</v>
      </c>
    </row>
    <row r="81" spans="1:9" x14ac:dyDescent="0.3">
      <c r="A81" t="s">
        <v>129</v>
      </c>
      <c r="B81" t="s">
        <v>14</v>
      </c>
      <c r="C81">
        <v>10.9</v>
      </c>
      <c r="D81">
        <v>10.3</v>
      </c>
      <c r="E81">
        <v>11.04</v>
      </c>
      <c r="F81">
        <v>10.37</v>
      </c>
      <c r="G81">
        <v>10.38</v>
      </c>
      <c r="H81">
        <v>8</v>
      </c>
      <c r="I81">
        <v>26</v>
      </c>
    </row>
    <row r="82" spans="1:9" x14ac:dyDescent="0.3">
      <c r="A82" t="s">
        <v>129</v>
      </c>
      <c r="B82" t="s">
        <v>15</v>
      </c>
      <c r="C82">
        <v>10.34</v>
      </c>
      <c r="D82">
        <v>10.63</v>
      </c>
      <c r="E82">
        <v>10.050000000000001</v>
      </c>
      <c r="F82">
        <v>10.050000000000001</v>
      </c>
      <c r="G82">
        <v>9.4600000000000009</v>
      </c>
      <c r="H82">
        <v>9</v>
      </c>
      <c r="I82">
        <v>27</v>
      </c>
    </row>
    <row r="83" spans="1:9" x14ac:dyDescent="0.3">
      <c r="A83" t="s">
        <v>150</v>
      </c>
      <c r="B83" t="s">
        <v>7</v>
      </c>
      <c r="C83">
        <v>12.76</v>
      </c>
      <c r="D83">
        <v>13.93</v>
      </c>
      <c r="E83">
        <v>11.01</v>
      </c>
      <c r="F83">
        <v>12.52</v>
      </c>
      <c r="G83">
        <v>10.41</v>
      </c>
      <c r="H83">
        <v>1</v>
      </c>
      <c r="I83">
        <v>208</v>
      </c>
    </row>
    <row r="84" spans="1:9" x14ac:dyDescent="0.3">
      <c r="A84" t="s">
        <v>150</v>
      </c>
      <c r="B84" t="s">
        <v>8</v>
      </c>
      <c r="C84">
        <v>11.11</v>
      </c>
      <c r="D84">
        <v>11.82</v>
      </c>
      <c r="E84">
        <v>10.039999999999999</v>
      </c>
      <c r="F84">
        <v>10.87</v>
      </c>
      <c r="G84">
        <v>9.4600000000000009</v>
      </c>
      <c r="H84">
        <v>2</v>
      </c>
      <c r="I84">
        <v>209</v>
      </c>
    </row>
    <row r="85" spans="1:9" x14ac:dyDescent="0.3">
      <c r="A85" t="s">
        <v>150</v>
      </c>
      <c r="B85" t="s">
        <v>9</v>
      </c>
      <c r="C85">
        <v>12.28</v>
      </c>
      <c r="D85">
        <v>11.8</v>
      </c>
      <c r="E85">
        <v>12.98</v>
      </c>
      <c r="F85">
        <v>12.18</v>
      </c>
      <c r="G85">
        <v>12.74</v>
      </c>
      <c r="H85">
        <v>3</v>
      </c>
      <c r="I85">
        <v>210</v>
      </c>
    </row>
    <row r="86" spans="1:9" x14ac:dyDescent="0.3">
      <c r="A86" t="s">
        <v>150</v>
      </c>
      <c r="B86" t="s">
        <v>10</v>
      </c>
      <c r="C86">
        <v>13.96</v>
      </c>
      <c r="D86">
        <v>13.42</v>
      </c>
      <c r="E86">
        <v>14.01</v>
      </c>
      <c r="F86">
        <v>13.36</v>
      </c>
      <c r="G86">
        <v>13.35</v>
      </c>
      <c r="H86">
        <v>4</v>
      </c>
      <c r="I86">
        <v>211</v>
      </c>
    </row>
    <row r="87" spans="1:9" x14ac:dyDescent="0.3">
      <c r="A87" t="s">
        <v>150</v>
      </c>
      <c r="B87" t="s">
        <v>11</v>
      </c>
      <c r="C87">
        <v>14.51</v>
      </c>
      <c r="D87">
        <v>14.01</v>
      </c>
      <c r="E87">
        <v>15.25</v>
      </c>
      <c r="F87">
        <v>14.17</v>
      </c>
      <c r="G87">
        <v>14.41</v>
      </c>
      <c r="H87">
        <v>5</v>
      </c>
      <c r="I87">
        <v>212</v>
      </c>
    </row>
    <row r="88" spans="1:9" x14ac:dyDescent="0.3">
      <c r="A88" t="s">
        <v>150</v>
      </c>
      <c r="B88" t="s">
        <v>12</v>
      </c>
      <c r="C88">
        <v>13.39</v>
      </c>
      <c r="D88">
        <v>13.12</v>
      </c>
      <c r="E88">
        <v>13.79</v>
      </c>
      <c r="F88">
        <v>13.25</v>
      </c>
      <c r="G88">
        <v>13.44</v>
      </c>
      <c r="H88">
        <v>6</v>
      </c>
      <c r="I88">
        <v>213</v>
      </c>
    </row>
    <row r="89" spans="1:9" x14ac:dyDescent="0.3">
      <c r="A89" t="s">
        <v>150</v>
      </c>
      <c r="B89" t="s">
        <v>13</v>
      </c>
      <c r="C89">
        <v>11.42</v>
      </c>
      <c r="D89">
        <v>12.41</v>
      </c>
      <c r="E89">
        <v>9.94</v>
      </c>
      <c r="F89">
        <v>11.16</v>
      </c>
      <c r="G89">
        <v>9.3000000000000007</v>
      </c>
      <c r="H89">
        <v>7</v>
      </c>
      <c r="I89">
        <v>214</v>
      </c>
    </row>
    <row r="90" spans="1:9" x14ac:dyDescent="0.3">
      <c r="A90" t="s">
        <v>150</v>
      </c>
      <c r="B90" t="s">
        <v>14</v>
      </c>
      <c r="C90">
        <v>10.9</v>
      </c>
      <c r="D90">
        <v>10.3</v>
      </c>
      <c r="E90">
        <v>11.04</v>
      </c>
      <c r="F90">
        <v>10.37</v>
      </c>
      <c r="G90">
        <v>10.38</v>
      </c>
      <c r="H90">
        <v>8</v>
      </c>
      <c r="I90">
        <v>215</v>
      </c>
    </row>
    <row r="91" spans="1:9" x14ac:dyDescent="0.3">
      <c r="A91" t="s">
        <v>150</v>
      </c>
      <c r="B91" t="s">
        <v>15</v>
      </c>
      <c r="C91">
        <v>10.34</v>
      </c>
      <c r="D91">
        <v>10.63</v>
      </c>
      <c r="E91">
        <v>10.050000000000001</v>
      </c>
      <c r="F91">
        <v>10.050000000000001</v>
      </c>
      <c r="G91">
        <v>9.4600000000000009</v>
      </c>
      <c r="H91">
        <v>9</v>
      </c>
      <c r="I91">
        <v>216</v>
      </c>
    </row>
    <row r="92" spans="1:9" x14ac:dyDescent="0.3">
      <c r="A92" t="s">
        <v>130</v>
      </c>
      <c r="B92" t="s">
        <v>7</v>
      </c>
      <c r="C92">
        <v>12.34</v>
      </c>
      <c r="D92">
        <v>13.66</v>
      </c>
      <c r="E92">
        <v>11.01</v>
      </c>
      <c r="F92">
        <v>12.03</v>
      </c>
      <c r="G92">
        <v>10.41</v>
      </c>
      <c r="H92">
        <v>1</v>
      </c>
      <c r="I92">
        <v>28</v>
      </c>
    </row>
    <row r="93" spans="1:9" x14ac:dyDescent="0.3">
      <c r="A93" t="s">
        <v>130</v>
      </c>
      <c r="B93" t="s">
        <v>8</v>
      </c>
      <c r="C93">
        <v>10.09</v>
      </c>
      <c r="D93">
        <v>10.23</v>
      </c>
      <c r="E93">
        <v>9.9499999999999993</v>
      </c>
      <c r="F93">
        <v>9.8000000000000007</v>
      </c>
      <c r="G93">
        <v>9.3800000000000008</v>
      </c>
      <c r="H93">
        <v>2</v>
      </c>
      <c r="I93">
        <v>29</v>
      </c>
    </row>
    <row r="94" spans="1:9" x14ac:dyDescent="0.3">
      <c r="A94" t="s">
        <v>130</v>
      </c>
      <c r="B94" t="s">
        <v>9</v>
      </c>
      <c r="C94">
        <v>12.23</v>
      </c>
      <c r="D94">
        <v>9.85</v>
      </c>
      <c r="E94">
        <v>13.25</v>
      </c>
      <c r="F94">
        <v>11.97</v>
      </c>
      <c r="G94">
        <v>12.88</v>
      </c>
      <c r="H94">
        <v>3</v>
      </c>
      <c r="I94">
        <v>30</v>
      </c>
    </row>
    <row r="95" spans="1:9" x14ac:dyDescent="0.3">
      <c r="A95" t="s">
        <v>130</v>
      </c>
      <c r="B95" t="s">
        <v>10</v>
      </c>
      <c r="C95">
        <v>14.69</v>
      </c>
      <c r="D95">
        <v>13.42</v>
      </c>
      <c r="E95">
        <v>14.83</v>
      </c>
      <c r="F95">
        <v>13.98</v>
      </c>
      <c r="G95">
        <v>14.04</v>
      </c>
      <c r="H95">
        <v>4</v>
      </c>
      <c r="I95">
        <v>31</v>
      </c>
    </row>
    <row r="96" spans="1:9" x14ac:dyDescent="0.3">
      <c r="A96" t="s">
        <v>130</v>
      </c>
      <c r="B96" t="s">
        <v>11</v>
      </c>
      <c r="C96">
        <v>14.36</v>
      </c>
      <c r="D96">
        <v>13.61</v>
      </c>
      <c r="E96">
        <v>15.11</v>
      </c>
      <c r="F96">
        <v>13.94</v>
      </c>
      <c r="G96">
        <v>14.28</v>
      </c>
      <c r="H96">
        <v>5</v>
      </c>
      <c r="I96">
        <v>32</v>
      </c>
    </row>
    <row r="97" spans="1:9" x14ac:dyDescent="0.3">
      <c r="A97" t="s">
        <v>130</v>
      </c>
      <c r="B97" t="s">
        <v>12</v>
      </c>
      <c r="C97">
        <v>13.53</v>
      </c>
      <c r="D97">
        <v>13.1</v>
      </c>
      <c r="E97">
        <v>13.81</v>
      </c>
      <c r="F97">
        <v>13.29</v>
      </c>
      <c r="G97">
        <v>13.42</v>
      </c>
      <c r="H97">
        <v>6</v>
      </c>
      <c r="I97">
        <v>33</v>
      </c>
    </row>
    <row r="98" spans="1:9" x14ac:dyDescent="0.3">
      <c r="A98" t="s">
        <v>130</v>
      </c>
      <c r="B98" t="s">
        <v>13</v>
      </c>
      <c r="C98">
        <v>10.68</v>
      </c>
      <c r="D98">
        <v>11.8</v>
      </c>
      <c r="E98">
        <v>9.94</v>
      </c>
      <c r="F98">
        <v>10.29</v>
      </c>
      <c r="G98">
        <v>9.2799999999999994</v>
      </c>
      <c r="H98">
        <v>7</v>
      </c>
      <c r="I98">
        <v>34</v>
      </c>
    </row>
    <row r="99" spans="1:9" x14ac:dyDescent="0.3">
      <c r="A99" t="s">
        <v>130</v>
      </c>
      <c r="B99" t="s">
        <v>14</v>
      </c>
      <c r="C99">
        <v>11.09</v>
      </c>
      <c r="D99">
        <v>10.3</v>
      </c>
      <c r="E99">
        <v>11.29</v>
      </c>
      <c r="F99">
        <v>10.53</v>
      </c>
      <c r="G99">
        <v>10.59</v>
      </c>
      <c r="H99">
        <v>8</v>
      </c>
      <c r="I99">
        <v>35</v>
      </c>
    </row>
    <row r="100" spans="1:9" x14ac:dyDescent="0.3">
      <c r="A100" t="s">
        <v>130</v>
      </c>
      <c r="B100" t="s">
        <v>15</v>
      </c>
      <c r="C100">
        <v>10.34</v>
      </c>
      <c r="D100">
        <v>10.63</v>
      </c>
      <c r="E100">
        <v>10.050000000000001</v>
      </c>
      <c r="F100">
        <v>10.050000000000001</v>
      </c>
      <c r="G100">
        <v>9.4600000000000009</v>
      </c>
      <c r="H100">
        <v>9</v>
      </c>
      <c r="I100">
        <v>36</v>
      </c>
    </row>
    <row r="101" spans="1:9" x14ac:dyDescent="0.3">
      <c r="A101" t="s">
        <v>151</v>
      </c>
      <c r="B101" t="s">
        <v>7</v>
      </c>
      <c r="C101">
        <v>12.67</v>
      </c>
      <c r="D101">
        <v>13.93</v>
      </c>
      <c r="E101">
        <v>10.77</v>
      </c>
      <c r="F101">
        <v>12.44</v>
      </c>
      <c r="G101">
        <v>10.199999999999999</v>
      </c>
      <c r="H101">
        <v>1</v>
      </c>
      <c r="I101">
        <v>217</v>
      </c>
    </row>
    <row r="102" spans="1:9" x14ac:dyDescent="0.3">
      <c r="A102" t="s">
        <v>151</v>
      </c>
      <c r="B102" t="s">
        <v>8</v>
      </c>
      <c r="C102">
        <v>11.12</v>
      </c>
      <c r="D102">
        <v>11.82</v>
      </c>
      <c r="E102">
        <v>10.06</v>
      </c>
      <c r="F102">
        <v>10.89</v>
      </c>
      <c r="G102">
        <v>9.49</v>
      </c>
      <c r="H102">
        <v>2</v>
      </c>
      <c r="I102">
        <v>218</v>
      </c>
    </row>
    <row r="103" spans="1:9" x14ac:dyDescent="0.3">
      <c r="A103" t="s">
        <v>151</v>
      </c>
      <c r="B103" t="s">
        <v>9</v>
      </c>
      <c r="C103">
        <v>12.18</v>
      </c>
      <c r="D103">
        <v>11.8</v>
      </c>
      <c r="E103">
        <v>12.73</v>
      </c>
      <c r="F103">
        <v>12.1</v>
      </c>
      <c r="G103">
        <v>12.54</v>
      </c>
      <c r="H103">
        <v>3</v>
      </c>
      <c r="I103">
        <v>219</v>
      </c>
    </row>
    <row r="104" spans="1:9" x14ac:dyDescent="0.3">
      <c r="A104" t="s">
        <v>151</v>
      </c>
      <c r="B104" t="s">
        <v>10</v>
      </c>
      <c r="C104">
        <v>14.69</v>
      </c>
      <c r="D104">
        <v>13.42</v>
      </c>
      <c r="E104">
        <v>14.83</v>
      </c>
      <c r="F104">
        <v>13.98</v>
      </c>
      <c r="G104">
        <v>14.04</v>
      </c>
      <c r="H104">
        <v>4</v>
      </c>
      <c r="I104">
        <v>220</v>
      </c>
    </row>
    <row r="105" spans="1:9" x14ac:dyDescent="0.3">
      <c r="A105" t="s">
        <v>151</v>
      </c>
      <c r="B105" t="s">
        <v>11</v>
      </c>
      <c r="C105">
        <v>14.46</v>
      </c>
      <c r="D105">
        <v>14.01</v>
      </c>
      <c r="E105">
        <v>15.14</v>
      </c>
      <c r="F105">
        <v>14.13</v>
      </c>
      <c r="G105">
        <v>14.31</v>
      </c>
      <c r="H105">
        <v>5</v>
      </c>
      <c r="I105">
        <v>221</v>
      </c>
    </row>
    <row r="106" spans="1:9" x14ac:dyDescent="0.3">
      <c r="A106" t="s">
        <v>151</v>
      </c>
      <c r="B106" t="s">
        <v>12</v>
      </c>
      <c r="C106">
        <v>13.31</v>
      </c>
      <c r="D106">
        <v>13.12</v>
      </c>
      <c r="E106">
        <v>13.6</v>
      </c>
      <c r="F106">
        <v>13.19</v>
      </c>
      <c r="G106">
        <v>13.3</v>
      </c>
      <c r="H106">
        <v>6</v>
      </c>
      <c r="I106">
        <v>222</v>
      </c>
    </row>
    <row r="107" spans="1:9" x14ac:dyDescent="0.3">
      <c r="A107" t="s">
        <v>151</v>
      </c>
      <c r="B107" t="s">
        <v>13</v>
      </c>
      <c r="C107">
        <v>11.42</v>
      </c>
      <c r="D107">
        <v>12.41</v>
      </c>
      <c r="E107">
        <v>9.94</v>
      </c>
      <c r="F107">
        <v>11.16</v>
      </c>
      <c r="G107">
        <v>9.3000000000000007</v>
      </c>
      <c r="H107">
        <v>7</v>
      </c>
      <c r="I107">
        <v>223</v>
      </c>
    </row>
    <row r="108" spans="1:9" x14ac:dyDescent="0.3">
      <c r="A108" t="s">
        <v>151</v>
      </c>
      <c r="B108" t="s">
        <v>14</v>
      </c>
      <c r="C108">
        <v>11.09</v>
      </c>
      <c r="D108">
        <v>10.3</v>
      </c>
      <c r="E108">
        <v>11.29</v>
      </c>
      <c r="F108">
        <v>10.53</v>
      </c>
      <c r="G108">
        <v>10.59</v>
      </c>
      <c r="H108">
        <v>8</v>
      </c>
      <c r="I108">
        <v>224</v>
      </c>
    </row>
    <row r="109" spans="1:9" x14ac:dyDescent="0.3">
      <c r="A109" t="s">
        <v>151</v>
      </c>
      <c r="B109" t="s">
        <v>15</v>
      </c>
      <c r="C109">
        <v>10.34</v>
      </c>
      <c r="D109">
        <v>10.63</v>
      </c>
      <c r="E109">
        <v>10.050000000000001</v>
      </c>
      <c r="F109">
        <v>10.050000000000001</v>
      </c>
      <c r="G109">
        <v>9.4600000000000009</v>
      </c>
      <c r="H109">
        <v>9</v>
      </c>
      <c r="I109">
        <v>225</v>
      </c>
    </row>
    <row r="110" spans="1:9" x14ac:dyDescent="0.3">
      <c r="A110" t="s">
        <v>131</v>
      </c>
      <c r="B110" t="s">
        <v>7</v>
      </c>
      <c r="C110">
        <v>12.24</v>
      </c>
      <c r="D110">
        <v>13.47</v>
      </c>
      <c r="E110">
        <v>11.01</v>
      </c>
      <c r="F110">
        <v>11.94</v>
      </c>
      <c r="G110">
        <v>10.41</v>
      </c>
      <c r="H110">
        <v>1</v>
      </c>
      <c r="I110">
        <v>37</v>
      </c>
    </row>
    <row r="111" spans="1:9" x14ac:dyDescent="0.3">
      <c r="A111" t="s">
        <v>131</v>
      </c>
      <c r="B111" t="s">
        <v>8</v>
      </c>
      <c r="C111">
        <v>10.09</v>
      </c>
      <c r="D111">
        <v>10.23</v>
      </c>
      <c r="E111">
        <v>9.9499999999999993</v>
      </c>
      <c r="F111">
        <v>9.8000000000000007</v>
      </c>
      <c r="G111">
        <v>9.3800000000000008</v>
      </c>
      <c r="H111">
        <v>2</v>
      </c>
      <c r="I111">
        <v>38</v>
      </c>
    </row>
    <row r="112" spans="1:9" x14ac:dyDescent="0.3">
      <c r="A112" t="s">
        <v>131</v>
      </c>
      <c r="B112" t="s">
        <v>9</v>
      </c>
      <c r="C112">
        <v>12.17</v>
      </c>
      <c r="D112">
        <v>9.85</v>
      </c>
      <c r="E112">
        <v>13.17</v>
      </c>
      <c r="F112">
        <v>11.97</v>
      </c>
      <c r="G112">
        <v>12.88</v>
      </c>
      <c r="H112">
        <v>3</v>
      </c>
      <c r="I112">
        <v>39</v>
      </c>
    </row>
    <row r="113" spans="1:9" x14ac:dyDescent="0.3">
      <c r="A113" t="s">
        <v>131</v>
      </c>
      <c r="B113" t="s">
        <v>10</v>
      </c>
      <c r="C113">
        <v>14.15</v>
      </c>
      <c r="D113">
        <v>13.42</v>
      </c>
      <c r="E113">
        <v>14.34</v>
      </c>
      <c r="F113">
        <v>13.59</v>
      </c>
      <c r="G113">
        <v>13.63</v>
      </c>
      <c r="H113">
        <v>4</v>
      </c>
      <c r="I113">
        <v>40</v>
      </c>
    </row>
    <row r="114" spans="1:9" x14ac:dyDescent="0.3">
      <c r="A114" t="s">
        <v>131</v>
      </c>
      <c r="B114" t="s">
        <v>11</v>
      </c>
      <c r="C114">
        <v>14.4</v>
      </c>
      <c r="D114">
        <v>13.61</v>
      </c>
      <c r="E114">
        <v>15.2</v>
      </c>
      <c r="F114">
        <v>13.98</v>
      </c>
      <c r="G114">
        <v>14.36</v>
      </c>
      <c r="H114">
        <v>5</v>
      </c>
      <c r="I114">
        <v>41</v>
      </c>
    </row>
    <row r="115" spans="1:9" x14ac:dyDescent="0.3">
      <c r="A115" t="s">
        <v>131</v>
      </c>
      <c r="B115" t="s">
        <v>12</v>
      </c>
      <c r="C115">
        <v>13.63</v>
      </c>
      <c r="D115">
        <v>13.1</v>
      </c>
      <c r="E115">
        <v>13.98</v>
      </c>
      <c r="F115">
        <v>13.45</v>
      </c>
      <c r="G115">
        <v>13.68</v>
      </c>
      <c r="H115">
        <v>6</v>
      </c>
      <c r="I115">
        <v>42</v>
      </c>
    </row>
    <row r="116" spans="1:9" x14ac:dyDescent="0.3">
      <c r="A116" t="s">
        <v>131</v>
      </c>
      <c r="B116" t="s">
        <v>13</v>
      </c>
      <c r="C116">
        <v>10.96</v>
      </c>
      <c r="D116">
        <v>11.98</v>
      </c>
      <c r="E116">
        <v>9.94</v>
      </c>
      <c r="F116">
        <v>10.64</v>
      </c>
      <c r="G116">
        <v>9.3000000000000007</v>
      </c>
      <c r="H116">
        <v>7</v>
      </c>
      <c r="I116">
        <v>43</v>
      </c>
    </row>
    <row r="117" spans="1:9" x14ac:dyDescent="0.3">
      <c r="A117" t="s">
        <v>131</v>
      </c>
      <c r="B117" t="s">
        <v>14</v>
      </c>
      <c r="C117">
        <v>11.11</v>
      </c>
      <c r="D117">
        <v>10.3</v>
      </c>
      <c r="E117">
        <v>11.31</v>
      </c>
      <c r="F117">
        <v>10.56</v>
      </c>
      <c r="G117">
        <v>10.62</v>
      </c>
      <c r="H117">
        <v>8</v>
      </c>
      <c r="I117">
        <v>44</v>
      </c>
    </row>
    <row r="118" spans="1:9" x14ac:dyDescent="0.3">
      <c r="A118" t="s">
        <v>131</v>
      </c>
      <c r="B118" t="s">
        <v>15</v>
      </c>
      <c r="C118">
        <v>10.5</v>
      </c>
      <c r="D118">
        <v>10.95</v>
      </c>
      <c r="E118">
        <v>10.050000000000001</v>
      </c>
      <c r="F118">
        <v>10.210000000000001</v>
      </c>
      <c r="G118">
        <v>9.4600000000000009</v>
      </c>
      <c r="H118">
        <v>9</v>
      </c>
      <c r="I118">
        <v>45</v>
      </c>
    </row>
    <row r="119" spans="1:9" x14ac:dyDescent="0.3">
      <c r="A119" t="s">
        <v>152</v>
      </c>
      <c r="B119" t="s">
        <v>7</v>
      </c>
      <c r="C119">
        <v>12.58</v>
      </c>
      <c r="D119">
        <v>13.78</v>
      </c>
      <c r="E119">
        <v>10.77</v>
      </c>
      <c r="F119">
        <v>12.34</v>
      </c>
      <c r="G119">
        <v>10.199999999999999</v>
      </c>
      <c r="H119">
        <v>1</v>
      </c>
      <c r="I119">
        <v>226</v>
      </c>
    </row>
    <row r="120" spans="1:9" x14ac:dyDescent="0.3">
      <c r="A120" t="s">
        <v>152</v>
      </c>
      <c r="B120" t="s">
        <v>8</v>
      </c>
      <c r="C120">
        <v>11.12</v>
      </c>
      <c r="D120">
        <v>11.82</v>
      </c>
      <c r="E120">
        <v>10.06</v>
      </c>
      <c r="F120">
        <v>10.89</v>
      </c>
      <c r="G120">
        <v>9.49</v>
      </c>
      <c r="H120">
        <v>2</v>
      </c>
      <c r="I120">
        <v>227</v>
      </c>
    </row>
    <row r="121" spans="1:9" x14ac:dyDescent="0.3">
      <c r="A121" t="s">
        <v>152</v>
      </c>
      <c r="B121" t="s">
        <v>9</v>
      </c>
      <c r="C121">
        <v>12.09</v>
      </c>
      <c r="D121">
        <v>11.8</v>
      </c>
      <c r="E121">
        <v>12.51</v>
      </c>
      <c r="F121">
        <v>12.02</v>
      </c>
      <c r="G121">
        <v>12.35</v>
      </c>
      <c r="H121">
        <v>3</v>
      </c>
      <c r="I121">
        <v>228</v>
      </c>
    </row>
    <row r="122" spans="1:9" x14ac:dyDescent="0.3">
      <c r="A122" t="s">
        <v>152</v>
      </c>
      <c r="B122" t="s">
        <v>10</v>
      </c>
      <c r="C122">
        <v>14.15</v>
      </c>
      <c r="D122">
        <v>13.42</v>
      </c>
      <c r="E122">
        <v>14.34</v>
      </c>
      <c r="F122">
        <v>13.59</v>
      </c>
      <c r="G122">
        <v>13.63</v>
      </c>
      <c r="H122">
        <v>4</v>
      </c>
      <c r="I122">
        <v>229</v>
      </c>
    </row>
    <row r="123" spans="1:9" x14ac:dyDescent="0.3">
      <c r="A123" t="s">
        <v>152</v>
      </c>
      <c r="B123" t="s">
        <v>11</v>
      </c>
      <c r="C123">
        <v>14.51</v>
      </c>
      <c r="D123">
        <v>14.01</v>
      </c>
      <c r="E123">
        <v>15.25</v>
      </c>
      <c r="F123">
        <v>14.17</v>
      </c>
      <c r="G123">
        <v>14.41</v>
      </c>
      <c r="H123">
        <v>5</v>
      </c>
      <c r="I123">
        <v>230</v>
      </c>
    </row>
    <row r="124" spans="1:9" x14ac:dyDescent="0.3">
      <c r="A124" t="s">
        <v>152</v>
      </c>
      <c r="B124" t="s">
        <v>12</v>
      </c>
      <c r="C124">
        <v>13.46</v>
      </c>
      <c r="D124">
        <v>13.12</v>
      </c>
      <c r="E124">
        <v>13.96</v>
      </c>
      <c r="F124">
        <v>13.39</v>
      </c>
      <c r="G124">
        <v>13.79</v>
      </c>
      <c r="H124">
        <v>6</v>
      </c>
      <c r="I124">
        <v>231</v>
      </c>
    </row>
    <row r="125" spans="1:9" x14ac:dyDescent="0.3">
      <c r="A125" t="s">
        <v>152</v>
      </c>
      <c r="B125" t="s">
        <v>13</v>
      </c>
      <c r="C125">
        <v>11.42</v>
      </c>
      <c r="D125">
        <v>12.41</v>
      </c>
      <c r="E125">
        <v>9.94</v>
      </c>
      <c r="F125">
        <v>11.16</v>
      </c>
      <c r="G125">
        <v>9.3000000000000007</v>
      </c>
      <c r="H125">
        <v>7</v>
      </c>
      <c r="I125">
        <v>232</v>
      </c>
    </row>
    <row r="126" spans="1:9" x14ac:dyDescent="0.3">
      <c r="A126" t="s">
        <v>152</v>
      </c>
      <c r="B126" t="s">
        <v>14</v>
      </c>
      <c r="C126">
        <v>11.11</v>
      </c>
      <c r="D126">
        <v>10.3</v>
      </c>
      <c r="E126">
        <v>11.31</v>
      </c>
      <c r="F126">
        <v>10.56</v>
      </c>
      <c r="G126">
        <v>10.62</v>
      </c>
      <c r="H126">
        <v>8</v>
      </c>
      <c r="I126">
        <v>233</v>
      </c>
    </row>
    <row r="127" spans="1:9" x14ac:dyDescent="0.3">
      <c r="A127" t="s">
        <v>152</v>
      </c>
      <c r="B127" t="s">
        <v>15</v>
      </c>
      <c r="C127">
        <v>10.5</v>
      </c>
      <c r="D127">
        <v>10.95</v>
      </c>
      <c r="E127">
        <v>10.050000000000001</v>
      </c>
      <c r="F127">
        <v>10.210000000000001</v>
      </c>
      <c r="G127">
        <v>9.4600000000000009</v>
      </c>
      <c r="H127">
        <v>9</v>
      </c>
      <c r="I127">
        <v>234</v>
      </c>
    </row>
    <row r="128" spans="1:9" x14ac:dyDescent="0.3">
      <c r="A128" t="s">
        <v>146</v>
      </c>
      <c r="B128" t="s">
        <v>7</v>
      </c>
      <c r="C128">
        <v>12.58</v>
      </c>
      <c r="D128">
        <v>14.01</v>
      </c>
      <c r="E128">
        <v>11.15</v>
      </c>
      <c r="F128">
        <v>12.24</v>
      </c>
      <c r="G128">
        <v>10.47</v>
      </c>
      <c r="H128">
        <v>1</v>
      </c>
      <c r="I128">
        <v>172</v>
      </c>
    </row>
    <row r="129" spans="1:9" x14ac:dyDescent="0.3">
      <c r="A129" t="s">
        <v>146</v>
      </c>
      <c r="B129" t="s">
        <v>8</v>
      </c>
      <c r="C129">
        <v>9.7200000000000006</v>
      </c>
      <c r="D129">
        <v>9.59</v>
      </c>
      <c r="E129">
        <v>9.85</v>
      </c>
      <c r="F129">
        <v>9.4</v>
      </c>
      <c r="G129">
        <v>9.2100000000000009</v>
      </c>
      <c r="H129">
        <v>2</v>
      </c>
      <c r="I129">
        <v>173</v>
      </c>
    </row>
    <row r="130" spans="1:9" x14ac:dyDescent="0.3">
      <c r="A130" t="s">
        <v>146</v>
      </c>
      <c r="B130" t="s">
        <v>9</v>
      </c>
      <c r="C130">
        <v>11.52</v>
      </c>
      <c r="D130">
        <v>9.42</v>
      </c>
      <c r="E130">
        <v>13.63</v>
      </c>
      <c r="F130">
        <v>11.13</v>
      </c>
      <c r="G130">
        <v>12.85</v>
      </c>
      <c r="H130">
        <v>3</v>
      </c>
      <c r="I130">
        <v>174</v>
      </c>
    </row>
    <row r="131" spans="1:9" x14ac:dyDescent="0.3">
      <c r="A131" t="s">
        <v>146</v>
      </c>
      <c r="B131" t="s">
        <v>10</v>
      </c>
      <c r="C131">
        <v>14.59</v>
      </c>
      <c r="D131">
        <v>13.51</v>
      </c>
      <c r="E131">
        <v>15.68</v>
      </c>
      <c r="F131">
        <v>14.16</v>
      </c>
      <c r="G131">
        <v>14.82</v>
      </c>
      <c r="H131">
        <v>4</v>
      </c>
      <c r="I131">
        <v>175</v>
      </c>
    </row>
    <row r="132" spans="1:9" x14ac:dyDescent="0.3">
      <c r="A132" t="s">
        <v>146</v>
      </c>
      <c r="B132" t="s">
        <v>11</v>
      </c>
      <c r="C132">
        <v>14.94</v>
      </c>
      <c r="D132">
        <v>14.72</v>
      </c>
      <c r="E132">
        <v>15.16</v>
      </c>
      <c r="F132">
        <v>14.53</v>
      </c>
      <c r="G132">
        <v>14.33</v>
      </c>
      <c r="H132">
        <v>5</v>
      </c>
      <c r="I132">
        <v>176</v>
      </c>
    </row>
    <row r="133" spans="1:9" x14ac:dyDescent="0.3">
      <c r="A133" t="s">
        <v>146</v>
      </c>
      <c r="B133" t="s">
        <v>12</v>
      </c>
      <c r="C133">
        <v>13.08</v>
      </c>
      <c r="D133">
        <v>12.51</v>
      </c>
      <c r="E133">
        <v>13.65</v>
      </c>
      <c r="F133">
        <v>12.69</v>
      </c>
      <c r="G133">
        <v>12.87</v>
      </c>
      <c r="H133">
        <v>6</v>
      </c>
      <c r="I133">
        <v>177</v>
      </c>
    </row>
    <row r="134" spans="1:9" x14ac:dyDescent="0.3">
      <c r="A134" t="s">
        <v>146</v>
      </c>
      <c r="B134" t="s">
        <v>13</v>
      </c>
      <c r="C134">
        <v>10.73</v>
      </c>
      <c r="D134">
        <v>11.52</v>
      </c>
      <c r="E134">
        <v>9.94</v>
      </c>
      <c r="F134">
        <v>10.41</v>
      </c>
      <c r="G134">
        <v>9.3000000000000007</v>
      </c>
      <c r="H134">
        <v>7</v>
      </c>
      <c r="I134">
        <v>178</v>
      </c>
    </row>
    <row r="135" spans="1:9" x14ac:dyDescent="0.3">
      <c r="A135" t="s">
        <v>146</v>
      </c>
      <c r="B135" t="s">
        <v>14</v>
      </c>
      <c r="C135">
        <v>10.19</v>
      </c>
      <c r="D135">
        <v>9.73</v>
      </c>
      <c r="E135">
        <v>10.65</v>
      </c>
      <c r="F135">
        <v>9.86</v>
      </c>
      <c r="G135">
        <v>9.98</v>
      </c>
      <c r="H135">
        <v>8</v>
      </c>
      <c r="I135">
        <v>179</v>
      </c>
    </row>
    <row r="136" spans="1:9" x14ac:dyDescent="0.3">
      <c r="A136" t="s">
        <v>146</v>
      </c>
      <c r="B136" t="s">
        <v>15</v>
      </c>
      <c r="C136">
        <v>10.17</v>
      </c>
      <c r="D136">
        <v>10.45</v>
      </c>
      <c r="E136">
        <v>9.8800000000000008</v>
      </c>
      <c r="F136">
        <v>9.85</v>
      </c>
      <c r="G136">
        <v>9.24</v>
      </c>
      <c r="H136">
        <v>9</v>
      </c>
      <c r="I136">
        <v>180</v>
      </c>
    </row>
    <row r="137" spans="1:9" x14ac:dyDescent="0.3">
      <c r="A137" t="s">
        <v>167</v>
      </c>
      <c r="B137" t="s">
        <v>7</v>
      </c>
      <c r="C137">
        <v>12.5</v>
      </c>
      <c r="D137">
        <v>13.72</v>
      </c>
      <c r="E137">
        <v>11.15</v>
      </c>
      <c r="F137">
        <v>12.18</v>
      </c>
      <c r="G137">
        <v>10.47</v>
      </c>
      <c r="H137">
        <v>1</v>
      </c>
      <c r="I137">
        <v>361</v>
      </c>
    </row>
    <row r="138" spans="1:9" x14ac:dyDescent="0.3">
      <c r="A138" t="s">
        <v>167</v>
      </c>
      <c r="B138" t="s">
        <v>8</v>
      </c>
      <c r="C138">
        <v>10.9</v>
      </c>
      <c r="D138">
        <v>11.61</v>
      </c>
      <c r="E138">
        <v>9.85</v>
      </c>
      <c r="F138">
        <v>10.65</v>
      </c>
      <c r="G138">
        <v>9.2100000000000009</v>
      </c>
      <c r="H138">
        <v>2</v>
      </c>
      <c r="I138">
        <v>362</v>
      </c>
    </row>
    <row r="139" spans="1:9" x14ac:dyDescent="0.3">
      <c r="A139" t="s">
        <v>167</v>
      </c>
      <c r="B139" t="s">
        <v>9</v>
      </c>
      <c r="C139">
        <v>12.41</v>
      </c>
      <c r="D139">
        <v>11.6</v>
      </c>
      <c r="E139">
        <v>13.63</v>
      </c>
      <c r="F139">
        <v>12.1</v>
      </c>
      <c r="G139">
        <v>12.85</v>
      </c>
      <c r="H139">
        <v>3</v>
      </c>
      <c r="I139">
        <v>363</v>
      </c>
    </row>
    <row r="140" spans="1:9" x14ac:dyDescent="0.3">
      <c r="A140" t="s">
        <v>167</v>
      </c>
      <c r="B140" t="s">
        <v>10</v>
      </c>
      <c r="C140">
        <v>14.59</v>
      </c>
      <c r="D140">
        <v>13.51</v>
      </c>
      <c r="E140">
        <v>15.68</v>
      </c>
      <c r="F140">
        <v>14.16</v>
      </c>
      <c r="G140">
        <v>14.82</v>
      </c>
      <c r="H140">
        <v>4</v>
      </c>
      <c r="I140">
        <v>364</v>
      </c>
    </row>
    <row r="141" spans="1:9" x14ac:dyDescent="0.3">
      <c r="A141" t="s">
        <v>167</v>
      </c>
      <c r="B141" t="s">
        <v>11</v>
      </c>
      <c r="C141">
        <v>15.03</v>
      </c>
      <c r="D141">
        <v>14.94</v>
      </c>
      <c r="E141">
        <v>15.16</v>
      </c>
      <c r="F141">
        <v>14.69</v>
      </c>
      <c r="G141">
        <v>14.33</v>
      </c>
      <c r="H141">
        <v>5</v>
      </c>
      <c r="I141">
        <v>365</v>
      </c>
    </row>
    <row r="142" spans="1:9" x14ac:dyDescent="0.3">
      <c r="A142" t="s">
        <v>167</v>
      </c>
      <c r="B142" t="s">
        <v>12</v>
      </c>
      <c r="C142">
        <v>13.21</v>
      </c>
      <c r="D142">
        <v>12.93</v>
      </c>
      <c r="E142">
        <v>13.65</v>
      </c>
      <c r="F142">
        <v>12.91</v>
      </c>
      <c r="G142">
        <v>12.87</v>
      </c>
      <c r="H142">
        <v>6</v>
      </c>
      <c r="I142">
        <v>366</v>
      </c>
    </row>
    <row r="143" spans="1:9" x14ac:dyDescent="0.3">
      <c r="A143" t="s">
        <v>167</v>
      </c>
      <c r="B143" t="s">
        <v>13</v>
      </c>
      <c r="C143">
        <v>11.2</v>
      </c>
      <c r="D143">
        <v>12.05</v>
      </c>
      <c r="E143">
        <v>9.94</v>
      </c>
      <c r="F143">
        <v>10.95</v>
      </c>
      <c r="G143">
        <v>9.3000000000000007</v>
      </c>
      <c r="H143">
        <v>7</v>
      </c>
      <c r="I143">
        <v>367</v>
      </c>
    </row>
    <row r="144" spans="1:9" x14ac:dyDescent="0.3">
      <c r="A144" t="s">
        <v>167</v>
      </c>
      <c r="B144" t="s">
        <v>14</v>
      </c>
      <c r="C144">
        <v>10.19</v>
      </c>
      <c r="D144">
        <v>9.73</v>
      </c>
      <c r="E144">
        <v>10.65</v>
      </c>
      <c r="F144">
        <v>9.86</v>
      </c>
      <c r="G144">
        <v>9.98</v>
      </c>
      <c r="H144">
        <v>8</v>
      </c>
      <c r="I144">
        <v>368</v>
      </c>
    </row>
    <row r="145" spans="1:9" x14ac:dyDescent="0.3">
      <c r="A145" t="s">
        <v>167</v>
      </c>
      <c r="B145" t="s">
        <v>15</v>
      </c>
      <c r="C145">
        <v>10.17</v>
      </c>
      <c r="D145">
        <v>10.45</v>
      </c>
      <c r="E145">
        <v>9.8800000000000008</v>
      </c>
      <c r="F145">
        <v>9.85</v>
      </c>
      <c r="G145">
        <v>9.24</v>
      </c>
      <c r="H145">
        <v>9</v>
      </c>
      <c r="I145">
        <v>369</v>
      </c>
    </row>
    <row r="146" spans="1:9" x14ac:dyDescent="0.3">
      <c r="A146" t="s">
        <v>147</v>
      </c>
      <c r="B146" t="s">
        <v>7</v>
      </c>
      <c r="C146">
        <v>12.58</v>
      </c>
      <c r="D146">
        <v>14.01</v>
      </c>
      <c r="E146">
        <v>11.15</v>
      </c>
      <c r="F146">
        <v>12.24</v>
      </c>
      <c r="G146">
        <v>10.47</v>
      </c>
      <c r="H146">
        <v>1</v>
      </c>
      <c r="I146">
        <v>181</v>
      </c>
    </row>
    <row r="147" spans="1:9" x14ac:dyDescent="0.3">
      <c r="A147" t="s">
        <v>147</v>
      </c>
      <c r="B147" t="s">
        <v>8</v>
      </c>
      <c r="C147">
        <v>9.7200000000000006</v>
      </c>
      <c r="D147">
        <v>9.59</v>
      </c>
      <c r="E147">
        <v>9.85</v>
      </c>
      <c r="F147">
        <v>9.4</v>
      </c>
      <c r="G147">
        <v>9.2100000000000009</v>
      </c>
      <c r="H147">
        <v>2</v>
      </c>
      <c r="I147">
        <v>182</v>
      </c>
    </row>
    <row r="148" spans="1:9" x14ac:dyDescent="0.3">
      <c r="A148" t="s">
        <v>147</v>
      </c>
      <c r="B148" t="s">
        <v>9</v>
      </c>
      <c r="C148">
        <v>11.52</v>
      </c>
      <c r="D148">
        <v>9.42</v>
      </c>
      <c r="E148">
        <v>13.63</v>
      </c>
      <c r="F148">
        <v>11.13</v>
      </c>
      <c r="G148">
        <v>12.85</v>
      </c>
      <c r="H148">
        <v>3</v>
      </c>
      <c r="I148">
        <v>183</v>
      </c>
    </row>
    <row r="149" spans="1:9" x14ac:dyDescent="0.3">
      <c r="A149" t="s">
        <v>147</v>
      </c>
      <c r="B149" t="s">
        <v>10</v>
      </c>
      <c r="C149">
        <v>14.59</v>
      </c>
      <c r="D149">
        <v>13.51</v>
      </c>
      <c r="E149">
        <v>15.68</v>
      </c>
      <c r="F149">
        <v>14.16</v>
      </c>
      <c r="G149">
        <v>14.82</v>
      </c>
      <c r="H149">
        <v>4</v>
      </c>
      <c r="I149">
        <v>184</v>
      </c>
    </row>
    <row r="150" spans="1:9" x14ac:dyDescent="0.3">
      <c r="A150" t="s">
        <v>147</v>
      </c>
      <c r="B150" t="s">
        <v>11</v>
      </c>
      <c r="C150">
        <v>14.94</v>
      </c>
      <c r="D150">
        <v>14.72</v>
      </c>
      <c r="E150">
        <v>15.16</v>
      </c>
      <c r="F150">
        <v>14.53</v>
      </c>
      <c r="G150">
        <v>14.33</v>
      </c>
      <c r="H150">
        <v>5</v>
      </c>
      <c r="I150">
        <v>185</v>
      </c>
    </row>
    <row r="151" spans="1:9" x14ac:dyDescent="0.3">
      <c r="A151" t="s">
        <v>147</v>
      </c>
      <c r="B151" t="s">
        <v>12</v>
      </c>
      <c r="C151">
        <v>13.08</v>
      </c>
      <c r="D151">
        <v>12.51</v>
      </c>
      <c r="E151">
        <v>13.65</v>
      </c>
      <c r="F151">
        <v>12.69</v>
      </c>
      <c r="G151">
        <v>12.87</v>
      </c>
      <c r="H151">
        <v>6</v>
      </c>
      <c r="I151">
        <v>186</v>
      </c>
    </row>
    <row r="152" spans="1:9" x14ac:dyDescent="0.3">
      <c r="A152" t="s">
        <v>147</v>
      </c>
      <c r="B152" t="s">
        <v>13</v>
      </c>
      <c r="C152">
        <v>10.73</v>
      </c>
      <c r="D152">
        <v>11.52</v>
      </c>
      <c r="E152">
        <v>9.94</v>
      </c>
      <c r="F152">
        <v>10.41</v>
      </c>
      <c r="G152">
        <v>9.3000000000000007</v>
      </c>
      <c r="H152">
        <v>7</v>
      </c>
      <c r="I152">
        <v>187</v>
      </c>
    </row>
    <row r="153" spans="1:9" x14ac:dyDescent="0.3">
      <c r="A153" t="s">
        <v>147</v>
      </c>
      <c r="B153" t="s">
        <v>14</v>
      </c>
      <c r="C153">
        <v>10.19</v>
      </c>
      <c r="D153">
        <v>9.73</v>
      </c>
      <c r="E153">
        <v>10.65</v>
      </c>
      <c r="F153">
        <v>9.86</v>
      </c>
      <c r="G153">
        <v>9.98</v>
      </c>
      <c r="H153">
        <v>8</v>
      </c>
      <c r="I153">
        <v>188</v>
      </c>
    </row>
    <row r="154" spans="1:9" x14ac:dyDescent="0.3">
      <c r="A154" t="s">
        <v>147</v>
      </c>
      <c r="B154" t="s">
        <v>15</v>
      </c>
      <c r="C154">
        <v>10.17</v>
      </c>
      <c r="D154">
        <v>10.45</v>
      </c>
      <c r="E154">
        <v>9.8800000000000008</v>
      </c>
      <c r="F154">
        <v>9.85</v>
      </c>
      <c r="G154">
        <v>9.24</v>
      </c>
      <c r="H154">
        <v>9</v>
      </c>
      <c r="I154">
        <v>189</v>
      </c>
    </row>
    <row r="155" spans="1:9" x14ac:dyDescent="0.3">
      <c r="A155" t="s">
        <v>169</v>
      </c>
      <c r="B155" t="s">
        <v>7</v>
      </c>
      <c r="C155">
        <v>12.5</v>
      </c>
      <c r="D155">
        <v>13.72</v>
      </c>
      <c r="E155">
        <v>11.15</v>
      </c>
      <c r="F155">
        <v>12.18</v>
      </c>
      <c r="G155">
        <v>10.47</v>
      </c>
      <c r="H155">
        <v>1</v>
      </c>
      <c r="I155">
        <v>379</v>
      </c>
    </row>
    <row r="156" spans="1:9" x14ac:dyDescent="0.3">
      <c r="A156" t="s">
        <v>169</v>
      </c>
      <c r="B156" t="s">
        <v>8</v>
      </c>
      <c r="C156">
        <v>10.9</v>
      </c>
      <c r="D156">
        <v>11.61</v>
      </c>
      <c r="E156">
        <v>9.85</v>
      </c>
      <c r="F156">
        <v>10.65</v>
      </c>
      <c r="G156">
        <v>9.2100000000000009</v>
      </c>
      <c r="H156">
        <v>2</v>
      </c>
      <c r="I156">
        <v>380</v>
      </c>
    </row>
    <row r="157" spans="1:9" x14ac:dyDescent="0.3">
      <c r="A157" t="s">
        <v>169</v>
      </c>
      <c r="B157" t="s">
        <v>9</v>
      </c>
      <c r="C157">
        <v>12.41</v>
      </c>
      <c r="D157">
        <v>11.6</v>
      </c>
      <c r="E157">
        <v>13.63</v>
      </c>
      <c r="F157">
        <v>12.1</v>
      </c>
      <c r="G157">
        <v>12.85</v>
      </c>
      <c r="H157">
        <v>3</v>
      </c>
      <c r="I157">
        <v>381</v>
      </c>
    </row>
    <row r="158" spans="1:9" x14ac:dyDescent="0.3">
      <c r="A158" t="s">
        <v>169</v>
      </c>
      <c r="B158" t="s">
        <v>10</v>
      </c>
      <c r="C158">
        <v>14.59</v>
      </c>
      <c r="D158">
        <v>13.51</v>
      </c>
      <c r="E158">
        <v>15.68</v>
      </c>
      <c r="F158">
        <v>14.16</v>
      </c>
      <c r="G158">
        <v>14.82</v>
      </c>
      <c r="H158">
        <v>4</v>
      </c>
      <c r="I158">
        <v>382</v>
      </c>
    </row>
    <row r="159" spans="1:9" x14ac:dyDescent="0.3">
      <c r="A159" t="s">
        <v>169</v>
      </c>
      <c r="B159" t="s">
        <v>11</v>
      </c>
      <c r="C159">
        <v>15.03</v>
      </c>
      <c r="D159">
        <v>14.94</v>
      </c>
      <c r="E159">
        <v>15.16</v>
      </c>
      <c r="F159">
        <v>14.69</v>
      </c>
      <c r="G159">
        <v>14.33</v>
      </c>
      <c r="H159">
        <v>5</v>
      </c>
      <c r="I159">
        <v>383</v>
      </c>
    </row>
    <row r="160" spans="1:9" x14ac:dyDescent="0.3">
      <c r="A160" t="s">
        <v>169</v>
      </c>
      <c r="B160" t="s">
        <v>12</v>
      </c>
      <c r="C160">
        <v>13.21</v>
      </c>
      <c r="D160">
        <v>12.93</v>
      </c>
      <c r="E160">
        <v>13.65</v>
      </c>
      <c r="F160">
        <v>12.91</v>
      </c>
      <c r="G160">
        <v>12.87</v>
      </c>
      <c r="H160">
        <v>6</v>
      </c>
      <c r="I160">
        <v>384</v>
      </c>
    </row>
    <row r="161" spans="1:9" x14ac:dyDescent="0.3">
      <c r="A161" t="s">
        <v>169</v>
      </c>
      <c r="B161" t="s">
        <v>13</v>
      </c>
      <c r="C161">
        <v>11.2</v>
      </c>
      <c r="D161">
        <v>12.05</v>
      </c>
      <c r="E161">
        <v>9.94</v>
      </c>
      <c r="F161">
        <v>10.95</v>
      </c>
      <c r="G161">
        <v>9.3000000000000007</v>
      </c>
      <c r="H161">
        <v>7</v>
      </c>
      <c r="I161">
        <v>385</v>
      </c>
    </row>
    <row r="162" spans="1:9" x14ac:dyDescent="0.3">
      <c r="A162" t="s">
        <v>169</v>
      </c>
      <c r="B162" t="s">
        <v>14</v>
      </c>
      <c r="C162">
        <v>10.19</v>
      </c>
      <c r="D162">
        <v>9.73</v>
      </c>
      <c r="E162">
        <v>10.65</v>
      </c>
      <c r="F162">
        <v>9.86</v>
      </c>
      <c r="G162">
        <v>9.98</v>
      </c>
      <c r="H162">
        <v>8</v>
      </c>
      <c r="I162">
        <v>386</v>
      </c>
    </row>
    <row r="163" spans="1:9" x14ac:dyDescent="0.3">
      <c r="A163" t="s">
        <v>169</v>
      </c>
      <c r="B163" t="s">
        <v>15</v>
      </c>
      <c r="C163">
        <v>10.17</v>
      </c>
      <c r="D163">
        <v>10.45</v>
      </c>
      <c r="E163">
        <v>9.8800000000000008</v>
      </c>
      <c r="F163">
        <v>9.85</v>
      </c>
      <c r="G163">
        <v>9.24</v>
      </c>
      <c r="H163">
        <v>9</v>
      </c>
      <c r="I163">
        <v>387</v>
      </c>
    </row>
    <row r="164" spans="1:9" x14ac:dyDescent="0.3">
      <c r="A164" t="s">
        <v>168</v>
      </c>
      <c r="B164" t="s">
        <v>7</v>
      </c>
      <c r="C164">
        <v>12.87</v>
      </c>
      <c r="D164">
        <v>14.01</v>
      </c>
      <c r="E164">
        <v>11.15</v>
      </c>
      <c r="F164">
        <v>12.59</v>
      </c>
      <c r="G164">
        <v>10.47</v>
      </c>
      <c r="H164">
        <v>1</v>
      </c>
      <c r="I164">
        <v>370</v>
      </c>
    </row>
    <row r="165" spans="1:9" x14ac:dyDescent="0.3">
      <c r="A165" t="s">
        <v>168</v>
      </c>
      <c r="B165" t="s">
        <v>8</v>
      </c>
      <c r="C165">
        <v>10.9</v>
      </c>
      <c r="D165">
        <v>11.61</v>
      </c>
      <c r="E165">
        <v>9.85</v>
      </c>
      <c r="F165">
        <v>10.65</v>
      </c>
      <c r="G165">
        <v>9.2100000000000009</v>
      </c>
      <c r="H165">
        <v>2</v>
      </c>
      <c r="I165">
        <v>371</v>
      </c>
    </row>
    <row r="166" spans="1:9" x14ac:dyDescent="0.3">
      <c r="A166" t="s">
        <v>168</v>
      </c>
      <c r="B166" t="s">
        <v>9</v>
      </c>
      <c r="C166">
        <v>12.41</v>
      </c>
      <c r="D166">
        <v>11.6</v>
      </c>
      <c r="E166">
        <v>13.63</v>
      </c>
      <c r="F166">
        <v>12.1</v>
      </c>
      <c r="G166">
        <v>12.85</v>
      </c>
      <c r="H166">
        <v>3</v>
      </c>
      <c r="I166">
        <v>372</v>
      </c>
    </row>
    <row r="167" spans="1:9" x14ac:dyDescent="0.3">
      <c r="A167" t="s">
        <v>168</v>
      </c>
      <c r="B167" t="s">
        <v>10</v>
      </c>
      <c r="C167">
        <v>14.59</v>
      </c>
      <c r="D167">
        <v>13.51</v>
      </c>
      <c r="E167">
        <v>15.68</v>
      </c>
      <c r="F167">
        <v>14.16</v>
      </c>
      <c r="G167">
        <v>14.82</v>
      </c>
      <c r="H167">
        <v>4</v>
      </c>
      <c r="I167">
        <v>373</v>
      </c>
    </row>
    <row r="168" spans="1:9" x14ac:dyDescent="0.3">
      <c r="A168" t="s">
        <v>168</v>
      </c>
      <c r="B168" t="s">
        <v>11</v>
      </c>
      <c r="C168">
        <v>15.12</v>
      </c>
      <c r="D168">
        <v>14.94</v>
      </c>
      <c r="E168">
        <v>15.33</v>
      </c>
      <c r="F168">
        <v>14.76</v>
      </c>
      <c r="G168">
        <v>14.54</v>
      </c>
      <c r="H168">
        <v>5</v>
      </c>
      <c r="I168">
        <v>374</v>
      </c>
    </row>
    <row r="169" spans="1:9" x14ac:dyDescent="0.3">
      <c r="A169" t="s">
        <v>168</v>
      </c>
      <c r="B169" t="s">
        <v>12</v>
      </c>
      <c r="C169">
        <v>13.21</v>
      </c>
      <c r="D169">
        <v>12.93</v>
      </c>
      <c r="E169">
        <v>13.65</v>
      </c>
      <c r="F169">
        <v>12.91</v>
      </c>
      <c r="G169">
        <v>12.87</v>
      </c>
      <c r="H169">
        <v>6</v>
      </c>
      <c r="I169">
        <v>375</v>
      </c>
    </row>
    <row r="170" spans="1:9" x14ac:dyDescent="0.3">
      <c r="A170" t="s">
        <v>168</v>
      </c>
      <c r="B170" t="s">
        <v>13</v>
      </c>
      <c r="C170">
        <v>11.2</v>
      </c>
      <c r="D170">
        <v>12.05</v>
      </c>
      <c r="E170">
        <v>9.94</v>
      </c>
      <c r="F170">
        <v>10.95</v>
      </c>
      <c r="G170">
        <v>9.3000000000000007</v>
      </c>
      <c r="H170">
        <v>7</v>
      </c>
      <c r="I170">
        <v>376</v>
      </c>
    </row>
    <row r="171" spans="1:9" x14ac:dyDescent="0.3">
      <c r="A171" t="s">
        <v>168</v>
      </c>
      <c r="B171" t="s">
        <v>14</v>
      </c>
      <c r="C171">
        <v>10.19</v>
      </c>
      <c r="D171">
        <v>9.73</v>
      </c>
      <c r="E171">
        <v>10.65</v>
      </c>
      <c r="F171">
        <v>9.86</v>
      </c>
      <c r="G171">
        <v>9.98</v>
      </c>
      <c r="H171">
        <v>8</v>
      </c>
      <c r="I171">
        <v>377</v>
      </c>
    </row>
    <row r="172" spans="1:9" x14ac:dyDescent="0.3">
      <c r="A172" t="s">
        <v>168</v>
      </c>
      <c r="B172" t="s">
        <v>15</v>
      </c>
      <c r="C172">
        <v>10.17</v>
      </c>
      <c r="D172">
        <v>10.45</v>
      </c>
      <c r="E172">
        <v>9.8800000000000008</v>
      </c>
      <c r="F172">
        <v>9.85</v>
      </c>
      <c r="G172">
        <v>9.24</v>
      </c>
      <c r="H172">
        <v>9</v>
      </c>
      <c r="I172">
        <v>378</v>
      </c>
    </row>
    <row r="173" spans="1:9" x14ac:dyDescent="0.3">
      <c r="A173" t="s">
        <v>134</v>
      </c>
      <c r="B173" t="s">
        <v>7</v>
      </c>
      <c r="C173">
        <v>12.29</v>
      </c>
      <c r="D173">
        <v>13.42</v>
      </c>
      <c r="E173">
        <v>11.17</v>
      </c>
      <c r="F173">
        <v>11.95</v>
      </c>
      <c r="G173">
        <v>10.48</v>
      </c>
      <c r="H173">
        <v>1</v>
      </c>
      <c r="I173">
        <v>64</v>
      </c>
    </row>
    <row r="174" spans="1:9" x14ac:dyDescent="0.3">
      <c r="A174" t="s">
        <v>134</v>
      </c>
      <c r="B174" t="s">
        <v>8</v>
      </c>
      <c r="C174">
        <v>9.9600000000000009</v>
      </c>
      <c r="D174">
        <v>9.86</v>
      </c>
      <c r="E174">
        <v>10.06</v>
      </c>
      <c r="F174">
        <v>9.6999999999999993</v>
      </c>
      <c r="G174">
        <v>9.5299999999999994</v>
      </c>
      <c r="H174">
        <v>2</v>
      </c>
      <c r="I174">
        <v>65</v>
      </c>
    </row>
    <row r="175" spans="1:9" x14ac:dyDescent="0.3">
      <c r="A175" t="s">
        <v>134</v>
      </c>
      <c r="B175" t="s">
        <v>9</v>
      </c>
      <c r="C175">
        <v>12.22</v>
      </c>
      <c r="D175">
        <v>9.7899999999999991</v>
      </c>
      <c r="E175">
        <v>13.26</v>
      </c>
      <c r="F175">
        <v>11.88</v>
      </c>
      <c r="G175">
        <v>12.78</v>
      </c>
      <c r="H175">
        <v>3</v>
      </c>
      <c r="I175">
        <v>66</v>
      </c>
    </row>
    <row r="176" spans="1:9" x14ac:dyDescent="0.3">
      <c r="A176" t="s">
        <v>134</v>
      </c>
      <c r="B176" t="s">
        <v>10</v>
      </c>
      <c r="C176">
        <v>14.97</v>
      </c>
      <c r="D176">
        <v>13.13</v>
      </c>
      <c r="E176">
        <v>15.18</v>
      </c>
      <c r="F176">
        <v>14.24</v>
      </c>
      <c r="G176">
        <v>14.37</v>
      </c>
      <c r="H176">
        <v>4</v>
      </c>
      <c r="I176">
        <v>67</v>
      </c>
    </row>
    <row r="177" spans="1:9" x14ac:dyDescent="0.3">
      <c r="A177" t="s">
        <v>134</v>
      </c>
      <c r="B177" t="s">
        <v>11</v>
      </c>
      <c r="C177">
        <v>14.79</v>
      </c>
      <c r="D177">
        <v>14.39</v>
      </c>
      <c r="E177">
        <v>15.05</v>
      </c>
      <c r="F177">
        <v>14.28</v>
      </c>
      <c r="G177">
        <v>14.21</v>
      </c>
      <c r="H177">
        <v>5</v>
      </c>
      <c r="I177">
        <v>68</v>
      </c>
    </row>
    <row r="178" spans="1:9" x14ac:dyDescent="0.3">
      <c r="A178" t="s">
        <v>134</v>
      </c>
      <c r="B178" t="s">
        <v>12</v>
      </c>
      <c r="C178">
        <v>13.25</v>
      </c>
      <c r="D178">
        <v>13.1</v>
      </c>
      <c r="E178">
        <v>13.4</v>
      </c>
      <c r="F178">
        <v>13.07</v>
      </c>
      <c r="G178">
        <v>13.05</v>
      </c>
      <c r="H178">
        <v>6</v>
      </c>
      <c r="I178">
        <v>69</v>
      </c>
    </row>
    <row r="179" spans="1:9" x14ac:dyDescent="0.3">
      <c r="A179" t="s">
        <v>134</v>
      </c>
      <c r="B179" t="s">
        <v>13</v>
      </c>
      <c r="C179">
        <v>10.73</v>
      </c>
      <c r="D179">
        <v>11.52</v>
      </c>
      <c r="E179">
        <v>9.94</v>
      </c>
      <c r="F179">
        <v>10.41</v>
      </c>
      <c r="G179">
        <v>9.3000000000000007</v>
      </c>
      <c r="H179">
        <v>7</v>
      </c>
      <c r="I179">
        <v>70</v>
      </c>
    </row>
    <row r="180" spans="1:9" x14ac:dyDescent="0.3">
      <c r="A180" t="s">
        <v>134</v>
      </c>
      <c r="B180" t="s">
        <v>14</v>
      </c>
      <c r="C180">
        <v>10.66</v>
      </c>
      <c r="D180">
        <v>10.15</v>
      </c>
      <c r="E180">
        <v>10.78</v>
      </c>
      <c r="F180">
        <v>10.08</v>
      </c>
      <c r="G180">
        <v>10.06</v>
      </c>
      <c r="H180">
        <v>8</v>
      </c>
      <c r="I180">
        <v>71</v>
      </c>
    </row>
    <row r="181" spans="1:9" x14ac:dyDescent="0.3">
      <c r="A181" t="s">
        <v>134</v>
      </c>
      <c r="B181" t="s">
        <v>15</v>
      </c>
      <c r="C181">
        <v>10.24</v>
      </c>
      <c r="D181">
        <v>10.43</v>
      </c>
      <c r="E181">
        <v>10.039999999999999</v>
      </c>
      <c r="F181">
        <v>9.94</v>
      </c>
      <c r="G181">
        <v>9.4499999999999993</v>
      </c>
      <c r="H181">
        <v>9</v>
      </c>
      <c r="I181">
        <v>72</v>
      </c>
    </row>
    <row r="182" spans="1:9" x14ac:dyDescent="0.3">
      <c r="A182" t="s">
        <v>155</v>
      </c>
      <c r="B182" t="s">
        <v>7</v>
      </c>
      <c r="C182">
        <v>12.74</v>
      </c>
      <c r="D182">
        <v>13.73</v>
      </c>
      <c r="E182">
        <v>11.25</v>
      </c>
      <c r="F182">
        <v>12.47</v>
      </c>
      <c r="G182">
        <v>10.57</v>
      </c>
      <c r="H182">
        <v>1</v>
      </c>
      <c r="I182">
        <v>253</v>
      </c>
    </row>
    <row r="183" spans="1:9" x14ac:dyDescent="0.3">
      <c r="A183" t="s">
        <v>155</v>
      </c>
      <c r="B183" t="s">
        <v>8</v>
      </c>
      <c r="C183">
        <v>11.12</v>
      </c>
      <c r="D183">
        <v>11.73</v>
      </c>
      <c r="E183">
        <v>10.220000000000001</v>
      </c>
      <c r="F183">
        <v>10.91</v>
      </c>
      <c r="G183">
        <v>9.6999999999999993</v>
      </c>
      <c r="H183">
        <v>2</v>
      </c>
      <c r="I183">
        <v>254</v>
      </c>
    </row>
    <row r="184" spans="1:9" x14ac:dyDescent="0.3">
      <c r="A184" t="s">
        <v>155</v>
      </c>
      <c r="B184" t="s">
        <v>9</v>
      </c>
      <c r="C184">
        <v>12.32</v>
      </c>
      <c r="D184">
        <v>11.78</v>
      </c>
      <c r="E184">
        <v>13.13</v>
      </c>
      <c r="F184">
        <v>12.19</v>
      </c>
      <c r="G184">
        <v>12.82</v>
      </c>
      <c r="H184">
        <v>3</v>
      </c>
      <c r="I184">
        <v>255</v>
      </c>
    </row>
    <row r="185" spans="1:9" x14ac:dyDescent="0.3">
      <c r="A185" t="s">
        <v>155</v>
      </c>
      <c r="B185" t="s">
        <v>10</v>
      </c>
      <c r="C185">
        <v>14.97</v>
      </c>
      <c r="D185">
        <v>13.13</v>
      </c>
      <c r="E185">
        <v>15.18</v>
      </c>
      <c r="F185">
        <v>14.24</v>
      </c>
      <c r="G185">
        <v>14.37</v>
      </c>
      <c r="H185">
        <v>4</v>
      </c>
      <c r="I185">
        <v>256</v>
      </c>
    </row>
    <row r="186" spans="1:9" x14ac:dyDescent="0.3">
      <c r="A186" t="s">
        <v>155</v>
      </c>
      <c r="B186" t="s">
        <v>11</v>
      </c>
      <c r="C186">
        <v>14.79</v>
      </c>
      <c r="D186">
        <v>14.39</v>
      </c>
      <c r="E186">
        <v>15.05</v>
      </c>
      <c r="F186">
        <v>14.28</v>
      </c>
      <c r="G186">
        <v>14.21</v>
      </c>
      <c r="H186">
        <v>5</v>
      </c>
      <c r="I186">
        <v>257</v>
      </c>
    </row>
    <row r="187" spans="1:9" x14ac:dyDescent="0.3">
      <c r="A187" t="s">
        <v>155</v>
      </c>
      <c r="B187" t="s">
        <v>12</v>
      </c>
      <c r="C187">
        <v>13.13</v>
      </c>
      <c r="D187">
        <v>13.08</v>
      </c>
      <c r="E187">
        <v>13.21</v>
      </c>
      <c r="F187">
        <v>13.02</v>
      </c>
      <c r="G187">
        <v>12.91</v>
      </c>
      <c r="H187">
        <v>6</v>
      </c>
      <c r="I187">
        <v>258</v>
      </c>
    </row>
    <row r="188" spans="1:9" x14ac:dyDescent="0.3">
      <c r="A188" t="s">
        <v>155</v>
      </c>
      <c r="B188" t="s">
        <v>13</v>
      </c>
      <c r="C188">
        <v>11.38</v>
      </c>
      <c r="D188">
        <v>12.34</v>
      </c>
      <c r="E188">
        <v>9.94</v>
      </c>
      <c r="F188">
        <v>11.12</v>
      </c>
      <c r="G188">
        <v>9.3000000000000007</v>
      </c>
      <c r="H188">
        <v>7</v>
      </c>
      <c r="I188">
        <v>259</v>
      </c>
    </row>
    <row r="189" spans="1:9" x14ac:dyDescent="0.3">
      <c r="A189" t="s">
        <v>155</v>
      </c>
      <c r="B189" t="s">
        <v>14</v>
      </c>
      <c r="C189">
        <v>10.66</v>
      </c>
      <c r="D189">
        <v>10.15</v>
      </c>
      <c r="E189">
        <v>10.78</v>
      </c>
      <c r="F189">
        <v>10.08</v>
      </c>
      <c r="G189">
        <v>10.06</v>
      </c>
      <c r="H189">
        <v>8</v>
      </c>
      <c r="I189">
        <v>260</v>
      </c>
    </row>
    <row r="190" spans="1:9" x14ac:dyDescent="0.3">
      <c r="A190" t="s">
        <v>155</v>
      </c>
      <c r="B190" t="s">
        <v>15</v>
      </c>
      <c r="C190">
        <v>10.24</v>
      </c>
      <c r="D190">
        <v>10.43</v>
      </c>
      <c r="E190">
        <v>10.039999999999999</v>
      </c>
      <c r="F190">
        <v>9.94</v>
      </c>
      <c r="G190">
        <v>9.4499999999999993</v>
      </c>
      <c r="H190">
        <v>9</v>
      </c>
      <c r="I190">
        <v>261</v>
      </c>
    </row>
    <row r="191" spans="1:9" x14ac:dyDescent="0.3">
      <c r="A191" t="s">
        <v>144</v>
      </c>
      <c r="B191" t="s">
        <v>7</v>
      </c>
      <c r="C191">
        <v>12.36</v>
      </c>
      <c r="D191">
        <v>13.56</v>
      </c>
      <c r="E191">
        <v>11.56</v>
      </c>
      <c r="F191">
        <v>11.96</v>
      </c>
      <c r="G191">
        <v>10.89</v>
      </c>
      <c r="H191">
        <v>1</v>
      </c>
      <c r="I191">
        <v>154</v>
      </c>
    </row>
    <row r="192" spans="1:9" x14ac:dyDescent="0.3">
      <c r="A192" t="s">
        <v>144</v>
      </c>
      <c r="B192" t="s">
        <v>8</v>
      </c>
      <c r="C192">
        <v>9.9700000000000006</v>
      </c>
      <c r="D192">
        <v>10.11</v>
      </c>
      <c r="E192">
        <v>9.94</v>
      </c>
      <c r="F192">
        <v>9.58</v>
      </c>
      <c r="G192">
        <v>9.4499999999999993</v>
      </c>
      <c r="H192">
        <v>2</v>
      </c>
      <c r="I192">
        <v>155</v>
      </c>
    </row>
    <row r="193" spans="1:9" x14ac:dyDescent="0.3">
      <c r="A193" t="s">
        <v>144</v>
      </c>
      <c r="B193" t="s">
        <v>9</v>
      </c>
      <c r="C193">
        <v>12.22</v>
      </c>
      <c r="D193">
        <v>9.7899999999999991</v>
      </c>
      <c r="E193">
        <v>13.26</v>
      </c>
      <c r="F193">
        <v>10.68</v>
      </c>
      <c r="G193">
        <v>11.07</v>
      </c>
      <c r="H193">
        <v>3</v>
      </c>
      <c r="I193">
        <v>156</v>
      </c>
    </row>
    <row r="194" spans="1:9" x14ac:dyDescent="0.3">
      <c r="A194" t="s">
        <v>144</v>
      </c>
      <c r="B194" t="s">
        <v>10</v>
      </c>
      <c r="C194">
        <v>15</v>
      </c>
      <c r="D194" t="s">
        <v>33</v>
      </c>
      <c r="E194">
        <v>15</v>
      </c>
      <c r="F194">
        <v>14.21</v>
      </c>
      <c r="G194">
        <v>14.21</v>
      </c>
      <c r="H194">
        <v>4</v>
      </c>
      <c r="I194">
        <v>157</v>
      </c>
    </row>
    <row r="195" spans="1:9" x14ac:dyDescent="0.3">
      <c r="A195" t="s">
        <v>144</v>
      </c>
      <c r="B195" t="s">
        <v>11</v>
      </c>
      <c r="C195">
        <v>14.73</v>
      </c>
      <c r="D195">
        <v>14.26</v>
      </c>
      <c r="E195">
        <v>14.85</v>
      </c>
      <c r="F195">
        <v>14.08</v>
      </c>
      <c r="G195">
        <v>14.03</v>
      </c>
      <c r="H195">
        <v>5</v>
      </c>
      <c r="I195">
        <v>158</v>
      </c>
    </row>
    <row r="196" spans="1:9" x14ac:dyDescent="0.3">
      <c r="A196" t="s">
        <v>144</v>
      </c>
      <c r="B196" t="s">
        <v>12</v>
      </c>
      <c r="C196">
        <v>13.4</v>
      </c>
      <c r="D196">
        <v>12.97</v>
      </c>
      <c r="E196">
        <v>13.59</v>
      </c>
      <c r="F196">
        <v>11.72</v>
      </c>
      <c r="G196">
        <v>11.19</v>
      </c>
      <c r="H196">
        <v>6</v>
      </c>
      <c r="I196">
        <v>159</v>
      </c>
    </row>
    <row r="197" spans="1:9" x14ac:dyDescent="0.3">
      <c r="A197" t="s">
        <v>144</v>
      </c>
      <c r="B197" t="s">
        <v>13</v>
      </c>
      <c r="C197">
        <v>10.53</v>
      </c>
      <c r="D197">
        <v>11.9</v>
      </c>
      <c r="E197">
        <v>9.94</v>
      </c>
      <c r="F197">
        <v>10.06</v>
      </c>
      <c r="G197">
        <v>9.27</v>
      </c>
      <c r="H197">
        <v>7</v>
      </c>
      <c r="I197">
        <v>160</v>
      </c>
    </row>
    <row r="198" spans="1:9" x14ac:dyDescent="0.3">
      <c r="A198" t="s">
        <v>144</v>
      </c>
      <c r="B198" t="s">
        <v>14</v>
      </c>
      <c r="C198">
        <v>10.66</v>
      </c>
      <c r="D198">
        <v>10.15</v>
      </c>
      <c r="E198">
        <v>10.78</v>
      </c>
      <c r="F198">
        <v>10.08</v>
      </c>
      <c r="G198">
        <v>10.06</v>
      </c>
      <c r="H198">
        <v>8</v>
      </c>
      <c r="I198">
        <v>161</v>
      </c>
    </row>
    <row r="199" spans="1:9" x14ac:dyDescent="0.3">
      <c r="A199" t="s">
        <v>144</v>
      </c>
      <c r="B199" t="s">
        <v>15</v>
      </c>
      <c r="C199">
        <v>10.24</v>
      </c>
      <c r="D199">
        <v>10.56</v>
      </c>
      <c r="E199">
        <v>10.1</v>
      </c>
      <c r="F199">
        <v>9.85</v>
      </c>
      <c r="G199">
        <v>9.5500000000000007</v>
      </c>
      <c r="H199">
        <v>9</v>
      </c>
      <c r="I199">
        <v>162</v>
      </c>
    </row>
    <row r="200" spans="1:9" x14ac:dyDescent="0.3">
      <c r="A200" t="s">
        <v>145</v>
      </c>
      <c r="B200" t="s">
        <v>7</v>
      </c>
      <c r="C200">
        <v>12.45</v>
      </c>
      <c r="D200">
        <v>13.42</v>
      </c>
      <c r="E200">
        <v>11.48</v>
      </c>
      <c r="F200">
        <v>12.33</v>
      </c>
      <c r="G200">
        <v>11.23</v>
      </c>
      <c r="H200">
        <v>1</v>
      </c>
      <c r="I200">
        <v>163</v>
      </c>
    </row>
    <row r="201" spans="1:9" x14ac:dyDescent="0.3">
      <c r="A201" t="s">
        <v>145</v>
      </c>
      <c r="B201" t="s">
        <v>8</v>
      </c>
      <c r="C201">
        <v>9.9499999999999993</v>
      </c>
      <c r="D201">
        <v>9.86</v>
      </c>
      <c r="E201">
        <v>10.029999999999999</v>
      </c>
      <c r="F201">
        <v>9.68</v>
      </c>
      <c r="G201">
        <v>9.49</v>
      </c>
      <c r="H201">
        <v>2</v>
      </c>
      <c r="I201">
        <v>164</v>
      </c>
    </row>
    <row r="202" spans="1:9" x14ac:dyDescent="0.3">
      <c r="A202" t="s">
        <v>145</v>
      </c>
      <c r="B202" t="s">
        <v>9</v>
      </c>
      <c r="C202">
        <v>11.82</v>
      </c>
      <c r="D202">
        <v>9.74</v>
      </c>
      <c r="E202">
        <v>13.2</v>
      </c>
      <c r="F202">
        <v>11.53</v>
      </c>
      <c r="G202">
        <v>12.73</v>
      </c>
      <c r="H202">
        <v>3</v>
      </c>
      <c r="I202">
        <v>165</v>
      </c>
    </row>
    <row r="203" spans="1:9" x14ac:dyDescent="0.3">
      <c r="A203" t="s">
        <v>145</v>
      </c>
      <c r="B203" t="s">
        <v>10</v>
      </c>
      <c r="C203">
        <v>14.22</v>
      </c>
      <c r="D203">
        <v>13.33</v>
      </c>
      <c r="E203">
        <v>14.32</v>
      </c>
      <c r="F203">
        <v>13.71</v>
      </c>
      <c r="G203">
        <v>13.75</v>
      </c>
      <c r="H203">
        <v>4</v>
      </c>
      <c r="I203">
        <v>166</v>
      </c>
    </row>
    <row r="204" spans="1:9" x14ac:dyDescent="0.3">
      <c r="A204" t="s">
        <v>145</v>
      </c>
      <c r="B204" t="s">
        <v>11</v>
      </c>
      <c r="C204">
        <v>15.1</v>
      </c>
      <c r="D204">
        <v>14.39</v>
      </c>
      <c r="E204">
        <v>15.57</v>
      </c>
      <c r="F204">
        <v>14.86</v>
      </c>
      <c r="G204">
        <v>15.18</v>
      </c>
      <c r="H204">
        <v>5</v>
      </c>
      <c r="I204">
        <v>167</v>
      </c>
    </row>
    <row r="205" spans="1:9" x14ac:dyDescent="0.3">
      <c r="A205" t="s">
        <v>145</v>
      </c>
      <c r="B205" t="s">
        <v>12</v>
      </c>
      <c r="C205">
        <v>13.12</v>
      </c>
      <c r="D205">
        <v>13.08</v>
      </c>
      <c r="E205">
        <v>13.16</v>
      </c>
      <c r="F205">
        <v>12.74</v>
      </c>
      <c r="G205">
        <v>12.4</v>
      </c>
      <c r="H205">
        <v>6</v>
      </c>
      <c r="I205">
        <v>168</v>
      </c>
    </row>
    <row r="206" spans="1:9" x14ac:dyDescent="0.3">
      <c r="A206" t="s">
        <v>145</v>
      </c>
      <c r="B206" t="s">
        <v>13</v>
      </c>
      <c r="C206">
        <v>10.73</v>
      </c>
      <c r="D206">
        <v>11.52</v>
      </c>
      <c r="E206">
        <v>9.94</v>
      </c>
      <c r="F206">
        <v>10.41</v>
      </c>
      <c r="G206">
        <v>9.3000000000000007</v>
      </c>
      <c r="H206">
        <v>7</v>
      </c>
      <c r="I206">
        <v>169</v>
      </c>
    </row>
    <row r="207" spans="1:9" x14ac:dyDescent="0.3">
      <c r="A207" t="s">
        <v>145</v>
      </c>
      <c r="B207" t="s">
        <v>14</v>
      </c>
      <c r="C207">
        <v>10.66</v>
      </c>
      <c r="D207">
        <v>10.15</v>
      </c>
      <c r="E207">
        <v>10.78</v>
      </c>
      <c r="F207">
        <v>10.08</v>
      </c>
      <c r="G207">
        <v>10.06</v>
      </c>
      <c r="H207">
        <v>8</v>
      </c>
      <c r="I207">
        <v>170</v>
      </c>
    </row>
    <row r="208" spans="1:9" x14ac:dyDescent="0.3">
      <c r="A208" t="s">
        <v>145</v>
      </c>
      <c r="B208" t="s">
        <v>15</v>
      </c>
      <c r="C208">
        <v>10.24</v>
      </c>
      <c r="D208">
        <v>10.43</v>
      </c>
      <c r="E208">
        <v>10.050000000000001</v>
      </c>
      <c r="F208">
        <v>9.9600000000000009</v>
      </c>
      <c r="G208">
        <v>9.49</v>
      </c>
      <c r="H208">
        <v>9</v>
      </c>
      <c r="I208">
        <v>171</v>
      </c>
    </row>
    <row r="209" spans="1:9" x14ac:dyDescent="0.3">
      <c r="A209" t="s">
        <v>166</v>
      </c>
      <c r="B209" t="s">
        <v>7</v>
      </c>
      <c r="C209">
        <v>12.79</v>
      </c>
      <c r="D209">
        <v>13.73</v>
      </c>
      <c r="E209">
        <v>11.36</v>
      </c>
      <c r="F209">
        <v>12.73</v>
      </c>
      <c r="G209">
        <v>11.23</v>
      </c>
      <c r="H209">
        <v>1</v>
      </c>
      <c r="I209">
        <v>352</v>
      </c>
    </row>
    <row r="210" spans="1:9" x14ac:dyDescent="0.3">
      <c r="A210" t="s">
        <v>166</v>
      </c>
      <c r="B210" t="s">
        <v>8</v>
      </c>
      <c r="C210">
        <v>11.11</v>
      </c>
      <c r="D210">
        <v>11.73</v>
      </c>
      <c r="E210">
        <v>10.18</v>
      </c>
      <c r="F210">
        <v>10.89</v>
      </c>
      <c r="G210">
        <v>9.65</v>
      </c>
      <c r="H210">
        <v>2</v>
      </c>
      <c r="I210">
        <v>353</v>
      </c>
    </row>
    <row r="211" spans="1:9" x14ac:dyDescent="0.3">
      <c r="A211" t="s">
        <v>166</v>
      </c>
      <c r="B211" t="s">
        <v>9</v>
      </c>
      <c r="C211">
        <v>12.3</v>
      </c>
      <c r="D211">
        <v>11.77</v>
      </c>
      <c r="E211">
        <v>13.1</v>
      </c>
      <c r="F211">
        <v>12.14</v>
      </c>
      <c r="G211">
        <v>12.71</v>
      </c>
      <c r="H211">
        <v>3</v>
      </c>
      <c r="I211">
        <v>354</v>
      </c>
    </row>
    <row r="212" spans="1:9" x14ac:dyDescent="0.3">
      <c r="A212" t="s">
        <v>166</v>
      </c>
      <c r="B212" t="s">
        <v>10</v>
      </c>
      <c r="C212">
        <v>14.22</v>
      </c>
      <c r="D212">
        <v>13.33</v>
      </c>
      <c r="E212">
        <v>14.32</v>
      </c>
      <c r="F212">
        <v>13.71</v>
      </c>
      <c r="G212">
        <v>13.75</v>
      </c>
      <c r="H212">
        <v>4</v>
      </c>
      <c r="I212">
        <v>355</v>
      </c>
    </row>
    <row r="213" spans="1:9" x14ac:dyDescent="0.3">
      <c r="A213" t="s">
        <v>166</v>
      </c>
      <c r="B213" t="s">
        <v>11</v>
      </c>
      <c r="C213">
        <v>15.1</v>
      </c>
      <c r="D213">
        <v>14.39</v>
      </c>
      <c r="E213">
        <v>15.57</v>
      </c>
      <c r="F213">
        <v>14.86</v>
      </c>
      <c r="G213">
        <v>15.18</v>
      </c>
      <c r="H213">
        <v>5</v>
      </c>
      <c r="I213">
        <v>356</v>
      </c>
    </row>
    <row r="214" spans="1:9" x14ac:dyDescent="0.3">
      <c r="A214" t="s">
        <v>166</v>
      </c>
      <c r="B214" t="s">
        <v>12</v>
      </c>
      <c r="C214">
        <v>13.24</v>
      </c>
      <c r="D214">
        <v>13.07</v>
      </c>
      <c r="E214">
        <v>13.51</v>
      </c>
      <c r="F214">
        <v>12.94</v>
      </c>
      <c r="G214">
        <v>12.76</v>
      </c>
      <c r="H214">
        <v>6</v>
      </c>
      <c r="I214">
        <v>357</v>
      </c>
    </row>
    <row r="215" spans="1:9" x14ac:dyDescent="0.3">
      <c r="A215" t="s">
        <v>166</v>
      </c>
      <c r="B215" t="s">
        <v>13</v>
      </c>
      <c r="C215">
        <v>11.38</v>
      </c>
      <c r="D215">
        <v>12.34</v>
      </c>
      <c r="E215">
        <v>9.94</v>
      </c>
      <c r="F215">
        <v>11.12</v>
      </c>
      <c r="G215">
        <v>9.3000000000000007</v>
      </c>
      <c r="H215">
        <v>7</v>
      </c>
      <c r="I215">
        <v>358</v>
      </c>
    </row>
    <row r="216" spans="1:9" x14ac:dyDescent="0.3">
      <c r="A216" t="s">
        <v>166</v>
      </c>
      <c r="B216" t="s">
        <v>14</v>
      </c>
      <c r="C216">
        <v>10.66</v>
      </c>
      <c r="D216">
        <v>10.15</v>
      </c>
      <c r="E216">
        <v>10.78</v>
      </c>
      <c r="F216">
        <v>10.08</v>
      </c>
      <c r="G216">
        <v>10.06</v>
      </c>
      <c r="H216">
        <v>8</v>
      </c>
      <c r="I216">
        <v>359</v>
      </c>
    </row>
    <row r="217" spans="1:9" x14ac:dyDescent="0.3">
      <c r="A217" t="s">
        <v>166</v>
      </c>
      <c r="B217" t="s">
        <v>15</v>
      </c>
      <c r="C217">
        <v>10.24</v>
      </c>
      <c r="D217">
        <v>10.43</v>
      </c>
      <c r="E217">
        <v>10.050000000000001</v>
      </c>
      <c r="F217">
        <v>9.9600000000000009</v>
      </c>
      <c r="G217">
        <v>9.49</v>
      </c>
      <c r="H217">
        <v>9</v>
      </c>
      <c r="I217">
        <v>360</v>
      </c>
    </row>
    <row r="218" spans="1:9" x14ac:dyDescent="0.3">
      <c r="A218" t="s">
        <v>165</v>
      </c>
      <c r="B218" t="s">
        <v>7</v>
      </c>
      <c r="C218">
        <v>12.79</v>
      </c>
      <c r="D218">
        <v>13.88</v>
      </c>
      <c r="E218">
        <v>11.7</v>
      </c>
      <c r="F218">
        <v>12.46</v>
      </c>
      <c r="G218">
        <v>11.04</v>
      </c>
      <c r="H218">
        <v>1</v>
      </c>
      <c r="I218">
        <v>343</v>
      </c>
    </row>
    <row r="219" spans="1:9" x14ac:dyDescent="0.3">
      <c r="A219" t="s">
        <v>165</v>
      </c>
      <c r="B219" t="s">
        <v>8</v>
      </c>
      <c r="C219">
        <v>11.14</v>
      </c>
      <c r="D219">
        <v>13.7</v>
      </c>
      <c r="E219">
        <v>10.039999999999999</v>
      </c>
      <c r="F219">
        <v>10.8</v>
      </c>
      <c r="G219">
        <v>9.56</v>
      </c>
      <c r="H219">
        <v>2</v>
      </c>
      <c r="I219">
        <v>344</v>
      </c>
    </row>
    <row r="220" spans="1:9" x14ac:dyDescent="0.3">
      <c r="A220" t="s">
        <v>165</v>
      </c>
      <c r="B220" t="s">
        <v>9</v>
      </c>
      <c r="C220">
        <v>13.02</v>
      </c>
      <c r="D220">
        <v>13.76</v>
      </c>
      <c r="E220">
        <v>12.71</v>
      </c>
      <c r="F220">
        <v>11.52</v>
      </c>
      <c r="G220">
        <v>10.56</v>
      </c>
      <c r="H220">
        <v>3</v>
      </c>
      <c r="I220">
        <v>345</v>
      </c>
    </row>
    <row r="221" spans="1:9" x14ac:dyDescent="0.3">
      <c r="A221" t="s">
        <v>165</v>
      </c>
      <c r="B221" t="s">
        <v>10</v>
      </c>
      <c r="C221">
        <v>15</v>
      </c>
      <c r="D221" t="s">
        <v>33</v>
      </c>
      <c r="E221">
        <v>15</v>
      </c>
      <c r="F221">
        <v>14.21</v>
      </c>
      <c r="G221">
        <v>14.21</v>
      </c>
      <c r="H221">
        <v>4</v>
      </c>
      <c r="I221">
        <v>346</v>
      </c>
    </row>
    <row r="222" spans="1:9" x14ac:dyDescent="0.3">
      <c r="A222" t="s">
        <v>165</v>
      </c>
      <c r="B222" t="s">
        <v>11</v>
      </c>
      <c r="C222">
        <v>14.73</v>
      </c>
      <c r="D222">
        <v>14.26</v>
      </c>
      <c r="E222">
        <v>14.85</v>
      </c>
      <c r="F222">
        <v>14.08</v>
      </c>
      <c r="G222">
        <v>14.03</v>
      </c>
      <c r="H222">
        <v>5</v>
      </c>
      <c r="I222">
        <v>347</v>
      </c>
    </row>
    <row r="223" spans="1:9" x14ac:dyDescent="0.3">
      <c r="A223" t="s">
        <v>165</v>
      </c>
      <c r="B223" t="s">
        <v>12</v>
      </c>
      <c r="C223">
        <v>13.4</v>
      </c>
      <c r="D223">
        <v>13.19</v>
      </c>
      <c r="E223">
        <v>13.48</v>
      </c>
      <c r="F223">
        <v>11.74</v>
      </c>
      <c r="G223">
        <v>11.12</v>
      </c>
      <c r="H223">
        <v>6</v>
      </c>
      <c r="I223">
        <v>348</v>
      </c>
    </row>
    <row r="224" spans="1:9" x14ac:dyDescent="0.3">
      <c r="A224" t="s">
        <v>165</v>
      </c>
      <c r="B224" t="s">
        <v>13</v>
      </c>
      <c r="C224">
        <v>11.21</v>
      </c>
      <c r="D224">
        <v>12.78</v>
      </c>
      <c r="E224">
        <v>10.53</v>
      </c>
      <c r="F224">
        <v>10.78</v>
      </c>
      <c r="G224">
        <v>9.93</v>
      </c>
      <c r="H224">
        <v>7</v>
      </c>
      <c r="I224">
        <v>349</v>
      </c>
    </row>
    <row r="225" spans="1:9" x14ac:dyDescent="0.3">
      <c r="A225" t="s">
        <v>165</v>
      </c>
      <c r="B225" t="s">
        <v>14</v>
      </c>
      <c r="C225">
        <v>10.66</v>
      </c>
      <c r="D225">
        <v>10.15</v>
      </c>
      <c r="E225">
        <v>10.78</v>
      </c>
      <c r="F225">
        <v>10.08</v>
      </c>
      <c r="G225">
        <v>10.06</v>
      </c>
      <c r="H225">
        <v>8</v>
      </c>
      <c r="I225">
        <v>350</v>
      </c>
    </row>
    <row r="226" spans="1:9" x14ac:dyDescent="0.3">
      <c r="A226" t="s">
        <v>165</v>
      </c>
      <c r="B226" t="s">
        <v>15</v>
      </c>
      <c r="C226">
        <v>10.24</v>
      </c>
      <c r="D226">
        <v>10.56</v>
      </c>
      <c r="E226">
        <v>10.1</v>
      </c>
      <c r="F226">
        <v>9.85</v>
      </c>
      <c r="G226">
        <v>9.5500000000000007</v>
      </c>
      <c r="H226">
        <v>9</v>
      </c>
      <c r="I226">
        <v>351</v>
      </c>
    </row>
    <row r="227" spans="1:9" x14ac:dyDescent="0.3">
      <c r="A227" t="s">
        <v>135</v>
      </c>
      <c r="B227" t="s">
        <v>7</v>
      </c>
      <c r="C227">
        <v>12.34</v>
      </c>
      <c r="D227">
        <v>13.42</v>
      </c>
      <c r="E227">
        <v>11.27</v>
      </c>
      <c r="F227">
        <v>12</v>
      </c>
      <c r="G227">
        <v>10.58</v>
      </c>
      <c r="H227">
        <v>1</v>
      </c>
      <c r="I227">
        <v>73</v>
      </c>
    </row>
    <row r="228" spans="1:9" x14ac:dyDescent="0.3">
      <c r="A228" t="s">
        <v>135</v>
      </c>
      <c r="B228" t="s">
        <v>8</v>
      </c>
      <c r="C228">
        <v>9.9600000000000009</v>
      </c>
      <c r="D228">
        <v>9.86</v>
      </c>
      <c r="E228">
        <v>10.06</v>
      </c>
      <c r="F228">
        <v>9.6999999999999993</v>
      </c>
      <c r="G228">
        <v>9.5299999999999994</v>
      </c>
      <c r="H228">
        <v>2</v>
      </c>
      <c r="I228">
        <v>74</v>
      </c>
    </row>
    <row r="229" spans="1:9" x14ac:dyDescent="0.3">
      <c r="A229" t="s">
        <v>135</v>
      </c>
      <c r="B229" t="s">
        <v>9</v>
      </c>
      <c r="C229">
        <v>12.23</v>
      </c>
      <c r="D229">
        <v>9.7899999999999991</v>
      </c>
      <c r="E229">
        <v>13.28</v>
      </c>
      <c r="F229">
        <v>11.97</v>
      </c>
      <c r="G229">
        <v>12.9</v>
      </c>
      <c r="H229">
        <v>3</v>
      </c>
      <c r="I229">
        <v>75</v>
      </c>
    </row>
    <row r="230" spans="1:9" x14ac:dyDescent="0.3">
      <c r="A230" t="s">
        <v>135</v>
      </c>
      <c r="B230" t="s">
        <v>10</v>
      </c>
      <c r="C230">
        <v>14.97</v>
      </c>
      <c r="D230">
        <v>13.13</v>
      </c>
      <c r="E230">
        <v>15.18</v>
      </c>
      <c r="F230">
        <v>14.24</v>
      </c>
      <c r="G230">
        <v>14.37</v>
      </c>
      <c r="H230">
        <v>4</v>
      </c>
      <c r="I230">
        <v>76</v>
      </c>
    </row>
    <row r="231" spans="1:9" x14ac:dyDescent="0.3">
      <c r="A231" t="s">
        <v>135</v>
      </c>
      <c r="B231" t="s">
        <v>11</v>
      </c>
      <c r="C231">
        <v>14.86</v>
      </c>
      <c r="D231">
        <v>14.65</v>
      </c>
      <c r="E231">
        <v>15.07</v>
      </c>
      <c r="F231">
        <v>14.44</v>
      </c>
      <c r="G231">
        <v>14.24</v>
      </c>
      <c r="H231">
        <v>5</v>
      </c>
      <c r="I231">
        <v>77</v>
      </c>
    </row>
    <row r="232" spans="1:9" x14ac:dyDescent="0.3">
      <c r="A232" t="s">
        <v>135</v>
      </c>
      <c r="B232" t="s">
        <v>12</v>
      </c>
      <c r="C232">
        <v>13.25</v>
      </c>
      <c r="D232">
        <v>13.1</v>
      </c>
      <c r="E232">
        <v>13.4</v>
      </c>
      <c r="F232">
        <v>13.07</v>
      </c>
      <c r="G232">
        <v>13.05</v>
      </c>
      <c r="H232">
        <v>6</v>
      </c>
      <c r="I232">
        <v>78</v>
      </c>
    </row>
    <row r="233" spans="1:9" x14ac:dyDescent="0.3">
      <c r="A233" t="s">
        <v>135</v>
      </c>
      <c r="B233" t="s">
        <v>13</v>
      </c>
      <c r="C233">
        <v>10.73</v>
      </c>
      <c r="D233">
        <v>11.52</v>
      </c>
      <c r="E233">
        <v>9.94</v>
      </c>
      <c r="F233">
        <v>10.41</v>
      </c>
      <c r="G233">
        <v>9.3000000000000007</v>
      </c>
      <c r="H233">
        <v>7</v>
      </c>
      <c r="I233">
        <v>79</v>
      </c>
    </row>
    <row r="234" spans="1:9" x14ac:dyDescent="0.3">
      <c r="A234" t="s">
        <v>135</v>
      </c>
      <c r="B234" t="s">
        <v>14</v>
      </c>
      <c r="C234">
        <v>10.66</v>
      </c>
      <c r="D234">
        <v>10.15</v>
      </c>
      <c r="E234">
        <v>10.78</v>
      </c>
      <c r="F234">
        <v>10.08</v>
      </c>
      <c r="G234">
        <v>10.06</v>
      </c>
      <c r="H234">
        <v>8</v>
      </c>
      <c r="I234">
        <v>80</v>
      </c>
    </row>
    <row r="235" spans="1:9" x14ac:dyDescent="0.3">
      <c r="A235" t="s">
        <v>135</v>
      </c>
      <c r="B235" t="s">
        <v>15</v>
      </c>
      <c r="C235">
        <v>10.24</v>
      </c>
      <c r="D235">
        <v>10.43</v>
      </c>
      <c r="E235">
        <v>10.039999999999999</v>
      </c>
      <c r="F235">
        <v>9.94</v>
      </c>
      <c r="G235">
        <v>9.4499999999999993</v>
      </c>
      <c r="H235">
        <v>9</v>
      </c>
      <c r="I235">
        <v>81</v>
      </c>
    </row>
    <row r="236" spans="1:9" x14ac:dyDescent="0.3">
      <c r="A236" t="s">
        <v>156</v>
      </c>
      <c r="B236" t="s">
        <v>7</v>
      </c>
      <c r="C236">
        <v>12.74</v>
      </c>
      <c r="D236">
        <v>13.73</v>
      </c>
      <c r="E236">
        <v>11.25</v>
      </c>
      <c r="F236">
        <v>12.47</v>
      </c>
      <c r="G236">
        <v>10.57</v>
      </c>
      <c r="H236">
        <v>1</v>
      </c>
      <c r="I236">
        <v>262</v>
      </c>
    </row>
    <row r="237" spans="1:9" x14ac:dyDescent="0.3">
      <c r="A237" t="s">
        <v>156</v>
      </c>
      <c r="B237" t="s">
        <v>8</v>
      </c>
      <c r="C237">
        <v>11.12</v>
      </c>
      <c r="D237">
        <v>11.73</v>
      </c>
      <c r="E237">
        <v>10.220000000000001</v>
      </c>
      <c r="F237">
        <v>10.91</v>
      </c>
      <c r="G237">
        <v>9.6999999999999993</v>
      </c>
      <c r="H237">
        <v>2</v>
      </c>
      <c r="I237">
        <v>263</v>
      </c>
    </row>
    <row r="238" spans="1:9" x14ac:dyDescent="0.3">
      <c r="A238" t="s">
        <v>156</v>
      </c>
      <c r="B238" t="s">
        <v>9</v>
      </c>
      <c r="C238">
        <v>12.33</v>
      </c>
      <c r="D238">
        <v>11.78</v>
      </c>
      <c r="E238">
        <v>13.15</v>
      </c>
      <c r="F238">
        <v>12.21</v>
      </c>
      <c r="G238">
        <v>12.85</v>
      </c>
      <c r="H238">
        <v>3</v>
      </c>
      <c r="I238">
        <v>264</v>
      </c>
    </row>
    <row r="239" spans="1:9" x14ac:dyDescent="0.3">
      <c r="A239" t="s">
        <v>156</v>
      </c>
      <c r="B239" t="s">
        <v>10</v>
      </c>
      <c r="C239">
        <v>14.97</v>
      </c>
      <c r="D239">
        <v>13.13</v>
      </c>
      <c r="E239">
        <v>15.18</v>
      </c>
      <c r="F239">
        <v>14.24</v>
      </c>
      <c r="G239">
        <v>14.37</v>
      </c>
      <c r="H239">
        <v>4</v>
      </c>
      <c r="I239">
        <v>265</v>
      </c>
    </row>
    <row r="240" spans="1:9" x14ac:dyDescent="0.3">
      <c r="A240" t="s">
        <v>156</v>
      </c>
      <c r="B240" t="s">
        <v>11</v>
      </c>
      <c r="C240">
        <v>14.86</v>
      </c>
      <c r="D240">
        <v>14.65</v>
      </c>
      <c r="E240">
        <v>15.07</v>
      </c>
      <c r="F240">
        <v>14.44</v>
      </c>
      <c r="G240">
        <v>14.24</v>
      </c>
      <c r="H240">
        <v>5</v>
      </c>
      <c r="I240">
        <v>266</v>
      </c>
    </row>
    <row r="241" spans="1:9" x14ac:dyDescent="0.3">
      <c r="A241" t="s">
        <v>156</v>
      </c>
      <c r="B241" t="s">
        <v>12</v>
      </c>
      <c r="C241">
        <v>13.13</v>
      </c>
      <c r="D241">
        <v>13.08</v>
      </c>
      <c r="E241">
        <v>13.21</v>
      </c>
      <c r="F241">
        <v>13.02</v>
      </c>
      <c r="G241">
        <v>12.91</v>
      </c>
      <c r="H241">
        <v>6</v>
      </c>
      <c r="I241">
        <v>267</v>
      </c>
    </row>
    <row r="242" spans="1:9" x14ac:dyDescent="0.3">
      <c r="A242" t="s">
        <v>156</v>
      </c>
      <c r="B242" t="s">
        <v>13</v>
      </c>
      <c r="C242">
        <v>11.38</v>
      </c>
      <c r="D242">
        <v>12.34</v>
      </c>
      <c r="E242">
        <v>9.94</v>
      </c>
      <c r="F242">
        <v>11.12</v>
      </c>
      <c r="G242">
        <v>9.3000000000000007</v>
      </c>
      <c r="H242">
        <v>7</v>
      </c>
      <c r="I242">
        <v>268</v>
      </c>
    </row>
    <row r="243" spans="1:9" x14ac:dyDescent="0.3">
      <c r="A243" t="s">
        <v>156</v>
      </c>
      <c r="B243" t="s">
        <v>14</v>
      </c>
      <c r="C243">
        <v>10.66</v>
      </c>
      <c r="D243">
        <v>10.15</v>
      </c>
      <c r="E243">
        <v>10.78</v>
      </c>
      <c r="F243">
        <v>10.08</v>
      </c>
      <c r="G243">
        <v>10.06</v>
      </c>
      <c r="H243">
        <v>8</v>
      </c>
      <c r="I243">
        <v>269</v>
      </c>
    </row>
    <row r="244" spans="1:9" x14ac:dyDescent="0.3">
      <c r="A244" t="s">
        <v>156</v>
      </c>
      <c r="B244" t="s">
        <v>15</v>
      </c>
      <c r="C244">
        <v>10.24</v>
      </c>
      <c r="D244">
        <v>10.43</v>
      </c>
      <c r="E244">
        <v>10.039999999999999</v>
      </c>
      <c r="F244">
        <v>9.94</v>
      </c>
      <c r="G244">
        <v>9.4499999999999993</v>
      </c>
      <c r="H244">
        <v>9</v>
      </c>
      <c r="I244">
        <v>270</v>
      </c>
    </row>
    <row r="245" spans="1:9" x14ac:dyDescent="0.3">
      <c r="A245" t="s">
        <v>136</v>
      </c>
      <c r="B245" t="s">
        <v>7</v>
      </c>
      <c r="C245">
        <v>12.29</v>
      </c>
      <c r="D245">
        <v>13.42</v>
      </c>
      <c r="E245">
        <v>11.17</v>
      </c>
      <c r="F245">
        <v>11.95</v>
      </c>
      <c r="G245">
        <v>10.48</v>
      </c>
      <c r="H245">
        <v>1</v>
      </c>
      <c r="I245">
        <v>82</v>
      </c>
    </row>
    <row r="246" spans="1:9" x14ac:dyDescent="0.3">
      <c r="A246" t="s">
        <v>136</v>
      </c>
      <c r="B246" t="s">
        <v>8</v>
      </c>
      <c r="C246">
        <v>9.9600000000000009</v>
      </c>
      <c r="D246">
        <v>9.86</v>
      </c>
      <c r="E246">
        <v>10.06</v>
      </c>
      <c r="F246">
        <v>9.6999999999999993</v>
      </c>
      <c r="G246">
        <v>9.5299999999999994</v>
      </c>
      <c r="H246">
        <v>2</v>
      </c>
      <c r="I246">
        <v>83</v>
      </c>
    </row>
    <row r="247" spans="1:9" x14ac:dyDescent="0.3">
      <c r="A247" t="s">
        <v>136</v>
      </c>
      <c r="B247" t="s">
        <v>9</v>
      </c>
      <c r="C247">
        <v>12.11</v>
      </c>
      <c r="D247">
        <v>9.7899999999999991</v>
      </c>
      <c r="E247">
        <v>13.1</v>
      </c>
      <c r="F247">
        <v>11.87</v>
      </c>
      <c r="G247">
        <v>12.76</v>
      </c>
      <c r="H247">
        <v>3</v>
      </c>
      <c r="I247">
        <v>84</v>
      </c>
    </row>
    <row r="248" spans="1:9" x14ac:dyDescent="0.3">
      <c r="A248" t="s">
        <v>136</v>
      </c>
      <c r="B248" t="s">
        <v>10</v>
      </c>
      <c r="C248">
        <v>13.76</v>
      </c>
      <c r="D248">
        <v>13.13</v>
      </c>
      <c r="E248">
        <v>13.83</v>
      </c>
      <c r="F248">
        <v>13.17</v>
      </c>
      <c r="G248">
        <v>13.17</v>
      </c>
      <c r="H248">
        <v>4</v>
      </c>
      <c r="I248">
        <v>85</v>
      </c>
    </row>
    <row r="249" spans="1:9" x14ac:dyDescent="0.3">
      <c r="A249" t="s">
        <v>136</v>
      </c>
      <c r="B249" t="s">
        <v>11</v>
      </c>
      <c r="C249">
        <v>14.79</v>
      </c>
      <c r="D249">
        <v>14.39</v>
      </c>
      <c r="E249">
        <v>15.05</v>
      </c>
      <c r="F249">
        <v>14.28</v>
      </c>
      <c r="G249">
        <v>14.21</v>
      </c>
      <c r="H249">
        <v>5</v>
      </c>
      <c r="I249">
        <v>86</v>
      </c>
    </row>
    <row r="250" spans="1:9" x14ac:dyDescent="0.3">
      <c r="A250" t="s">
        <v>136</v>
      </c>
      <c r="B250" t="s">
        <v>12</v>
      </c>
      <c r="C250">
        <v>13.25</v>
      </c>
      <c r="D250">
        <v>13.1</v>
      </c>
      <c r="E250">
        <v>13.4</v>
      </c>
      <c r="F250">
        <v>13.07</v>
      </c>
      <c r="G250">
        <v>13.05</v>
      </c>
      <c r="H250">
        <v>6</v>
      </c>
      <c r="I250">
        <v>87</v>
      </c>
    </row>
    <row r="251" spans="1:9" x14ac:dyDescent="0.3">
      <c r="A251" t="s">
        <v>136</v>
      </c>
      <c r="B251" t="s">
        <v>13</v>
      </c>
      <c r="C251">
        <v>10.73</v>
      </c>
      <c r="D251">
        <v>11.52</v>
      </c>
      <c r="E251">
        <v>9.94</v>
      </c>
      <c r="F251">
        <v>10.41</v>
      </c>
      <c r="G251">
        <v>9.3000000000000007</v>
      </c>
      <c r="H251">
        <v>7</v>
      </c>
      <c r="I251">
        <v>88</v>
      </c>
    </row>
    <row r="252" spans="1:9" x14ac:dyDescent="0.3">
      <c r="A252" t="s">
        <v>136</v>
      </c>
      <c r="B252" t="s">
        <v>14</v>
      </c>
      <c r="C252">
        <v>10.76</v>
      </c>
      <c r="D252">
        <v>10.15</v>
      </c>
      <c r="E252">
        <v>10.91</v>
      </c>
      <c r="F252">
        <v>10.210000000000001</v>
      </c>
      <c r="G252">
        <v>10.220000000000001</v>
      </c>
      <c r="H252">
        <v>8</v>
      </c>
      <c r="I252">
        <v>89</v>
      </c>
    </row>
    <row r="253" spans="1:9" x14ac:dyDescent="0.3">
      <c r="A253" t="s">
        <v>136</v>
      </c>
      <c r="B253" t="s">
        <v>15</v>
      </c>
      <c r="C253">
        <v>10.24</v>
      </c>
      <c r="D253">
        <v>10.43</v>
      </c>
      <c r="E253">
        <v>10.039999999999999</v>
      </c>
      <c r="F253">
        <v>9.94</v>
      </c>
      <c r="G253">
        <v>9.4499999999999993</v>
      </c>
      <c r="H253">
        <v>9</v>
      </c>
      <c r="I253">
        <v>90</v>
      </c>
    </row>
    <row r="254" spans="1:9" x14ac:dyDescent="0.3">
      <c r="A254" t="s">
        <v>157</v>
      </c>
      <c r="B254" t="s">
        <v>7</v>
      </c>
      <c r="C254">
        <v>12.74</v>
      </c>
      <c r="D254">
        <v>13.73</v>
      </c>
      <c r="E254">
        <v>11.26</v>
      </c>
      <c r="F254">
        <v>12.47</v>
      </c>
      <c r="G254">
        <v>10.57</v>
      </c>
      <c r="H254">
        <v>1</v>
      </c>
      <c r="I254">
        <v>271</v>
      </c>
    </row>
    <row r="255" spans="1:9" x14ac:dyDescent="0.3">
      <c r="A255" t="s">
        <v>157</v>
      </c>
      <c r="B255" t="s">
        <v>8</v>
      </c>
      <c r="C255">
        <v>11.12</v>
      </c>
      <c r="D255">
        <v>11.73</v>
      </c>
      <c r="E255">
        <v>10.220000000000001</v>
      </c>
      <c r="F255">
        <v>10.9</v>
      </c>
      <c r="G255">
        <v>9.66</v>
      </c>
      <c r="H255">
        <v>2</v>
      </c>
      <c r="I255">
        <v>272</v>
      </c>
    </row>
    <row r="256" spans="1:9" x14ac:dyDescent="0.3">
      <c r="A256" t="s">
        <v>157</v>
      </c>
      <c r="B256" t="s">
        <v>9</v>
      </c>
      <c r="C256">
        <v>12.37</v>
      </c>
      <c r="D256">
        <v>11.78</v>
      </c>
      <c r="E256">
        <v>13.26</v>
      </c>
      <c r="F256">
        <v>12.2</v>
      </c>
      <c r="G256">
        <v>12.84</v>
      </c>
      <c r="H256">
        <v>3</v>
      </c>
      <c r="I256">
        <v>273</v>
      </c>
    </row>
    <row r="257" spans="1:9" x14ac:dyDescent="0.3">
      <c r="A257" t="s">
        <v>157</v>
      </c>
      <c r="B257" t="s">
        <v>10</v>
      </c>
      <c r="C257">
        <v>13.76</v>
      </c>
      <c r="D257">
        <v>13.13</v>
      </c>
      <c r="E257">
        <v>13.83</v>
      </c>
      <c r="F257">
        <v>13.17</v>
      </c>
      <c r="G257">
        <v>13.17</v>
      </c>
      <c r="H257">
        <v>4</v>
      </c>
      <c r="I257">
        <v>274</v>
      </c>
    </row>
    <row r="258" spans="1:9" x14ac:dyDescent="0.3">
      <c r="A258" t="s">
        <v>157</v>
      </c>
      <c r="B258" t="s">
        <v>11</v>
      </c>
      <c r="C258">
        <v>14.79</v>
      </c>
      <c r="D258">
        <v>14.39</v>
      </c>
      <c r="E258">
        <v>15.05</v>
      </c>
      <c r="F258">
        <v>14.28</v>
      </c>
      <c r="G258">
        <v>14.21</v>
      </c>
      <c r="H258">
        <v>5</v>
      </c>
      <c r="I258">
        <v>275</v>
      </c>
    </row>
    <row r="259" spans="1:9" x14ac:dyDescent="0.3">
      <c r="A259" t="s">
        <v>157</v>
      </c>
      <c r="B259" t="s">
        <v>12</v>
      </c>
      <c r="C259">
        <v>13.02</v>
      </c>
      <c r="D259">
        <v>13.08</v>
      </c>
      <c r="E259">
        <v>12.92</v>
      </c>
      <c r="F259">
        <v>12.86</v>
      </c>
      <c r="G259">
        <v>12.53</v>
      </c>
      <c r="H259">
        <v>6</v>
      </c>
      <c r="I259">
        <v>276</v>
      </c>
    </row>
    <row r="260" spans="1:9" x14ac:dyDescent="0.3">
      <c r="A260" t="s">
        <v>157</v>
      </c>
      <c r="B260" t="s">
        <v>13</v>
      </c>
      <c r="C260">
        <v>11.38</v>
      </c>
      <c r="D260">
        <v>12.34</v>
      </c>
      <c r="E260">
        <v>9.94</v>
      </c>
      <c r="F260">
        <v>11.12</v>
      </c>
      <c r="G260">
        <v>9.3000000000000007</v>
      </c>
      <c r="H260">
        <v>7</v>
      </c>
      <c r="I260">
        <v>277</v>
      </c>
    </row>
    <row r="261" spans="1:9" x14ac:dyDescent="0.3">
      <c r="A261" t="s">
        <v>157</v>
      </c>
      <c r="B261" t="s">
        <v>14</v>
      </c>
      <c r="C261">
        <v>10.76</v>
      </c>
      <c r="D261">
        <v>10.15</v>
      </c>
      <c r="E261">
        <v>10.91</v>
      </c>
      <c r="F261">
        <v>10.210000000000001</v>
      </c>
      <c r="G261">
        <v>10.220000000000001</v>
      </c>
      <c r="H261">
        <v>8</v>
      </c>
      <c r="I261">
        <v>278</v>
      </c>
    </row>
    <row r="262" spans="1:9" x14ac:dyDescent="0.3">
      <c r="A262" t="s">
        <v>157</v>
      </c>
      <c r="B262" t="s">
        <v>15</v>
      </c>
      <c r="C262">
        <v>10.24</v>
      </c>
      <c r="D262">
        <v>10.43</v>
      </c>
      <c r="E262">
        <v>10.039999999999999</v>
      </c>
      <c r="F262">
        <v>9.94</v>
      </c>
      <c r="G262">
        <v>9.4499999999999993</v>
      </c>
      <c r="H262">
        <v>9</v>
      </c>
      <c r="I262">
        <v>279</v>
      </c>
    </row>
    <row r="263" spans="1:9" x14ac:dyDescent="0.3">
      <c r="A263" t="s">
        <v>139</v>
      </c>
      <c r="B263" t="s">
        <v>7</v>
      </c>
      <c r="C263">
        <v>12.28</v>
      </c>
      <c r="D263">
        <v>13.49</v>
      </c>
      <c r="E263">
        <v>11.08</v>
      </c>
      <c r="F263">
        <v>11.97</v>
      </c>
      <c r="G263">
        <v>10.45</v>
      </c>
      <c r="H263">
        <v>1</v>
      </c>
      <c r="I263">
        <v>109</v>
      </c>
    </row>
    <row r="264" spans="1:9" x14ac:dyDescent="0.3">
      <c r="A264" t="s">
        <v>139</v>
      </c>
      <c r="B264" t="s">
        <v>8</v>
      </c>
      <c r="C264">
        <v>9.8000000000000007</v>
      </c>
      <c r="D264">
        <v>9.5500000000000007</v>
      </c>
      <c r="E264">
        <v>10.050000000000001</v>
      </c>
      <c r="F264">
        <v>9.5299999999999994</v>
      </c>
      <c r="G264">
        <v>9.51</v>
      </c>
      <c r="H264">
        <v>2</v>
      </c>
      <c r="I264">
        <v>110</v>
      </c>
    </row>
    <row r="265" spans="1:9" x14ac:dyDescent="0.3">
      <c r="A265" t="s">
        <v>139</v>
      </c>
      <c r="B265" t="s">
        <v>9</v>
      </c>
      <c r="C265">
        <v>12.15</v>
      </c>
      <c r="D265">
        <v>9.99</v>
      </c>
      <c r="E265">
        <v>13.07</v>
      </c>
      <c r="F265">
        <v>11.88</v>
      </c>
      <c r="G265">
        <v>12.69</v>
      </c>
      <c r="H265">
        <v>3</v>
      </c>
      <c r="I265">
        <v>111</v>
      </c>
    </row>
    <row r="266" spans="1:9" x14ac:dyDescent="0.3">
      <c r="A266" t="s">
        <v>139</v>
      </c>
      <c r="B266" t="s">
        <v>10</v>
      </c>
      <c r="C266">
        <v>15.72</v>
      </c>
      <c r="D266">
        <v>13.13</v>
      </c>
      <c r="E266">
        <v>16.010000000000002</v>
      </c>
      <c r="F266">
        <v>14.9</v>
      </c>
      <c r="G266">
        <v>15.1</v>
      </c>
      <c r="H266">
        <v>4</v>
      </c>
      <c r="I266">
        <v>112</v>
      </c>
    </row>
    <row r="267" spans="1:9" x14ac:dyDescent="0.3">
      <c r="A267" t="s">
        <v>139</v>
      </c>
      <c r="B267" t="s">
        <v>11</v>
      </c>
      <c r="C267">
        <v>14.78</v>
      </c>
      <c r="D267">
        <v>13.75</v>
      </c>
      <c r="E267">
        <v>15.47</v>
      </c>
      <c r="F267">
        <v>14.37</v>
      </c>
      <c r="G267">
        <v>14.78</v>
      </c>
      <c r="H267">
        <v>5</v>
      </c>
      <c r="I267">
        <v>113</v>
      </c>
    </row>
    <row r="268" spans="1:9" x14ac:dyDescent="0.3">
      <c r="A268" t="s">
        <v>139</v>
      </c>
      <c r="B268" t="s">
        <v>12</v>
      </c>
      <c r="C268">
        <v>13.47</v>
      </c>
      <c r="D268">
        <v>13.06</v>
      </c>
      <c r="E268">
        <v>13.74</v>
      </c>
      <c r="F268">
        <v>13.21</v>
      </c>
      <c r="G268">
        <v>13.31</v>
      </c>
      <c r="H268">
        <v>6</v>
      </c>
      <c r="I268">
        <v>114</v>
      </c>
    </row>
    <row r="269" spans="1:9" x14ac:dyDescent="0.3">
      <c r="A269" t="s">
        <v>139</v>
      </c>
      <c r="B269" t="s">
        <v>13</v>
      </c>
      <c r="C269">
        <v>10.59</v>
      </c>
      <c r="D269">
        <v>11.25</v>
      </c>
      <c r="E269">
        <v>9.94</v>
      </c>
      <c r="F269">
        <v>10.27</v>
      </c>
      <c r="G269">
        <v>9.3000000000000007</v>
      </c>
      <c r="H269">
        <v>7</v>
      </c>
      <c r="I269">
        <v>115</v>
      </c>
    </row>
    <row r="270" spans="1:9" x14ac:dyDescent="0.3">
      <c r="A270" t="s">
        <v>139</v>
      </c>
      <c r="B270" t="s">
        <v>14</v>
      </c>
      <c r="C270">
        <v>10.68</v>
      </c>
      <c r="D270">
        <v>9.9600000000000009</v>
      </c>
      <c r="E270">
        <v>10.86</v>
      </c>
      <c r="F270">
        <v>10.09</v>
      </c>
      <c r="G270">
        <v>10.130000000000001</v>
      </c>
      <c r="H270">
        <v>8</v>
      </c>
      <c r="I270">
        <v>116</v>
      </c>
    </row>
    <row r="271" spans="1:9" x14ac:dyDescent="0.3">
      <c r="A271" t="s">
        <v>139</v>
      </c>
      <c r="B271" t="s">
        <v>15</v>
      </c>
      <c r="C271">
        <v>10.61</v>
      </c>
      <c r="D271">
        <v>10.85</v>
      </c>
      <c r="E271">
        <v>10.37</v>
      </c>
      <c r="F271">
        <v>10.34</v>
      </c>
      <c r="G271">
        <v>9.83</v>
      </c>
      <c r="H271">
        <v>9</v>
      </c>
      <c r="I271">
        <v>117</v>
      </c>
    </row>
    <row r="272" spans="1:9" x14ac:dyDescent="0.3">
      <c r="A272" t="s">
        <v>160</v>
      </c>
      <c r="B272" t="s">
        <v>7</v>
      </c>
      <c r="C272">
        <v>12.65</v>
      </c>
      <c r="D272">
        <v>13.77</v>
      </c>
      <c r="E272">
        <v>10.97</v>
      </c>
      <c r="F272">
        <v>12.4</v>
      </c>
      <c r="G272">
        <v>10.35</v>
      </c>
      <c r="H272">
        <v>1</v>
      </c>
      <c r="I272">
        <v>298</v>
      </c>
    </row>
    <row r="273" spans="1:9" x14ac:dyDescent="0.3">
      <c r="A273" t="s">
        <v>160</v>
      </c>
      <c r="B273" t="s">
        <v>8</v>
      </c>
      <c r="C273">
        <v>11.1</v>
      </c>
      <c r="D273">
        <v>11.7</v>
      </c>
      <c r="E273">
        <v>10.199999999999999</v>
      </c>
      <c r="F273">
        <v>10.88</v>
      </c>
      <c r="G273">
        <v>9.67</v>
      </c>
      <c r="H273">
        <v>2</v>
      </c>
      <c r="I273">
        <v>299</v>
      </c>
    </row>
    <row r="274" spans="1:9" x14ac:dyDescent="0.3">
      <c r="A274" t="s">
        <v>160</v>
      </c>
      <c r="B274" t="s">
        <v>9</v>
      </c>
      <c r="C274">
        <v>12.24</v>
      </c>
      <c r="D274">
        <v>11.88</v>
      </c>
      <c r="E274">
        <v>12.79</v>
      </c>
      <c r="F274">
        <v>12.12</v>
      </c>
      <c r="G274">
        <v>12.5</v>
      </c>
      <c r="H274">
        <v>3</v>
      </c>
      <c r="I274">
        <v>300</v>
      </c>
    </row>
    <row r="275" spans="1:9" x14ac:dyDescent="0.3">
      <c r="A275" t="s">
        <v>160</v>
      </c>
      <c r="B275" t="s">
        <v>10</v>
      </c>
      <c r="C275">
        <v>15.72</v>
      </c>
      <c r="D275">
        <v>13.13</v>
      </c>
      <c r="E275">
        <v>16.010000000000002</v>
      </c>
      <c r="F275">
        <v>14.9</v>
      </c>
      <c r="G275">
        <v>15.1</v>
      </c>
      <c r="H275">
        <v>4</v>
      </c>
      <c r="I275">
        <v>301</v>
      </c>
    </row>
    <row r="276" spans="1:9" x14ac:dyDescent="0.3">
      <c r="A276" t="s">
        <v>160</v>
      </c>
      <c r="B276" t="s">
        <v>11</v>
      </c>
      <c r="C276">
        <v>14.78</v>
      </c>
      <c r="D276">
        <v>13.75</v>
      </c>
      <c r="E276">
        <v>15.47</v>
      </c>
      <c r="F276">
        <v>14.37</v>
      </c>
      <c r="G276">
        <v>14.78</v>
      </c>
      <c r="H276">
        <v>5</v>
      </c>
      <c r="I276">
        <v>302</v>
      </c>
    </row>
    <row r="277" spans="1:9" x14ac:dyDescent="0.3">
      <c r="A277" t="s">
        <v>160</v>
      </c>
      <c r="B277" t="s">
        <v>12</v>
      </c>
      <c r="C277">
        <v>13.12</v>
      </c>
      <c r="D277">
        <v>13.02</v>
      </c>
      <c r="E277">
        <v>13.28</v>
      </c>
      <c r="F277">
        <v>12.99</v>
      </c>
      <c r="G277">
        <v>12.96</v>
      </c>
      <c r="H277">
        <v>6</v>
      </c>
      <c r="I277">
        <v>303</v>
      </c>
    </row>
    <row r="278" spans="1:9" x14ac:dyDescent="0.3">
      <c r="A278" t="s">
        <v>160</v>
      </c>
      <c r="B278" t="s">
        <v>13</v>
      </c>
      <c r="C278">
        <v>11.27</v>
      </c>
      <c r="D278">
        <v>12.15</v>
      </c>
      <c r="E278">
        <v>9.94</v>
      </c>
      <c r="F278">
        <v>11.01</v>
      </c>
      <c r="G278">
        <v>9.3000000000000007</v>
      </c>
      <c r="H278">
        <v>7</v>
      </c>
      <c r="I278">
        <v>304</v>
      </c>
    </row>
    <row r="279" spans="1:9" x14ac:dyDescent="0.3">
      <c r="A279" t="s">
        <v>160</v>
      </c>
      <c r="B279" t="s">
        <v>14</v>
      </c>
      <c r="C279">
        <v>10.68</v>
      </c>
      <c r="D279">
        <v>9.9600000000000009</v>
      </c>
      <c r="E279">
        <v>10.86</v>
      </c>
      <c r="F279">
        <v>10.09</v>
      </c>
      <c r="G279">
        <v>10.130000000000001</v>
      </c>
      <c r="H279">
        <v>8</v>
      </c>
      <c r="I279">
        <v>305</v>
      </c>
    </row>
    <row r="280" spans="1:9" x14ac:dyDescent="0.3">
      <c r="A280" t="s">
        <v>160</v>
      </c>
      <c r="B280" t="s">
        <v>15</v>
      </c>
      <c r="C280">
        <v>10.61</v>
      </c>
      <c r="D280">
        <v>10.85</v>
      </c>
      <c r="E280">
        <v>10.37</v>
      </c>
      <c r="F280">
        <v>10.34</v>
      </c>
      <c r="G280">
        <v>9.83</v>
      </c>
      <c r="H280">
        <v>9</v>
      </c>
      <c r="I280">
        <v>306</v>
      </c>
    </row>
    <row r="281" spans="1:9" x14ac:dyDescent="0.3">
      <c r="A281" t="s">
        <v>140</v>
      </c>
      <c r="B281" t="s">
        <v>7</v>
      </c>
      <c r="C281">
        <v>12.3</v>
      </c>
      <c r="D281">
        <v>13.49</v>
      </c>
      <c r="E281">
        <v>11.1</v>
      </c>
      <c r="F281">
        <v>11.99</v>
      </c>
      <c r="G281">
        <v>10.49</v>
      </c>
      <c r="H281">
        <v>1</v>
      </c>
      <c r="I281">
        <v>118</v>
      </c>
    </row>
    <row r="282" spans="1:9" x14ac:dyDescent="0.3">
      <c r="A282" t="s">
        <v>140</v>
      </c>
      <c r="B282" t="s">
        <v>8</v>
      </c>
      <c r="C282">
        <v>9.8000000000000007</v>
      </c>
      <c r="D282">
        <v>9.5500000000000007</v>
      </c>
      <c r="E282">
        <v>10.050000000000001</v>
      </c>
      <c r="F282">
        <v>9.5299999999999994</v>
      </c>
      <c r="G282">
        <v>9.51</v>
      </c>
      <c r="H282">
        <v>2</v>
      </c>
      <c r="I282">
        <v>119</v>
      </c>
    </row>
    <row r="283" spans="1:9" x14ac:dyDescent="0.3">
      <c r="A283" t="s">
        <v>140</v>
      </c>
      <c r="B283" t="s">
        <v>9</v>
      </c>
      <c r="C283">
        <v>12.23</v>
      </c>
      <c r="D283">
        <v>9.99</v>
      </c>
      <c r="E283">
        <v>13.19</v>
      </c>
      <c r="F283">
        <v>11.98</v>
      </c>
      <c r="G283">
        <v>12.83</v>
      </c>
      <c r="H283">
        <v>3</v>
      </c>
      <c r="I283">
        <v>120</v>
      </c>
    </row>
    <row r="284" spans="1:9" x14ac:dyDescent="0.3">
      <c r="A284" t="s">
        <v>140</v>
      </c>
      <c r="B284" t="s">
        <v>10</v>
      </c>
      <c r="C284">
        <v>15.72</v>
      </c>
      <c r="D284">
        <v>13.13</v>
      </c>
      <c r="E284">
        <v>16.010000000000002</v>
      </c>
      <c r="F284">
        <v>14.9</v>
      </c>
      <c r="G284">
        <v>15.1</v>
      </c>
      <c r="H284">
        <v>4</v>
      </c>
      <c r="I284">
        <v>121</v>
      </c>
    </row>
    <row r="285" spans="1:9" x14ac:dyDescent="0.3">
      <c r="A285" t="s">
        <v>140</v>
      </c>
      <c r="B285" t="s">
        <v>11</v>
      </c>
      <c r="C285">
        <v>14.78</v>
      </c>
      <c r="D285">
        <v>13.75</v>
      </c>
      <c r="E285">
        <v>15.47</v>
      </c>
      <c r="F285">
        <v>14.37</v>
      </c>
      <c r="G285">
        <v>14.78</v>
      </c>
      <c r="H285">
        <v>5</v>
      </c>
      <c r="I285">
        <v>122</v>
      </c>
    </row>
    <row r="286" spans="1:9" x14ac:dyDescent="0.3">
      <c r="A286" t="s">
        <v>140</v>
      </c>
      <c r="B286" t="s">
        <v>12</v>
      </c>
      <c r="C286">
        <v>13.47</v>
      </c>
      <c r="D286">
        <v>13.06</v>
      </c>
      <c r="E286">
        <v>13.74</v>
      </c>
      <c r="F286">
        <v>13.21</v>
      </c>
      <c r="G286">
        <v>13.31</v>
      </c>
      <c r="H286">
        <v>6</v>
      </c>
      <c r="I286">
        <v>123</v>
      </c>
    </row>
    <row r="287" spans="1:9" x14ac:dyDescent="0.3">
      <c r="A287" t="s">
        <v>140</v>
      </c>
      <c r="B287" t="s">
        <v>13</v>
      </c>
      <c r="C287">
        <v>10.59</v>
      </c>
      <c r="D287">
        <v>11.25</v>
      </c>
      <c r="E287">
        <v>9.94</v>
      </c>
      <c r="F287">
        <v>10.27</v>
      </c>
      <c r="G287">
        <v>9.3000000000000007</v>
      </c>
      <c r="H287">
        <v>7</v>
      </c>
      <c r="I287">
        <v>124</v>
      </c>
    </row>
    <row r="288" spans="1:9" x14ac:dyDescent="0.3">
      <c r="A288" t="s">
        <v>140</v>
      </c>
      <c r="B288" t="s">
        <v>14</v>
      </c>
      <c r="C288">
        <v>10.68</v>
      </c>
      <c r="D288">
        <v>9.9600000000000009</v>
      </c>
      <c r="E288">
        <v>10.86</v>
      </c>
      <c r="F288">
        <v>10.09</v>
      </c>
      <c r="G288">
        <v>10.130000000000001</v>
      </c>
      <c r="H288">
        <v>8</v>
      </c>
      <c r="I288">
        <v>125</v>
      </c>
    </row>
    <row r="289" spans="1:9" x14ac:dyDescent="0.3">
      <c r="A289" t="s">
        <v>140</v>
      </c>
      <c r="B289" t="s">
        <v>15</v>
      </c>
      <c r="C289">
        <v>10.61</v>
      </c>
      <c r="D289">
        <v>10.85</v>
      </c>
      <c r="E289">
        <v>10.37</v>
      </c>
      <c r="F289">
        <v>10.34</v>
      </c>
      <c r="G289">
        <v>9.83</v>
      </c>
      <c r="H289">
        <v>9</v>
      </c>
      <c r="I289">
        <v>126</v>
      </c>
    </row>
    <row r="290" spans="1:9" x14ac:dyDescent="0.3">
      <c r="A290" t="s">
        <v>161</v>
      </c>
      <c r="B290" t="s">
        <v>7</v>
      </c>
      <c r="C290">
        <v>12.62</v>
      </c>
      <c r="D290">
        <v>13.77</v>
      </c>
      <c r="E290">
        <v>10.89</v>
      </c>
      <c r="F290">
        <v>12.38</v>
      </c>
      <c r="G290">
        <v>10.29</v>
      </c>
      <c r="H290">
        <v>1</v>
      </c>
      <c r="I290">
        <v>307</v>
      </c>
    </row>
    <row r="291" spans="1:9" x14ac:dyDescent="0.3">
      <c r="A291" t="s">
        <v>161</v>
      </c>
      <c r="B291" t="s">
        <v>8</v>
      </c>
      <c r="C291">
        <v>11.1</v>
      </c>
      <c r="D291">
        <v>11.7</v>
      </c>
      <c r="E291">
        <v>10.199999999999999</v>
      </c>
      <c r="F291">
        <v>10.88</v>
      </c>
      <c r="G291">
        <v>9.67</v>
      </c>
      <c r="H291">
        <v>2</v>
      </c>
      <c r="I291">
        <v>308</v>
      </c>
    </row>
    <row r="292" spans="1:9" x14ac:dyDescent="0.3">
      <c r="A292" t="s">
        <v>161</v>
      </c>
      <c r="B292" t="s">
        <v>9</v>
      </c>
      <c r="C292">
        <v>12.24</v>
      </c>
      <c r="D292">
        <v>11.88</v>
      </c>
      <c r="E292">
        <v>12.78</v>
      </c>
      <c r="F292">
        <v>12.12</v>
      </c>
      <c r="G292">
        <v>12.49</v>
      </c>
      <c r="H292">
        <v>3</v>
      </c>
      <c r="I292">
        <v>309</v>
      </c>
    </row>
    <row r="293" spans="1:9" x14ac:dyDescent="0.3">
      <c r="A293" t="s">
        <v>161</v>
      </c>
      <c r="B293" t="s">
        <v>10</v>
      </c>
      <c r="C293">
        <v>15.72</v>
      </c>
      <c r="D293">
        <v>13.13</v>
      </c>
      <c r="E293">
        <v>16.010000000000002</v>
      </c>
      <c r="F293">
        <v>14.9</v>
      </c>
      <c r="G293">
        <v>15.1</v>
      </c>
      <c r="H293">
        <v>4</v>
      </c>
      <c r="I293">
        <v>310</v>
      </c>
    </row>
    <row r="294" spans="1:9" x14ac:dyDescent="0.3">
      <c r="A294" t="s">
        <v>161</v>
      </c>
      <c r="B294" t="s">
        <v>11</v>
      </c>
      <c r="C294">
        <v>14.78</v>
      </c>
      <c r="D294">
        <v>13.75</v>
      </c>
      <c r="E294">
        <v>15.47</v>
      </c>
      <c r="F294">
        <v>14.37</v>
      </c>
      <c r="G294">
        <v>14.78</v>
      </c>
      <c r="H294">
        <v>5</v>
      </c>
      <c r="I294">
        <v>311</v>
      </c>
    </row>
    <row r="295" spans="1:9" x14ac:dyDescent="0.3">
      <c r="A295" t="s">
        <v>161</v>
      </c>
      <c r="B295" t="s">
        <v>12</v>
      </c>
      <c r="C295">
        <v>13.12</v>
      </c>
      <c r="D295">
        <v>13.02</v>
      </c>
      <c r="E295">
        <v>13.28</v>
      </c>
      <c r="F295">
        <v>12.99</v>
      </c>
      <c r="G295">
        <v>12.96</v>
      </c>
      <c r="H295">
        <v>6</v>
      </c>
      <c r="I295">
        <v>312</v>
      </c>
    </row>
    <row r="296" spans="1:9" x14ac:dyDescent="0.3">
      <c r="A296" t="s">
        <v>161</v>
      </c>
      <c r="B296" t="s">
        <v>13</v>
      </c>
      <c r="C296">
        <v>11.27</v>
      </c>
      <c r="D296">
        <v>12.15</v>
      </c>
      <c r="E296">
        <v>9.94</v>
      </c>
      <c r="F296">
        <v>11.01</v>
      </c>
      <c r="G296">
        <v>9.3000000000000007</v>
      </c>
      <c r="H296">
        <v>7</v>
      </c>
      <c r="I296">
        <v>313</v>
      </c>
    </row>
    <row r="297" spans="1:9" x14ac:dyDescent="0.3">
      <c r="A297" t="s">
        <v>161</v>
      </c>
      <c r="B297" t="s">
        <v>14</v>
      </c>
      <c r="C297">
        <v>10.68</v>
      </c>
      <c r="D297">
        <v>9.9600000000000009</v>
      </c>
      <c r="E297">
        <v>10.86</v>
      </c>
      <c r="F297">
        <v>10.09</v>
      </c>
      <c r="G297">
        <v>10.130000000000001</v>
      </c>
      <c r="H297">
        <v>8</v>
      </c>
      <c r="I297">
        <v>314</v>
      </c>
    </row>
    <row r="298" spans="1:9" x14ac:dyDescent="0.3">
      <c r="A298" t="s">
        <v>161</v>
      </c>
      <c r="B298" t="s">
        <v>15</v>
      </c>
      <c r="C298">
        <v>10.61</v>
      </c>
      <c r="D298">
        <v>10.85</v>
      </c>
      <c r="E298">
        <v>10.37</v>
      </c>
      <c r="F298">
        <v>10.34</v>
      </c>
      <c r="G298">
        <v>9.83</v>
      </c>
      <c r="H298">
        <v>9</v>
      </c>
      <c r="I298">
        <v>315</v>
      </c>
    </row>
    <row r="299" spans="1:9" x14ac:dyDescent="0.3">
      <c r="A299" t="s">
        <v>141</v>
      </c>
      <c r="B299" t="s">
        <v>7</v>
      </c>
      <c r="C299">
        <v>12.28</v>
      </c>
      <c r="D299">
        <v>13.49</v>
      </c>
      <c r="E299">
        <v>11.08</v>
      </c>
      <c r="F299">
        <v>11.97</v>
      </c>
      <c r="G299">
        <v>10.45</v>
      </c>
      <c r="H299">
        <v>1</v>
      </c>
      <c r="I299">
        <v>127</v>
      </c>
    </row>
    <row r="300" spans="1:9" x14ac:dyDescent="0.3">
      <c r="A300" t="s">
        <v>141</v>
      </c>
      <c r="B300" t="s">
        <v>8</v>
      </c>
      <c r="C300">
        <v>9.8000000000000007</v>
      </c>
      <c r="D300">
        <v>9.5500000000000007</v>
      </c>
      <c r="E300">
        <v>10.050000000000001</v>
      </c>
      <c r="F300">
        <v>9.5299999999999994</v>
      </c>
      <c r="G300">
        <v>9.51</v>
      </c>
      <c r="H300">
        <v>2</v>
      </c>
      <c r="I300">
        <v>128</v>
      </c>
    </row>
    <row r="301" spans="1:9" x14ac:dyDescent="0.3">
      <c r="A301" t="s">
        <v>141</v>
      </c>
      <c r="B301" t="s">
        <v>9</v>
      </c>
      <c r="C301">
        <v>12.08</v>
      </c>
      <c r="D301">
        <v>9.99</v>
      </c>
      <c r="E301">
        <v>12.97</v>
      </c>
      <c r="F301">
        <v>11.85</v>
      </c>
      <c r="G301">
        <v>12.64</v>
      </c>
      <c r="H301">
        <v>3</v>
      </c>
      <c r="I301">
        <v>129</v>
      </c>
    </row>
    <row r="302" spans="1:9" x14ac:dyDescent="0.3">
      <c r="A302" t="s">
        <v>141</v>
      </c>
      <c r="B302" t="s">
        <v>10</v>
      </c>
      <c r="C302">
        <v>14.82</v>
      </c>
      <c r="D302">
        <v>13.13</v>
      </c>
      <c r="E302">
        <v>15.01</v>
      </c>
      <c r="F302">
        <v>14.1</v>
      </c>
      <c r="G302">
        <v>14.2</v>
      </c>
      <c r="H302">
        <v>4</v>
      </c>
      <c r="I302">
        <v>130</v>
      </c>
    </row>
    <row r="303" spans="1:9" x14ac:dyDescent="0.3">
      <c r="A303" t="s">
        <v>141</v>
      </c>
      <c r="B303" t="s">
        <v>11</v>
      </c>
      <c r="C303">
        <v>14.83</v>
      </c>
      <c r="D303">
        <v>13.75</v>
      </c>
      <c r="E303">
        <v>15.55</v>
      </c>
      <c r="F303">
        <v>14.43</v>
      </c>
      <c r="G303">
        <v>14.89</v>
      </c>
      <c r="H303">
        <v>5</v>
      </c>
      <c r="I303">
        <v>131</v>
      </c>
    </row>
    <row r="304" spans="1:9" x14ac:dyDescent="0.3">
      <c r="A304" t="s">
        <v>141</v>
      </c>
      <c r="B304" t="s">
        <v>12</v>
      </c>
      <c r="C304">
        <v>13.3</v>
      </c>
      <c r="D304">
        <v>13.06</v>
      </c>
      <c r="E304">
        <v>13.46</v>
      </c>
      <c r="F304">
        <v>13.07</v>
      </c>
      <c r="G304">
        <v>13.09</v>
      </c>
      <c r="H304">
        <v>6</v>
      </c>
      <c r="I304">
        <v>132</v>
      </c>
    </row>
    <row r="305" spans="1:9" x14ac:dyDescent="0.3">
      <c r="A305" t="s">
        <v>141</v>
      </c>
      <c r="B305" t="s">
        <v>13</v>
      </c>
      <c r="C305">
        <v>10.59</v>
      </c>
      <c r="D305">
        <v>11.25</v>
      </c>
      <c r="E305">
        <v>9.94</v>
      </c>
      <c r="F305">
        <v>10.27</v>
      </c>
      <c r="G305">
        <v>9.3000000000000007</v>
      </c>
      <c r="H305">
        <v>7</v>
      </c>
      <c r="I305">
        <v>133</v>
      </c>
    </row>
    <row r="306" spans="1:9" x14ac:dyDescent="0.3">
      <c r="A306" t="s">
        <v>141</v>
      </c>
      <c r="B306" t="s">
        <v>14</v>
      </c>
      <c r="C306">
        <v>10.69</v>
      </c>
      <c r="D306">
        <v>9.9600000000000009</v>
      </c>
      <c r="E306">
        <v>10.88</v>
      </c>
      <c r="F306">
        <v>10.119999999999999</v>
      </c>
      <c r="G306">
        <v>10.16</v>
      </c>
      <c r="H306">
        <v>8</v>
      </c>
      <c r="I306">
        <v>134</v>
      </c>
    </row>
    <row r="307" spans="1:9" x14ac:dyDescent="0.3">
      <c r="A307" t="s">
        <v>141</v>
      </c>
      <c r="B307" t="s">
        <v>15</v>
      </c>
      <c r="C307">
        <v>10.61</v>
      </c>
      <c r="D307">
        <v>10.85</v>
      </c>
      <c r="E307">
        <v>10.37</v>
      </c>
      <c r="F307">
        <v>10.34</v>
      </c>
      <c r="G307">
        <v>9.83</v>
      </c>
      <c r="H307">
        <v>9</v>
      </c>
      <c r="I307">
        <v>135</v>
      </c>
    </row>
    <row r="308" spans="1:9" x14ac:dyDescent="0.3">
      <c r="A308" t="s">
        <v>162</v>
      </c>
      <c r="B308" t="s">
        <v>7</v>
      </c>
      <c r="C308">
        <v>12.63</v>
      </c>
      <c r="D308">
        <v>13.77</v>
      </c>
      <c r="E308">
        <v>10.92</v>
      </c>
      <c r="F308">
        <v>12.38</v>
      </c>
      <c r="G308">
        <v>10.29</v>
      </c>
      <c r="H308">
        <v>1</v>
      </c>
      <c r="I308">
        <v>316</v>
      </c>
    </row>
    <row r="309" spans="1:9" x14ac:dyDescent="0.3">
      <c r="A309" t="s">
        <v>162</v>
      </c>
      <c r="B309" t="s">
        <v>8</v>
      </c>
      <c r="C309">
        <v>11.1</v>
      </c>
      <c r="D309">
        <v>11.7</v>
      </c>
      <c r="E309">
        <v>10.210000000000001</v>
      </c>
      <c r="F309">
        <v>10.88</v>
      </c>
      <c r="G309">
        <v>9.64</v>
      </c>
      <c r="H309">
        <v>2</v>
      </c>
      <c r="I309">
        <v>317</v>
      </c>
    </row>
    <row r="310" spans="1:9" x14ac:dyDescent="0.3">
      <c r="A310" t="s">
        <v>162</v>
      </c>
      <c r="B310" t="s">
        <v>9</v>
      </c>
      <c r="C310">
        <v>12.32</v>
      </c>
      <c r="D310">
        <v>11.88</v>
      </c>
      <c r="E310">
        <v>12.99</v>
      </c>
      <c r="F310">
        <v>12.16</v>
      </c>
      <c r="G310">
        <v>12.58</v>
      </c>
      <c r="H310">
        <v>3</v>
      </c>
      <c r="I310">
        <v>318</v>
      </c>
    </row>
    <row r="311" spans="1:9" x14ac:dyDescent="0.3">
      <c r="A311" t="s">
        <v>162</v>
      </c>
      <c r="B311" t="s">
        <v>10</v>
      </c>
      <c r="C311">
        <v>14.82</v>
      </c>
      <c r="D311">
        <v>13.13</v>
      </c>
      <c r="E311">
        <v>15.01</v>
      </c>
      <c r="F311">
        <v>14.1</v>
      </c>
      <c r="G311">
        <v>14.2</v>
      </c>
      <c r="H311">
        <v>4</v>
      </c>
      <c r="I311">
        <v>319</v>
      </c>
    </row>
    <row r="312" spans="1:9" x14ac:dyDescent="0.3">
      <c r="A312" t="s">
        <v>162</v>
      </c>
      <c r="B312" t="s">
        <v>11</v>
      </c>
      <c r="C312">
        <v>14.83</v>
      </c>
      <c r="D312">
        <v>13.75</v>
      </c>
      <c r="E312">
        <v>15.55</v>
      </c>
      <c r="F312">
        <v>14.43</v>
      </c>
      <c r="G312">
        <v>14.89</v>
      </c>
      <c r="H312">
        <v>5</v>
      </c>
      <c r="I312">
        <v>320</v>
      </c>
    </row>
    <row r="313" spans="1:9" x14ac:dyDescent="0.3">
      <c r="A313" t="s">
        <v>162</v>
      </c>
      <c r="B313" t="s">
        <v>12</v>
      </c>
      <c r="C313">
        <v>13</v>
      </c>
      <c r="D313">
        <v>13.02</v>
      </c>
      <c r="E313">
        <v>12.98</v>
      </c>
      <c r="F313">
        <v>12.84</v>
      </c>
      <c r="G313">
        <v>12.56</v>
      </c>
      <c r="H313">
        <v>6</v>
      </c>
      <c r="I313">
        <v>321</v>
      </c>
    </row>
    <row r="314" spans="1:9" x14ac:dyDescent="0.3">
      <c r="A314" t="s">
        <v>162</v>
      </c>
      <c r="B314" t="s">
        <v>13</v>
      </c>
      <c r="C314">
        <v>11.27</v>
      </c>
      <c r="D314">
        <v>12.15</v>
      </c>
      <c r="E314">
        <v>9.94</v>
      </c>
      <c r="F314">
        <v>11.01</v>
      </c>
      <c r="G314">
        <v>9.3000000000000007</v>
      </c>
      <c r="H314">
        <v>7</v>
      </c>
      <c r="I314">
        <v>322</v>
      </c>
    </row>
    <row r="315" spans="1:9" x14ac:dyDescent="0.3">
      <c r="A315" t="s">
        <v>162</v>
      </c>
      <c r="B315" t="s">
        <v>14</v>
      </c>
      <c r="C315">
        <v>10.69</v>
      </c>
      <c r="D315">
        <v>9.9600000000000009</v>
      </c>
      <c r="E315">
        <v>10.88</v>
      </c>
      <c r="F315">
        <v>10.119999999999999</v>
      </c>
      <c r="G315">
        <v>10.16</v>
      </c>
      <c r="H315">
        <v>8</v>
      </c>
      <c r="I315">
        <v>323</v>
      </c>
    </row>
    <row r="316" spans="1:9" x14ac:dyDescent="0.3">
      <c r="A316" t="s">
        <v>162</v>
      </c>
      <c r="B316" t="s">
        <v>15</v>
      </c>
      <c r="C316">
        <v>10.61</v>
      </c>
      <c r="D316">
        <v>10.85</v>
      </c>
      <c r="E316">
        <v>10.37</v>
      </c>
      <c r="F316">
        <v>10.34</v>
      </c>
      <c r="G316">
        <v>9.83</v>
      </c>
      <c r="H316">
        <v>9</v>
      </c>
      <c r="I316">
        <v>324</v>
      </c>
    </row>
    <row r="317" spans="1:9" x14ac:dyDescent="0.3">
      <c r="A317" t="s">
        <v>142</v>
      </c>
      <c r="B317" t="s">
        <v>7</v>
      </c>
      <c r="C317">
        <v>12.28</v>
      </c>
      <c r="D317">
        <v>13.49</v>
      </c>
      <c r="E317">
        <v>11.08</v>
      </c>
      <c r="F317">
        <v>11.97</v>
      </c>
      <c r="G317">
        <v>10.45</v>
      </c>
      <c r="H317">
        <v>1</v>
      </c>
      <c r="I317">
        <v>136</v>
      </c>
    </row>
    <row r="318" spans="1:9" x14ac:dyDescent="0.3">
      <c r="A318" t="s">
        <v>142</v>
      </c>
      <c r="B318" t="s">
        <v>8</v>
      </c>
      <c r="C318">
        <v>9.8000000000000007</v>
      </c>
      <c r="D318">
        <v>9.5500000000000007</v>
      </c>
      <c r="E318">
        <v>10.050000000000001</v>
      </c>
      <c r="F318">
        <v>9.5299999999999994</v>
      </c>
      <c r="G318">
        <v>9.51</v>
      </c>
      <c r="H318">
        <v>2</v>
      </c>
      <c r="I318">
        <v>137</v>
      </c>
    </row>
    <row r="319" spans="1:9" x14ac:dyDescent="0.3">
      <c r="A319" t="s">
        <v>142</v>
      </c>
      <c r="B319" t="s">
        <v>9</v>
      </c>
      <c r="C319">
        <v>12.15</v>
      </c>
      <c r="D319">
        <v>9.99</v>
      </c>
      <c r="E319">
        <v>13.07</v>
      </c>
      <c r="F319">
        <v>11.88</v>
      </c>
      <c r="G319">
        <v>12.69</v>
      </c>
      <c r="H319">
        <v>3</v>
      </c>
      <c r="I319">
        <v>138</v>
      </c>
    </row>
    <row r="320" spans="1:9" x14ac:dyDescent="0.3">
      <c r="A320" t="s">
        <v>142</v>
      </c>
      <c r="B320" t="s">
        <v>10</v>
      </c>
      <c r="C320">
        <v>15.72</v>
      </c>
      <c r="D320">
        <v>13.13</v>
      </c>
      <c r="E320">
        <v>16.010000000000002</v>
      </c>
      <c r="F320">
        <v>14.9</v>
      </c>
      <c r="G320">
        <v>15.1</v>
      </c>
      <c r="H320">
        <v>4</v>
      </c>
      <c r="I320">
        <v>139</v>
      </c>
    </row>
    <row r="321" spans="1:9" x14ac:dyDescent="0.3">
      <c r="A321" t="s">
        <v>142</v>
      </c>
      <c r="B321" t="s">
        <v>11</v>
      </c>
      <c r="C321">
        <v>14.78</v>
      </c>
      <c r="D321">
        <v>13.75</v>
      </c>
      <c r="E321">
        <v>15.47</v>
      </c>
      <c r="F321">
        <v>14.37</v>
      </c>
      <c r="G321">
        <v>14.78</v>
      </c>
      <c r="H321">
        <v>5</v>
      </c>
      <c r="I321">
        <v>140</v>
      </c>
    </row>
    <row r="322" spans="1:9" x14ac:dyDescent="0.3">
      <c r="A322" t="s">
        <v>142</v>
      </c>
      <c r="B322" t="s">
        <v>12</v>
      </c>
      <c r="C322">
        <v>13.47</v>
      </c>
      <c r="D322">
        <v>13.06</v>
      </c>
      <c r="E322">
        <v>13.74</v>
      </c>
      <c r="F322">
        <v>13.21</v>
      </c>
      <c r="G322">
        <v>13.31</v>
      </c>
      <c r="H322">
        <v>6</v>
      </c>
      <c r="I322">
        <v>141</v>
      </c>
    </row>
    <row r="323" spans="1:9" x14ac:dyDescent="0.3">
      <c r="A323" t="s">
        <v>142</v>
      </c>
      <c r="B323" t="s">
        <v>13</v>
      </c>
      <c r="C323">
        <v>10.59</v>
      </c>
      <c r="D323">
        <v>11.25</v>
      </c>
      <c r="E323">
        <v>9.94</v>
      </c>
      <c r="F323">
        <v>10.27</v>
      </c>
      <c r="G323">
        <v>9.3000000000000007</v>
      </c>
      <c r="H323">
        <v>7</v>
      </c>
      <c r="I323">
        <v>142</v>
      </c>
    </row>
    <row r="324" spans="1:9" x14ac:dyDescent="0.3">
      <c r="A324" t="s">
        <v>142</v>
      </c>
      <c r="B324" t="s">
        <v>14</v>
      </c>
      <c r="C324">
        <v>10.68</v>
      </c>
      <c r="D324">
        <v>9.9600000000000009</v>
      </c>
      <c r="E324">
        <v>10.86</v>
      </c>
      <c r="F324">
        <v>10.09</v>
      </c>
      <c r="G324">
        <v>10.130000000000001</v>
      </c>
      <c r="H324">
        <v>8</v>
      </c>
      <c r="I324">
        <v>143</v>
      </c>
    </row>
    <row r="325" spans="1:9" x14ac:dyDescent="0.3">
      <c r="A325" t="s">
        <v>142</v>
      </c>
      <c r="B325" t="s">
        <v>15</v>
      </c>
      <c r="C325">
        <v>10.61</v>
      </c>
      <c r="D325">
        <v>10.85</v>
      </c>
      <c r="E325">
        <v>10.37</v>
      </c>
      <c r="F325">
        <v>10.34</v>
      </c>
      <c r="G325">
        <v>9.83</v>
      </c>
      <c r="H325">
        <v>9</v>
      </c>
      <c r="I325">
        <v>144</v>
      </c>
    </row>
    <row r="326" spans="1:9" x14ac:dyDescent="0.3">
      <c r="A326" t="s">
        <v>163</v>
      </c>
      <c r="B326" t="s">
        <v>7</v>
      </c>
      <c r="C326">
        <v>12.65</v>
      </c>
      <c r="D326">
        <v>13.77</v>
      </c>
      <c r="E326">
        <v>10.97</v>
      </c>
      <c r="F326">
        <v>12.4</v>
      </c>
      <c r="G326">
        <v>10.35</v>
      </c>
      <c r="H326">
        <v>1</v>
      </c>
      <c r="I326">
        <v>325</v>
      </c>
    </row>
    <row r="327" spans="1:9" x14ac:dyDescent="0.3">
      <c r="A327" t="s">
        <v>163</v>
      </c>
      <c r="B327" t="s">
        <v>8</v>
      </c>
      <c r="C327">
        <v>11.1</v>
      </c>
      <c r="D327">
        <v>11.7</v>
      </c>
      <c r="E327">
        <v>10.199999999999999</v>
      </c>
      <c r="F327">
        <v>10.88</v>
      </c>
      <c r="G327">
        <v>9.67</v>
      </c>
      <c r="H327">
        <v>2</v>
      </c>
      <c r="I327">
        <v>326</v>
      </c>
    </row>
    <row r="328" spans="1:9" x14ac:dyDescent="0.3">
      <c r="A328" t="s">
        <v>163</v>
      </c>
      <c r="B328" t="s">
        <v>9</v>
      </c>
      <c r="C328">
        <v>12.24</v>
      </c>
      <c r="D328">
        <v>11.88</v>
      </c>
      <c r="E328">
        <v>12.79</v>
      </c>
      <c r="F328">
        <v>12.12</v>
      </c>
      <c r="G328">
        <v>12.5</v>
      </c>
      <c r="H328">
        <v>3</v>
      </c>
      <c r="I328">
        <v>327</v>
      </c>
    </row>
    <row r="329" spans="1:9" x14ac:dyDescent="0.3">
      <c r="A329" t="s">
        <v>163</v>
      </c>
      <c r="B329" t="s">
        <v>10</v>
      </c>
      <c r="C329">
        <v>15.72</v>
      </c>
      <c r="D329">
        <v>13.13</v>
      </c>
      <c r="E329">
        <v>16.010000000000002</v>
      </c>
      <c r="F329">
        <v>14.9</v>
      </c>
      <c r="G329">
        <v>15.1</v>
      </c>
      <c r="H329">
        <v>4</v>
      </c>
      <c r="I329">
        <v>328</v>
      </c>
    </row>
    <row r="330" spans="1:9" x14ac:dyDescent="0.3">
      <c r="A330" t="s">
        <v>163</v>
      </c>
      <c r="B330" t="s">
        <v>11</v>
      </c>
      <c r="C330">
        <v>14.78</v>
      </c>
      <c r="D330">
        <v>13.75</v>
      </c>
      <c r="E330">
        <v>15.47</v>
      </c>
      <c r="F330">
        <v>14.37</v>
      </c>
      <c r="G330">
        <v>14.78</v>
      </c>
      <c r="H330">
        <v>5</v>
      </c>
      <c r="I330">
        <v>329</v>
      </c>
    </row>
    <row r="331" spans="1:9" x14ac:dyDescent="0.3">
      <c r="A331" t="s">
        <v>163</v>
      </c>
      <c r="B331" t="s">
        <v>12</v>
      </c>
      <c r="C331">
        <v>13.12</v>
      </c>
      <c r="D331">
        <v>13.02</v>
      </c>
      <c r="E331">
        <v>13.28</v>
      </c>
      <c r="F331">
        <v>12.99</v>
      </c>
      <c r="G331">
        <v>12.96</v>
      </c>
      <c r="H331">
        <v>6</v>
      </c>
      <c r="I331">
        <v>330</v>
      </c>
    </row>
    <row r="332" spans="1:9" x14ac:dyDescent="0.3">
      <c r="A332" t="s">
        <v>163</v>
      </c>
      <c r="B332" t="s">
        <v>13</v>
      </c>
      <c r="C332">
        <v>11.27</v>
      </c>
      <c r="D332">
        <v>12.15</v>
      </c>
      <c r="E332">
        <v>9.94</v>
      </c>
      <c r="F332">
        <v>11.01</v>
      </c>
      <c r="G332">
        <v>9.3000000000000007</v>
      </c>
      <c r="H332">
        <v>7</v>
      </c>
      <c r="I332">
        <v>331</v>
      </c>
    </row>
    <row r="333" spans="1:9" x14ac:dyDescent="0.3">
      <c r="A333" t="s">
        <v>163</v>
      </c>
      <c r="B333" t="s">
        <v>14</v>
      </c>
      <c r="C333">
        <v>10.68</v>
      </c>
      <c r="D333">
        <v>9.9600000000000009</v>
      </c>
      <c r="E333">
        <v>10.86</v>
      </c>
      <c r="F333">
        <v>10.09</v>
      </c>
      <c r="G333">
        <v>10.130000000000001</v>
      </c>
      <c r="H333">
        <v>8</v>
      </c>
      <c r="I333">
        <v>332</v>
      </c>
    </row>
    <row r="334" spans="1:9" x14ac:dyDescent="0.3">
      <c r="A334" t="s">
        <v>163</v>
      </c>
      <c r="B334" t="s">
        <v>15</v>
      </c>
      <c r="C334">
        <v>10.61</v>
      </c>
      <c r="D334">
        <v>10.85</v>
      </c>
      <c r="E334">
        <v>10.37</v>
      </c>
      <c r="F334">
        <v>10.34</v>
      </c>
      <c r="G334">
        <v>9.83</v>
      </c>
      <c r="H334">
        <v>9</v>
      </c>
      <c r="I334">
        <v>333</v>
      </c>
    </row>
    <row r="335" spans="1:9" x14ac:dyDescent="0.3">
      <c r="A335" t="s">
        <v>143</v>
      </c>
      <c r="B335" t="s">
        <v>7</v>
      </c>
      <c r="C335">
        <v>12.3</v>
      </c>
      <c r="D335">
        <v>13.49</v>
      </c>
      <c r="E335">
        <v>11.1</v>
      </c>
      <c r="F335">
        <v>11.99</v>
      </c>
      <c r="G335">
        <v>10.49</v>
      </c>
      <c r="H335">
        <v>1</v>
      </c>
      <c r="I335">
        <v>145</v>
      </c>
    </row>
    <row r="336" spans="1:9" x14ac:dyDescent="0.3">
      <c r="A336" t="s">
        <v>143</v>
      </c>
      <c r="B336" t="s">
        <v>8</v>
      </c>
      <c r="C336">
        <v>9.8000000000000007</v>
      </c>
      <c r="D336">
        <v>9.5500000000000007</v>
      </c>
      <c r="E336">
        <v>10.050000000000001</v>
      </c>
      <c r="F336">
        <v>9.5299999999999994</v>
      </c>
      <c r="G336">
        <v>9.51</v>
      </c>
      <c r="H336">
        <v>2</v>
      </c>
      <c r="I336">
        <v>146</v>
      </c>
    </row>
    <row r="337" spans="1:9" x14ac:dyDescent="0.3">
      <c r="A337" t="s">
        <v>143</v>
      </c>
      <c r="B337" t="s">
        <v>9</v>
      </c>
      <c r="C337">
        <v>12.23</v>
      </c>
      <c r="D337">
        <v>9.99</v>
      </c>
      <c r="E337">
        <v>13.19</v>
      </c>
      <c r="F337">
        <v>11.98</v>
      </c>
      <c r="G337">
        <v>12.83</v>
      </c>
      <c r="H337">
        <v>3</v>
      </c>
      <c r="I337">
        <v>147</v>
      </c>
    </row>
    <row r="338" spans="1:9" x14ac:dyDescent="0.3">
      <c r="A338" t="s">
        <v>143</v>
      </c>
      <c r="B338" t="s">
        <v>10</v>
      </c>
      <c r="C338">
        <v>15.72</v>
      </c>
      <c r="D338">
        <v>13.13</v>
      </c>
      <c r="E338">
        <v>16.010000000000002</v>
      </c>
      <c r="F338">
        <v>14.9</v>
      </c>
      <c r="G338">
        <v>15.1</v>
      </c>
      <c r="H338">
        <v>4</v>
      </c>
      <c r="I338">
        <v>148</v>
      </c>
    </row>
    <row r="339" spans="1:9" x14ac:dyDescent="0.3">
      <c r="A339" t="s">
        <v>143</v>
      </c>
      <c r="B339" t="s">
        <v>11</v>
      </c>
      <c r="C339">
        <v>14.78</v>
      </c>
      <c r="D339">
        <v>13.75</v>
      </c>
      <c r="E339">
        <v>15.47</v>
      </c>
      <c r="F339">
        <v>14.37</v>
      </c>
      <c r="G339">
        <v>14.78</v>
      </c>
      <c r="H339">
        <v>5</v>
      </c>
      <c r="I339">
        <v>149</v>
      </c>
    </row>
    <row r="340" spans="1:9" x14ac:dyDescent="0.3">
      <c r="A340" t="s">
        <v>143</v>
      </c>
      <c r="B340" t="s">
        <v>12</v>
      </c>
      <c r="C340">
        <v>13.47</v>
      </c>
      <c r="D340">
        <v>13.06</v>
      </c>
      <c r="E340">
        <v>13.74</v>
      </c>
      <c r="F340">
        <v>13.21</v>
      </c>
      <c r="G340">
        <v>13.31</v>
      </c>
      <c r="H340">
        <v>6</v>
      </c>
      <c r="I340">
        <v>150</v>
      </c>
    </row>
    <row r="341" spans="1:9" x14ac:dyDescent="0.3">
      <c r="A341" t="s">
        <v>143</v>
      </c>
      <c r="B341" t="s">
        <v>13</v>
      </c>
      <c r="C341">
        <v>10.59</v>
      </c>
      <c r="D341">
        <v>11.25</v>
      </c>
      <c r="E341">
        <v>9.94</v>
      </c>
      <c r="F341">
        <v>10.27</v>
      </c>
      <c r="G341">
        <v>9.3000000000000007</v>
      </c>
      <c r="H341">
        <v>7</v>
      </c>
      <c r="I341">
        <v>151</v>
      </c>
    </row>
    <row r="342" spans="1:9" x14ac:dyDescent="0.3">
      <c r="A342" t="s">
        <v>143</v>
      </c>
      <c r="B342" t="s">
        <v>14</v>
      </c>
      <c r="C342">
        <v>10.68</v>
      </c>
      <c r="D342">
        <v>9.9600000000000009</v>
      </c>
      <c r="E342">
        <v>10.86</v>
      </c>
      <c r="F342">
        <v>10.09</v>
      </c>
      <c r="G342">
        <v>10.130000000000001</v>
      </c>
      <c r="H342">
        <v>8</v>
      </c>
      <c r="I342">
        <v>152</v>
      </c>
    </row>
    <row r="343" spans="1:9" x14ac:dyDescent="0.3">
      <c r="A343" t="s">
        <v>143</v>
      </c>
      <c r="B343" t="s">
        <v>15</v>
      </c>
      <c r="C343">
        <v>10.61</v>
      </c>
      <c r="D343">
        <v>10.85</v>
      </c>
      <c r="E343">
        <v>10.37</v>
      </c>
      <c r="F343">
        <v>10.34</v>
      </c>
      <c r="G343">
        <v>9.83</v>
      </c>
      <c r="H343">
        <v>9</v>
      </c>
      <c r="I343">
        <v>153</v>
      </c>
    </row>
    <row r="344" spans="1:9" x14ac:dyDescent="0.3">
      <c r="A344" t="s">
        <v>164</v>
      </c>
      <c r="B344" t="s">
        <v>7</v>
      </c>
      <c r="C344">
        <v>12.62</v>
      </c>
      <c r="D344">
        <v>13.77</v>
      </c>
      <c r="E344">
        <v>10.89</v>
      </c>
      <c r="F344">
        <v>12.38</v>
      </c>
      <c r="G344">
        <v>10.29</v>
      </c>
      <c r="H344">
        <v>1</v>
      </c>
      <c r="I344">
        <v>334</v>
      </c>
    </row>
    <row r="345" spans="1:9" x14ac:dyDescent="0.3">
      <c r="A345" t="s">
        <v>164</v>
      </c>
      <c r="B345" t="s">
        <v>8</v>
      </c>
      <c r="C345">
        <v>11.1</v>
      </c>
      <c r="D345">
        <v>11.7</v>
      </c>
      <c r="E345">
        <v>10.199999999999999</v>
      </c>
      <c r="F345">
        <v>10.88</v>
      </c>
      <c r="G345">
        <v>9.67</v>
      </c>
      <c r="H345">
        <v>2</v>
      </c>
      <c r="I345">
        <v>335</v>
      </c>
    </row>
    <row r="346" spans="1:9" x14ac:dyDescent="0.3">
      <c r="A346" t="s">
        <v>164</v>
      </c>
      <c r="B346" t="s">
        <v>9</v>
      </c>
      <c r="C346">
        <v>12.24</v>
      </c>
      <c r="D346">
        <v>11.88</v>
      </c>
      <c r="E346">
        <v>12.78</v>
      </c>
      <c r="F346">
        <v>12.12</v>
      </c>
      <c r="G346">
        <v>12.49</v>
      </c>
      <c r="H346">
        <v>3</v>
      </c>
      <c r="I346">
        <v>336</v>
      </c>
    </row>
    <row r="347" spans="1:9" x14ac:dyDescent="0.3">
      <c r="A347" t="s">
        <v>164</v>
      </c>
      <c r="B347" t="s">
        <v>10</v>
      </c>
      <c r="C347">
        <v>15.72</v>
      </c>
      <c r="D347">
        <v>13.13</v>
      </c>
      <c r="E347">
        <v>16.010000000000002</v>
      </c>
      <c r="F347">
        <v>14.9</v>
      </c>
      <c r="G347">
        <v>15.1</v>
      </c>
      <c r="H347">
        <v>4</v>
      </c>
      <c r="I347">
        <v>337</v>
      </c>
    </row>
    <row r="348" spans="1:9" x14ac:dyDescent="0.3">
      <c r="A348" t="s">
        <v>164</v>
      </c>
      <c r="B348" t="s">
        <v>11</v>
      </c>
      <c r="C348">
        <v>14.78</v>
      </c>
      <c r="D348">
        <v>13.75</v>
      </c>
      <c r="E348">
        <v>15.47</v>
      </c>
      <c r="F348">
        <v>14.37</v>
      </c>
      <c r="G348">
        <v>14.78</v>
      </c>
      <c r="H348">
        <v>5</v>
      </c>
      <c r="I348">
        <v>338</v>
      </c>
    </row>
    <row r="349" spans="1:9" x14ac:dyDescent="0.3">
      <c r="A349" t="s">
        <v>164</v>
      </c>
      <c r="B349" t="s">
        <v>12</v>
      </c>
      <c r="C349">
        <v>13.12</v>
      </c>
      <c r="D349">
        <v>13.02</v>
      </c>
      <c r="E349">
        <v>13.28</v>
      </c>
      <c r="F349">
        <v>12.99</v>
      </c>
      <c r="G349">
        <v>12.96</v>
      </c>
      <c r="H349">
        <v>6</v>
      </c>
      <c r="I349">
        <v>339</v>
      </c>
    </row>
    <row r="350" spans="1:9" x14ac:dyDescent="0.3">
      <c r="A350" t="s">
        <v>164</v>
      </c>
      <c r="B350" t="s">
        <v>13</v>
      </c>
      <c r="C350">
        <v>11.27</v>
      </c>
      <c r="D350">
        <v>12.15</v>
      </c>
      <c r="E350">
        <v>9.94</v>
      </c>
      <c r="F350">
        <v>11.01</v>
      </c>
      <c r="G350">
        <v>9.3000000000000007</v>
      </c>
      <c r="H350">
        <v>7</v>
      </c>
      <c r="I350">
        <v>340</v>
      </c>
    </row>
    <row r="351" spans="1:9" x14ac:dyDescent="0.3">
      <c r="A351" t="s">
        <v>164</v>
      </c>
      <c r="B351" t="s">
        <v>14</v>
      </c>
      <c r="C351">
        <v>10.68</v>
      </c>
      <c r="D351">
        <v>9.9600000000000009</v>
      </c>
      <c r="E351">
        <v>10.86</v>
      </c>
      <c r="F351">
        <v>10.09</v>
      </c>
      <c r="G351">
        <v>10.130000000000001</v>
      </c>
      <c r="H351">
        <v>8</v>
      </c>
      <c r="I351">
        <v>341</v>
      </c>
    </row>
    <row r="352" spans="1:9" x14ac:dyDescent="0.3">
      <c r="A352" t="s">
        <v>164</v>
      </c>
      <c r="B352" t="s">
        <v>15</v>
      </c>
      <c r="C352">
        <v>10.61</v>
      </c>
      <c r="D352">
        <v>10.85</v>
      </c>
      <c r="E352">
        <v>10.37</v>
      </c>
      <c r="F352">
        <v>10.34</v>
      </c>
      <c r="G352">
        <v>9.83</v>
      </c>
      <c r="H352">
        <v>9</v>
      </c>
      <c r="I352">
        <v>342</v>
      </c>
    </row>
    <row r="353" spans="1:9" x14ac:dyDescent="0.3">
      <c r="A353" t="s">
        <v>137</v>
      </c>
      <c r="B353" t="s">
        <v>7</v>
      </c>
      <c r="C353">
        <v>12.29</v>
      </c>
      <c r="D353">
        <v>13.42</v>
      </c>
      <c r="E353">
        <v>11.17</v>
      </c>
      <c r="F353">
        <v>11.95</v>
      </c>
      <c r="G353">
        <v>10.48</v>
      </c>
      <c r="H353">
        <v>1</v>
      </c>
      <c r="I353">
        <v>91</v>
      </c>
    </row>
    <row r="354" spans="1:9" x14ac:dyDescent="0.3">
      <c r="A354" t="s">
        <v>137</v>
      </c>
      <c r="B354" t="s">
        <v>8</v>
      </c>
      <c r="C354">
        <v>9.9600000000000009</v>
      </c>
      <c r="D354">
        <v>9.86</v>
      </c>
      <c r="E354">
        <v>10.06</v>
      </c>
      <c r="F354">
        <v>9.6999999999999993</v>
      </c>
      <c r="G354">
        <v>9.5299999999999994</v>
      </c>
      <c r="H354">
        <v>2</v>
      </c>
      <c r="I354">
        <v>92</v>
      </c>
    </row>
    <row r="355" spans="1:9" x14ac:dyDescent="0.3">
      <c r="A355" t="s">
        <v>137</v>
      </c>
      <c r="B355" t="s">
        <v>9</v>
      </c>
      <c r="C355">
        <v>12.22</v>
      </c>
      <c r="D355">
        <v>9.7899999999999991</v>
      </c>
      <c r="E355">
        <v>13.26</v>
      </c>
      <c r="F355">
        <v>11.88</v>
      </c>
      <c r="G355">
        <v>12.78</v>
      </c>
      <c r="H355">
        <v>3</v>
      </c>
      <c r="I355">
        <v>93</v>
      </c>
    </row>
    <row r="356" spans="1:9" x14ac:dyDescent="0.3">
      <c r="A356" t="s">
        <v>137</v>
      </c>
      <c r="B356" t="s">
        <v>10</v>
      </c>
      <c r="C356">
        <v>14.97</v>
      </c>
      <c r="D356">
        <v>13.13</v>
      </c>
      <c r="E356">
        <v>15.18</v>
      </c>
      <c r="F356">
        <v>14.24</v>
      </c>
      <c r="G356">
        <v>14.37</v>
      </c>
      <c r="H356">
        <v>4</v>
      </c>
      <c r="I356">
        <v>94</v>
      </c>
    </row>
    <row r="357" spans="1:9" x14ac:dyDescent="0.3">
      <c r="A357" t="s">
        <v>137</v>
      </c>
      <c r="B357" t="s">
        <v>11</v>
      </c>
      <c r="C357">
        <v>14.79</v>
      </c>
      <c r="D357">
        <v>14.39</v>
      </c>
      <c r="E357">
        <v>15.05</v>
      </c>
      <c r="F357">
        <v>14.28</v>
      </c>
      <c r="G357">
        <v>14.21</v>
      </c>
      <c r="H357">
        <v>5</v>
      </c>
      <c r="I357">
        <v>95</v>
      </c>
    </row>
    <row r="358" spans="1:9" x14ac:dyDescent="0.3">
      <c r="A358" t="s">
        <v>137</v>
      </c>
      <c r="B358" t="s">
        <v>12</v>
      </c>
      <c r="C358">
        <v>13.25</v>
      </c>
      <c r="D358">
        <v>13.1</v>
      </c>
      <c r="E358">
        <v>13.4</v>
      </c>
      <c r="F358">
        <v>13.07</v>
      </c>
      <c r="G358">
        <v>13.05</v>
      </c>
      <c r="H358">
        <v>6</v>
      </c>
      <c r="I358">
        <v>96</v>
      </c>
    </row>
    <row r="359" spans="1:9" x14ac:dyDescent="0.3">
      <c r="A359" t="s">
        <v>137</v>
      </c>
      <c r="B359" t="s">
        <v>13</v>
      </c>
      <c r="C359">
        <v>10.73</v>
      </c>
      <c r="D359">
        <v>11.52</v>
      </c>
      <c r="E359">
        <v>9.94</v>
      </c>
      <c r="F359">
        <v>10.41</v>
      </c>
      <c r="G359">
        <v>9.3000000000000007</v>
      </c>
      <c r="H359">
        <v>7</v>
      </c>
      <c r="I359">
        <v>97</v>
      </c>
    </row>
    <row r="360" spans="1:9" x14ac:dyDescent="0.3">
      <c r="A360" t="s">
        <v>137</v>
      </c>
      <c r="B360" t="s">
        <v>14</v>
      </c>
      <c r="C360">
        <v>10.66</v>
      </c>
      <c r="D360">
        <v>10.15</v>
      </c>
      <c r="E360">
        <v>10.78</v>
      </c>
      <c r="F360">
        <v>10.08</v>
      </c>
      <c r="G360">
        <v>10.06</v>
      </c>
      <c r="H360">
        <v>8</v>
      </c>
      <c r="I360">
        <v>98</v>
      </c>
    </row>
    <row r="361" spans="1:9" x14ac:dyDescent="0.3">
      <c r="A361" t="s">
        <v>137</v>
      </c>
      <c r="B361" t="s">
        <v>15</v>
      </c>
      <c r="C361">
        <v>10.24</v>
      </c>
      <c r="D361">
        <v>10.43</v>
      </c>
      <c r="E361">
        <v>10.039999999999999</v>
      </c>
      <c r="F361">
        <v>9.94</v>
      </c>
      <c r="G361">
        <v>9.4499999999999993</v>
      </c>
      <c r="H361">
        <v>9</v>
      </c>
      <c r="I361">
        <v>99</v>
      </c>
    </row>
    <row r="362" spans="1:9" x14ac:dyDescent="0.3">
      <c r="A362" t="s">
        <v>158</v>
      </c>
      <c r="B362" t="s">
        <v>7</v>
      </c>
      <c r="C362">
        <v>12.74</v>
      </c>
      <c r="D362">
        <v>13.73</v>
      </c>
      <c r="E362">
        <v>11.25</v>
      </c>
      <c r="F362">
        <v>12.47</v>
      </c>
      <c r="G362">
        <v>10.57</v>
      </c>
      <c r="H362">
        <v>1</v>
      </c>
      <c r="I362">
        <v>280</v>
      </c>
    </row>
    <row r="363" spans="1:9" x14ac:dyDescent="0.3">
      <c r="A363" t="s">
        <v>158</v>
      </c>
      <c r="B363" t="s">
        <v>8</v>
      </c>
      <c r="C363">
        <v>11.12</v>
      </c>
      <c r="D363">
        <v>11.73</v>
      </c>
      <c r="E363">
        <v>10.220000000000001</v>
      </c>
      <c r="F363">
        <v>10.91</v>
      </c>
      <c r="G363">
        <v>9.6999999999999993</v>
      </c>
      <c r="H363">
        <v>2</v>
      </c>
      <c r="I363">
        <v>281</v>
      </c>
    </row>
    <row r="364" spans="1:9" x14ac:dyDescent="0.3">
      <c r="A364" t="s">
        <v>158</v>
      </c>
      <c r="B364" t="s">
        <v>9</v>
      </c>
      <c r="C364">
        <v>12.32</v>
      </c>
      <c r="D364">
        <v>11.78</v>
      </c>
      <c r="E364">
        <v>13.13</v>
      </c>
      <c r="F364">
        <v>12.19</v>
      </c>
      <c r="G364">
        <v>12.82</v>
      </c>
      <c r="H364">
        <v>3</v>
      </c>
      <c r="I364">
        <v>282</v>
      </c>
    </row>
    <row r="365" spans="1:9" x14ac:dyDescent="0.3">
      <c r="A365" t="s">
        <v>158</v>
      </c>
      <c r="B365" t="s">
        <v>10</v>
      </c>
      <c r="C365">
        <v>14.97</v>
      </c>
      <c r="D365">
        <v>13.13</v>
      </c>
      <c r="E365">
        <v>15.18</v>
      </c>
      <c r="F365">
        <v>14.24</v>
      </c>
      <c r="G365">
        <v>14.37</v>
      </c>
      <c r="H365">
        <v>4</v>
      </c>
      <c r="I365">
        <v>283</v>
      </c>
    </row>
    <row r="366" spans="1:9" x14ac:dyDescent="0.3">
      <c r="A366" t="s">
        <v>158</v>
      </c>
      <c r="B366" t="s">
        <v>11</v>
      </c>
      <c r="C366">
        <v>14.79</v>
      </c>
      <c r="D366">
        <v>14.39</v>
      </c>
      <c r="E366">
        <v>15.05</v>
      </c>
      <c r="F366">
        <v>14.28</v>
      </c>
      <c r="G366">
        <v>14.21</v>
      </c>
      <c r="H366">
        <v>5</v>
      </c>
      <c r="I366">
        <v>284</v>
      </c>
    </row>
    <row r="367" spans="1:9" x14ac:dyDescent="0.3">
      <c r="A367" t="s">
        <v>158</v>
      </c>
      <c r="B367" t="s">
        <v>12</v>
      </c>
      <c r="C367">
        <v>13.13</v>
      </c>
      <c r="D367">
        <v>13.08</v>
      </c>
      <c r="E367">
        <v>13.21</v>
      </c>
      <c r="F367">
        <v>13.02</v>
      </c>
      <c r="G367">
        <v>12.91</v>
      </c>
      <c r="H367">
        <v>6</v>
      </c>
      <c r="I367">
        <v>285</v>
      </c>
    </row>
    <row r="368" spans="1:9" x14ac:dyDescent="0.3">
      <c r="A368" t="s">
        <v>158</v>
      </c>
      <c r="B368" t="s">
        <v>13</v>
      </c>
      <c r="C368">
        <v>11.38</v>
      </c>
      <c r="D368">
        <v>12.34</v>
      </c>
      <c r="E368">
        <v>9.94</v>
      </c>
      <c r="F368">
        <v>11.12</v>
      </c>
      <c r="G368">
        <v>9.3000000000000007</v>
      </c>
      <c r="H368">
        <v>7</v>
      </c>
      <c r="I368">
        <v>286</v>
      </c>
    </row>
    <row r="369" spans="1:9" x14ac:dyDescent="0.3">
      <c r="A369" t="s">
        <v>158</v>
      </c>
      <c r="B369" t="s">
        <v>14</v>
      </c>
      <c r="C369">
        <v>10.66</v>
      </c>
      <c r="D369">
        <v>10.15</v>
      </c>
      <c r="E369">
        <v>10.78</v>
      </c>
      <c r="F369">
        <v>10.08</v>
      </c>
      <c r="G369">
        <v>10.06</v>
      </c>
      <c r="H369">
        <v>8</v>
      </c>
      <c r="I369">
        <v>287</v>
      </c>
    </row>
    <row r="370" spans="1:9" x14ac:dyDescent="0.3">
      <c r="A370" t="s">
        <v>158</v>
      </c>
      <c r="B370" t="s">
        <v>15</v>
      </c>
      <c r="C370">
        <v>10.24</v>
      </c>
      <c r="D370">
        <v>10.43</v>
      </c>
      <c r="E370">
        <v>10.039999999999999</v>
      </c>
      <c r="F370">
        <v>9.94</v>
      </c>
      <c r="G370">
        <v>9.4499999999999993</v>
      </c>
      <c r="H370">
        <v>9</v>
      </c>
      <c r="I370">
        <v>288</v>
      </c>
    </row>
    <row r="371" spans="1:9" x14ac:dyDescent="0.3">
      <c r="A371" t="s">
        <v>138</v>
      </c>
      <c r="B371" t="s">
        <v>7</v>
      </c>
      <c r="C371">
        <v>12.34</v>
      </c>
      <c r="D371">
        <v>13.42</v>
      </c>
      <c r="E371">
        <v>11.27</v>
      </c>
      <c r="F371">
        <v>12</v>
      </c>
      <c r="G371">
        <v>10.58</v>
      </c>
      <c r="H371">
        <v>1</v>
      </c>
      <c r="I371">
        <v>100</v>
      </c>
    </row>
    <row r="372" spans="1:9" x14ac:dyDescent="0.3">
      <c r="A372" t="s">
        <v>138</v>
      </c>
      <c r="B372" t="s">
        <v>8</v>
      </c>
      <c r="C372">
        <v>9.9600000000000009</v>
      </c>
      <c r="D372">
        <v>9.86</v>
      </c>
      <c r="E372">
        <v>10.06</v>
      </c>
      <c r="F372">
        <v>9.6999999999999993</v>
      </c>
      <c r="G372">
        <v>9.5299999999999994</v>
      </c>
      <c r="H372">
        <v>2</v>
      </c>
      <c r="I372">
        <v>101</v>
      </c>
    </row>
    <row r="373" spans="1:9" x14ac:dyDescent="0.3">
      <c r="A373" t="s">
        <v>138</v>
      </c>
      <c r="B373" t="s">
        <v>9</v>
      </c>
      <c r="C373">
        <v>12.23</v>
      </c>
      <c r="D373">
        <v>9.7899999999999991</v>
      </c>
      <c r="E373">
        <v>13.28</v>
      </c>
      <c r="F373">
        <v>11.97</v>
      </c>
      <c r="G373">
        <v>12.9</v>
      </c>
      <c r="H373">
        <v>3</v>
      </c>
      <c r="I373">
        <v>102</v>
      </c>
    </row>
    <row r="374" spans="1:9" x14ac:dyDescent="0.3">
      <c r="A374" t="s">
        <v>138</v>
      </c>
      <c r="B374" t="s">
        <v>10</v>
      </c>
      <c r="C374">
        <v>14.97</v>
      </c>
      <c r="D374">
        <v>13.13</v>
      </c>
      <c r="E374">
        <v>15.18</v>
      </c>
      <c r="F374">
        <v>14.24</v>
      </c>
      <c r="G374">
        <v>14.37</v>
      </c>
      <c r="H374">
        <v>4</v>
      </c>
      <c r="I374">
        <v>103</v>
      </c>
    </row>
    <row r="375" spans="1:9" x14ac:dyDescent="0.3">
      <c r="A375" t="s">
        <v>138</v>
      </c>
      <c r="B375" t="s">
        <v>11</v>
      </c>
      <c r="C375">
        <v>14.86</v>
      </c>
      <c r="D375">
        <v>14.65</v>
      </c>
      <c r="E375">
        <v>15.07</v>
      </c>
      <c r="F375">
        <v>14.44</v>
      </c>
      <c r="G375">
        <v>14.24</v>
      </c>
      <c r="H375">
        <v>5</v>
      </c>
      <c r="I375">
        <v>104</v>
      </c>
    </row>
    <row r="376" spans="1:9" x14ac:dyDescent="0.3">
      <c r="A376" t="s">
        <v>138</v>
      </c>
      <c r="B376" t="s">
        <v>12</v>
      </c>
      <c r="C376">
        <v>13.25</v>
      </c>
      <c r="D376">
        <v>13.1</v>
      </c>
      <c r="E376">
        <v>13.4</v>
      </c>
      <c r="F376">
        <v>13.07</v>
      </c>
      <c r="G376">
        <v>13.05</v>
      </c>
      <c r="H376">
        <v>6</v>
      </c>
      <c r="I376">
        <v>105</v>
      </c>
    </row>
    <row r="377" spans="1:9" x14ac:dyDescent="0.3">
      <c r="A377" t="s">
        <v>138</v>
      </c>
      <c r="B377" t="s">
        <v>13</v>
      </c>
      <c r="C377">
        <v>10.73</v>
      </c>
      <c r="D377">
        <v>11.52</v>
      </c>
      <c r="E377">
        <v>9.94</v>
      </c>
      <c r="F377">
        <v>10.41</v>
      </c>
      <c r="G377">
        <v>9.3000000000000007</v>
      </c>
      <c r="H377">
        <v>7</v>
      </c>
      <c r="I377">
        <v>106</v>
      </c>
    </row>
    <row r="378" spans="1:9" x14ac:dyDescent="0.3">
      <c r="A378" t="s">
        <v>138</v>
      </c>
      <c r="B378" t="s">
        <v>14</v>
      </c>
      <c r="C378">
        <v>10.66</v>
      </c>
      <c r="D378">
        <v>10.15</v>
      </c>
      <c r="E378">
        <v>10.78</v>
      </c>
      <c r="F378">
        <v>10.08</v>
      </c>
      <c r="G378">
        <v>10.06</v>
      </c>
      <c r="H378">
        <v>8</v>
      </c>
      <c r="I378">
        <v>107</v>
      </c>
    </row>
    <row r="379" spans="1:9" x14ac:dyDescent="0.3">
      <c r="A379" t="s">
        <v>138</v>
      </c>
      <c r="B379" t="s">
        <v>15</v>
      </c>
      <c r="C379">
        <v>10.24</v>
      </c>
      <c r="D379">
        <v>10.43</v>
      </c>
      <c r="E379">
        <v>10.039999999999999</v>
      </c>
      <c r="F379">
        <v>9.94</v>
      </c>
      <c r="G379">
        <v>9.4499999999999993</v>
      </c>
      <c r="H379">
        <v>9</v>
      </c>
      <c r="I379">
        <v>108</v>
      </c>
    </row>
    <row r="380" spans="1:9" x14ac:dyDescent="0.3">
      <c r="A380" t="s">
        <v>159</v>
      </c>
      <c r="B380" t="s">
        <v>7</v>
      </c>
      <c r="C380">
        <v>12.74</v>
      </c>
      <c r="D380">
        <v>13.73</v>
      </c>
      <c r="E380">
        <v>11.25</v>
      </c>
      <c r="F380">
        <v>12.47</v>
      </c>
      <c r="G380">
        <v>10.57</v>
      </c>
      <c r="H380">
        <v>1</v>
      </c>
      <c r="I380">
        <v>289</v>
      </c>
    </row>
    <row r="381" spans="1:9" x14ac:dyDescent="0.3">
      <c r="A381" t="s">
        <v>159</v>
      </c>
      <c r="B381" t="s">
        <v>8</v>
      </c>
      <c r="C381">
        <v>11.12</v>
      </c>
      <c r="D381">
        <v>11.73</v>
      </c>
      <c r="E381">
        <v>10.220000000000001</v>
      </c>
      <c r="F381">
        <v>10.91</v>
      </c>
      <c r="G381">
        <v>9.6999999999999993</v>
      </c>
      <c r="H381">
        <v>2</v>
      </c>
      <c r="I381">
        <v>290</v>
      </c>
    </row>
    <row r="382" spans="1:9" x14ac:dyDescent="0.3">
      <c r="A382" t="s">
        <v>159</v>
      </c>
      <c r="B382" t="s">
        <v>9</v>
      </c>
      <c r="C382">
        <v>12.33</v>
      </c>
      <c r="D382">
        <v>11.78</v>
      </c>
      <c r="E382">
        <v>13.15</v>
      </c>
      <c r="F382">
        <v>12.21</v>
      </c>
      <c r="G382">
        <v>12.85</v>
      </c>
      <c r="H382">
        <v>3</v>
      </c>
      <c r="I382">
        <v>291</v>
      </c>
    </row>
    <row r="383" spans="1:9" x14ac:dyDescent="0.3">
      <c r="A383" t="s">
        <v>159</v>
      </c>
      <c r="B383" t="s">
        <v>10</v>
      </c>
      <c r="C383">
        <v>14.97</v>
      </c>
      <c r="D383">
        <v>13.13</v>
      </c>
      <c r="E383">
        <v>15.18</v>
      </c>
      <c r="F383">
        <v>14.24</v>
      </c>
      <c r="G383">
        <v>14.37</v>
      </c>
      <c r="H383">
        <v>4</v>
      </c>
      <c r="I383">
        <v>292</v>
      </c>
    </row>
    <row r="384" spans="1:9" x14ac:dyDescent="0.3">
      <c r="A384" t="s">
        <v>159</v>
      </c>
      <c r="B384" t="s">
        <v>11</v>
      </c>
      <c r="C384">
        <v>14.86</v>
      </c>
      <c r="D384">
        <v>14.65</v>
      </c>
      <c r="E384">
        <v>15.07</v>
      </c>
      <c r="F384">
        <v>14.44</v>
      </c>
      <c r="G384">
        <v>14.24</v>
      </c>
      <c r="H384">
        <v>5</v>
      </c>
      <c r="I384">
        <v>293</v>
      </c>
    </row>
    <row r="385" spans="1:9" x14ac:dyDescent="0.3">
      <c r="A385" t="s">
        <v>159</v>
      </c>
      <c r="B385" t="s">
        <v>12</v>
      </c>
      <c r="C385">
        <v>13.13</v>
      </c>
      <c r="D385">
        <v>13.08</v>
      </c>
      <c r="E385">
        <v>13.21</v>
      </c>
      <c r="F385">
        <v>13.02</v>
      </c>
      <c r="G385">
        <v>12.91</v>
      </c>
      <c r="H385">
        <v>6</v>
      </c>
      <c r="I385">
        <v>294</v>
      </c>
    </row>
    <row r="386" spans="1:9" x14ac:dyDescent="0.3">
      <c r="A386" t="s">
        <v>159</v>
      </c>
      <c r="B386" t="s">
        <v>13</v>
      </c>
      <c r="C386">
        <v>11.38</v>
      </c>
      <c r="D386">
        <v>12.34</v>
      </c>
      <c r="E386">
        <v>9.94</v>
      </c>
      <c r="F386">
        <v>11.12</v>
      </c>
      <c r="G386">
        <v>9.3000000000000007</v>
      </c>
      <c r="H386">
        <v>7</v>
      </c>
      <c r="I386">
        <v>295</v>
      </c>
    </row>
    <row r="387" spans="1:9" x14ac:dyDescent="0.3">
      <c r="A387" t="s">
        <v>159</v>
      </c>
      <c r="B387" t="s">
        <v>14</v>
      </c>
      <c r="C387">
        <v>10.66</v>
      </c>
      <c r="D387">
        <v>10.15</v>
      </c>
      <c r="E387">
        <v>10.78</v>
      </c>
      <c r="F387">
        <v>10.08</v>
      </c>
      <c r="G387">
        <v>10.06</v>
      </c>
      <c r="H387">
        <v>8</v>
      </c>
      <c r="I387">
        <v>296</v>
      </c>
    </row>
    <row r="388" spans="1:9" x14ac:dyDescent="0.3">
      <c r="A388" t="s">
        <v>159</v>
      </c>
      <c r="B388" t="s">
        <v>15</v>
      </c>
      <c r="C388">
        <v>10.24</v>
      </c>
      <c r="D388">
        <v>10.43</v>
      </c>
      <c r="E388">
        <v>10.039999999999999</v>
      </c>
      <c r="F388">
        <v>9.94</v>
      </c>
      <c r="G388">
        <v>9.4499999999999993</v>
      </c>
      <c r="H388">
        <v>9</v>
      </c>
      <c r="I388">
        <v>297</v>
      </c>
    </row>
  </sheetData>
  <sortState ref="A2:I388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95"/>
  <sheetViews>
    <sheetView zoomScale="90" zoomScaleNormal="90" workbookViewId="0">
      <selection activeCell="E16" sqref="E16"/>
    </sheetView>
  </sheetViews>
  <sheetFormatPr defaultRowHeight="14.4" x14ac:dyDescent="0.3"/>
  <cols>
    <col min="1" max="1" width="39.44140625" style="21" bestFit="1" customWidth="1"/>
    <col min="2" max="2" width="10.88671875" style="21" customWidth="1"/>
    <col min="3" max="3" width="15.88671875" style="21" bestFit="1" customWidth="1"/>
    <col min="4" max="4" width="17.6640625" style="21" bestFit="1" customWidth="1"/>
    <col min="5" max="5" width="18.6640625" style="21" bestFit="1" customWidth="1"/>
    <col min="6" max="6" width="22.44140625" style="21" bestFit="1" customWidth="1"/>
    <col min="7" max="7" width="33.33203125" style="21" bestFit="1" customWidth="1"/>
    <col min="8" max="8" width="2.21875" style="21" bestFit="1" customWidth="1"/>
    <col min="9" max="9" width="5.44140625" style="21" customWidth="1"/>
    <col min="10" max="10" width="11.109375" style="21" bestFit="1" customWidth="1"/>
    <col min="11" max="11" width="16.5546875" style="21" bestFit="1" customWidth="1"/>
    <col min="12" max="12" width="16.5546875" style="21" customWidth="1"/>
    <col min="13" max="13" width="17.5546875" style="21" bestFit="1" customWidth="1"/>
    <col min="14" max="14" width="21" style="21" bestFit="1" customWidth="1"/>
    <col min="15" max="15" width="8.33203125" style="21" bestFit="1" customWidth="1"/>
    <col min="16" max="21" width="8.88671875" style="21"/>
    <col min="22" max="22" width="13.44140625" style="21" bestFit="1" customWidth="1"/>
    <col min="23" max="23" width="11.21875" style="21" bestFit="1" customWidth="1"/>
    <col min="24" max="25" width="8.88671875" style="21" bestFit="1" customWidth="1"/>
    <col min="26" max="26" width="12.21875" style="21" bestFit="1" customWidth="1"/>
    <col min="27" max="27" width="8.88671875" style="21"/>
    <col min="28" max="28" width="8.88671875" style="21" bestFit="1" customWidth="1"/>
    <col min="29" max="16384" width="8.88671875" style="21"/>
  </cols>
  <sheetData>
    <row r="1" spans="1:28" s="21" customFormat="1" x14ac:dyDescent="0.3"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J1" s="21" t="s">
        <v>87</v>
      </c>
      <c r="L1" s="21" t="s">
        <v>95</v>
      </c>
      <c r="N1" s="21" t="s">
        <v>88</v>
      </c>
      <c r="O1" s="21" t="s">
        <v>99</v>
      </c>
      <c r="P1" s="21" t="s">
        <v>89</v>
      </c>
      <c r="Q1" s="21" t="s">
        <v>90</v>
      </c>
      <c r="R1" s="21" t="s">
        <v>91</v>
      </c>
      <c r="S1" s="21" t="s">
        <v>89</v>
      </c>
      <c r="T1" s="21" t="s">
        <v>90</v>
      </c>
      <c r="U1" s="21" t="s">
        <v>91</v>
      </c>
      <c r="W1" s="21" t="s">
        <v>97</v>
      </c>
      <c r="Z1" s="21" t="s">
        <v>98</v>
      </c>
    </row>
    <row r="2" spans="1:28" s="21" customFormat="1" x14ac:dyDescent="0.3">
      <c r="A2" s="21" t="str">
        <f>Sheet5!A2:G44</f>
        <v xml:space="preserve">PO Base </v>
      </c>
      <c r="B2" s="21" t="str">
        <f>Sheet5!B2:H44</f>
        <v>2008-09</v>
      </c>
      <c r="C2" s="21">
        <f>Sheet5!C2:I44</f>
        <v>12.34</v>
      </c>
      <c r="D2" s="21">
        <f>Sheet5!D2:J44</f>
        <v>13.66</v>
      </c>
      <c r="E2" s="21">
        <f>Sheet5!E2:K44</f>
        <v>11.01</v>
      </c>
      <c r="F2" s="21">
        <f>Sheet5!F2:L44</f>
        <v>12.03</v>
      </c>
      <c r="G2" s="21">
        <f>Sheet5!G2:M44</f>
        <v>10.41</v>
      </c>
      <c r="H2" s="21">
        <f>Sheet5!H2:N44</f>
        <v>1</v>
      </c>
      <c r="J2" s="21">
        <f>SUM(C2,-Sheet2!$G$3)</f>
        <v>2.3699999999999992</v>
      </c>
      <c r="K2" s="22"/>
      <c r="M2" s="21" t="s">
        <v>7</v>
      </c>
      <c r="N2" s="21">
        <f>SUM(J2:J45)</f>
        <v>99.309999999999945</v>
      </c>
      <c r="O2" s="23" t="s">
        <v>7</v>
      </c>
      <c r="P2" s="21" t="s">
        <v>92</v>
      </c>
      <c r="Q2" s="21" t="s">
        <v>93</v>
      </c>
      <c r="R2" s="21" t="s">
        <v>94</v>
      </c>
      <c r="S2" s="21" t="s">
        <v>92</v>
      </c>
      <c r="T2" s="21" t="s">
        <v>94</v>
      </c>
      <c r="U2" s="21" t="s">
        <v>93</v>
      </c>
      <c r="V2" s="21" t="s">
        <v>96</v>
      </c>
      <c r="W2" s="21">
        <f>(Y2-X2)</f>
        <v>5.4149999999999991</v>
      </c>
      <c r="X2" s="24">
        <v>10.895</v>
      </c>
      <c r="Y2" s="21">
        <v>16.309999999999999</v>
      </c>
      <c r="Z2" s="21">
        <f>(AB2-AA2)</f>
        <v>5.0724999999999998</v>
      </c>
      <c r="AA2" s="24">
        <v>7.9124999999999996</v>
      </c>
      <c r="AB2" s="21">
        <v>12.984999999999999</v>
      </c>
    </row>
    <row r="3" spans="1:28" s="21" customFormat="1" x14ac:dyDescent="0.3">
      <c r="A3" s="21" t="str">
        <f>Sheet5!A3:G45</f>
        <v xml:space="preserve">PO Base </v>
      </c>
      <c r="B3" s="21" t="str">
        <f>Sheet5!B3:H45</f>
        <v>2009-10</v>
      </c>
      <c r="C3" s="21">
        <f>Sheet5!C3:I45</f>
        <v>10.09</v>
      </c>
      <c r="D3" s="21">
        <f>Sheet5!D3:J45</f>
        <v>10.23</v>
      </c>
      <c r="E3" s="21">
        <f>Sheet5!E3:K45</f>
        <v>9.9499999999999993</v>
      </c>
      <c r="F3" s="21">
        <f>Sheet5!F3:L45</f>
        <v>9.8000000000000007</v>
      </c>
      <c r="G3" s="21">
        <f>Sheet5!G3:M45</f>
        <v>9.3800000000000008</v>
      </c>
      <c r="H3" s="21">
        <f>Sheet5!H3:N45</f>
        <v>2</v>
      </c>
      <c r="J3" s="21">
        <f>SUM(C3,-Sheet2!$G$3)</f>
        <v>0.11999999999999922</v>
      </c>
      <c r="K3" s="25"/>
      <c r="M3" s="21" t="s">
        <v>8</v>
      </c>
      <c r="N3" s="21">
        <f>SUM(J46:J89)</f>
        <v>112.22000000000001</v>
      </c>
      <c r="O3" s="23" t="s">
        <v>8</v>
      </c>
      <c r="P3" s="21" t="s">
        <v>94</v>
      </c>
      <c r="Q3" s="21" t="s">
        <v>93</v>
      </c>
      <c r="R3" s="21" t="s">
        <v>92</v>
      </c>
      <c r="S3" s="21" t="s">
        <v>94</v>
      </c>
      <c r="T3" s="21" t="s">
        <v>93</v>
      </c>
      <c r="U3" s="21" t="s">
        <v>92</v>
      </c>
      <c r="W3" s="21">
        <f t="shared" ref="W3:W10" si="0">(Y3-X3)</f>
        <v>2.9850000000000012</v>
      </c>
      <c r="X3" s="21">
        <v>7.9124999999999996</v>
      </c>
      <c r="Y3" s="21">
        <v>10.897500000000001</v>
      </c>
      <c r="Z3" s="21">
        <f t="shared" ref="Z3:Z10" si="1">(AB3-AA3)</f>
        <v>1.67</v>
      </c>
      <c r="AA3" s="24">
        <v>8.85</v>
      </c>
      <c r="AB3" s="21">
        <v>10.52</v>
      </c>
    </row>
    <row r="4" spans="1:28" s="21" customFormat="1" x14ac:dyDescent="0.3">
      <c r="A4" s="21" t="str">
        <f>Sheet5!A4:G46</f>
        <v xml:space="preserve">PO Base </v>
      </c>
      <c r="B4" s="21" t="str">
        <f>Sheet5!B4:H46</f>
        <v>2010-11</v>
      </c>
      <c r="C4" s="21">
        <f>Sheet5!C4:I46</f>
        <v>12.23</v>
      </c>
      <c r="D4" s="21">
        <f>Sheet5!D4:J46</f>
        <v>9.85</v>
      </c>
      <c r="E4" s="21">
        <f>Sheet5!E4:K46</f>
        <v>13.25</v>
      </c>
      <c r="F4" s="21">
        <f>Sheet5!F4:L46</f>
        <v>11.97</v>
      </c>
      <c r="G4" s="21">
        <f>Sheet5!G4:M46</f>
        <v>12.88</v>
      </c>
      <c r="H4" s="21">
        <f>Sheet5!H4:N46</f>
        <v>3</v>
      </c>
      <c r="J4" s="21">
        <f>SUM(C4,-Sheet2!$G$3)</f>
        <v>2.2599999999999998</v>
      </c>
      <c r="K4" s="25"/>
      <c r="M4" s="21" t="s">
        <v>9</v>
      </c>
      <c r="N4" s="21">
        <f>SUM(J90:J133)</f>
        <v>35.869999999999969</v>
      </c>
      <c r="O4" s="23" t="s">
        <v>9</v>
      </c>
      <c r="P4" s="21" t="s">
        <v>94</v>
      </c>
      <c r="Q4" s="21" t="s">
        <v>93</v>
      </c>
      <c r="R4" s="21" t="s">
        <v>92</v>
      </c>
      <c r="S4" s="21" t="s">
        <v>93</v>
      </c>
      <c r="T4" s="21" t="s">
        <v>94</v>
      </c>
      <c r="U4" s="21" t="s">
        <v>92</v>
      </c>
      <c r="W4" s="21">
        <f t="shared" si="0"/>
        <v>1.4974999999999987</v>
      </c>
      <c r="X4" s="21">
        <v>8.9425000000000008</v>
      </c>
      <c r="Y4" s="21">
        <v>10.44</v>
      </c>
      <c r="Z4" s="21">
        <f t="shared" si="1"/>
        <v>4.5199999999999996</v>
      </c>
      <c r="AA4" s="21">
        <v>10.055</v>
      </c>
      <c r="AB4" s="21">
        <v>14.574999999999999</v>
      </c>
    </row>
    <row r="5" spans="1:28" s="21" customFormat="1" x14ac:dyDescent="0.3">
      <c r="A5" s="21" t="str">
        <f>Sheet5!A5:G47</f>
        <v xml:space="preserve">PO Base </v>
      </c>
      <c r="B5" s="21" t="str">
        <f>Sheet5!B5:H47</f>
        <v>2011-12</v>
      </c>
      <c r="C5" s="21">
        <f>Sheet5!C5:I47</f>
        <v>14.69</v>
      </c>
      <c r="D5" s="21">
        <f>Sheet5!D5:J47</f>
        <v>13.42</v>
      </c>
      <c r="E5" s="21">
        <f>Sheet5!E5:K47</f>
        <v>14.83</v>
      </c>
      <c r="F5" s="21">
        <f>Sheet5!F5:L47</f>
        <v>13.98</v>
      </c>
      <c r="G5" s="21">
        <f>Sheet5!G5:M47</f>
        <v>14.04</v>
      </c>
      <c r="H5" s="21">
        <f>Sheet5!H5:N47</f>
        <v>4</v>
      </c>
      <c r="J5" s="21">
        <f>SUM(C5,-Sheet2!$G$3)</f>
        <v>4.7199999999999989</v>
      </c>
      <c r="K5" s="25">
        <f>SUM(J2:J8)</f>
        <v>18.129999999999995</v>
      </c>
      <c r="L5" s="21">
        <f>AVERAGE(J2:J8)</f>
        <v>2.5899999999999994</v>
      </c>
      <c r="M5" s="21" t="s">
        <v>10</v>
      </c>
      <c r="N5" s="21">
        <f>SUM(J134:J177)</f>
        <v>-20.860000000000007</v>
      </c>
      <c r="O5" s="23" t="s">
        <v>10</v>
      </c>
      <c r="P5" s="21" t="s">
        <v>93</v>
      </c>
      <c r="Q5" s="21" t="s">
        <v>94</v>
      </c>
      <c r="R5" s="21" t="s">
        <v>92</v>
      </c>
      <c r="S5" s="21" t="s">
        <v>93</v>
      </c>
      <c r="T5" s="21" t="s">
        <v>94</v>
      </c>
      <c r="U5" s="21" t="s">
        <v>92</v>
      </c>
      <c r="W5" s="21">
        <f t="shared" si="0"/>
        <v>2.1949999999999985</v>
      </c>
      <c r="X5" s="21">
        <v>12.38</v>
      </c>
      <c r="Y5" s="21">
        <v>14.574999999999999</v>
      </c>
      <c r="Z5" s="21">
        <f t="shared" si="1"/>
        <v>6.4400000000000013</v>
      </c>
      <c r="AA5" s="21">
        <v>11.195</v>
      </c>
      <c r="AB5" s="21">
        <v>17.635000000000002</v>
      </c>
    </row>
    <row r="6" spans="1:28" s="21" customFormat="1" x14ac:dyDescent="0.3">
      <c r="A6" s="21" t="str">
        <f>Sheet5!A6:G48</f>
        <v xml:space="preserve">PO Base </v>
      </c>
      <c r="B6" s="21" t="str">
        <f>Sheet5!B6:H48</f>
        <v>2012-13</v>
      </c>
      <c r="C6" s="21">
        <f>Sheet5!C6:I48</f>
        <v>14.36</v>
      </c>
      <c r="D6" s="21">
        <f>Sheet5!D6:J48</f>
        <v>13.61</v>
      </c>
      <c r="E6" s="21">
        <f>Sheet5!E6:K48</f>
        <v>15.11</v>
      </c>
      <c r="F6" s="21">
        <f>Sheet5!F6:L48</f>
        <v>13.94</v>
      </c>
      <c r="G6" s="21">
        <f>Sheet5!G6:M48</f>
        <v>14.28</v>
      </c>
      <c r="H6" s="21">
        <f>Sheet5!H6:N48</f>
        <v>5</v>
      </c>
      <c r="J6" s="21">
        <f>SUM(C6,-Sheet2!$G$3)</f>
        <v>4.3899999999999988</v>
      </c>
      <c r="K6" s="25"/>
      <c r="M6" s="21" t="s">
        <v>11</v>
      </c>
      <c r="N6" s="21">
        <f>SUM(J179:J222)</f>
        <v>-93.32</v>
      </c>
      <c r="O6" s="23" t="s">
        <v>11</v>
      </c>
      <c r="P6" s="21" t="s">
        <v>92</v>
      </c>
      <c r="Q6" s="21" t="s">
        <v>93</v>
      </c>
      <c r="R6" s="21" t="s">
        <v>94</v>
      </c>
      <c r="S6" s="21" t="s">
        <v>93</v>
      </c>
      <c r="T6" s="21" t="s">
        <v>92</v>
      </c>
      <c r="U6" s="21" t="s">
        <v>94</v>
      </c>
      <c r="V6" s="21" t="s">
        <v>96</v>
      </c>
      <c r="W6" s="21">
        <f t="shared" si="0"/>
        <v>5.9350000000000023</v>
      </c>
      <c r="X6" s="21">
        <v>11.7</v>
      </c>
      <c r="Y6" s="21">
        <v>17.635000000000002</v>
      </c>
      <c r="Z6" s="21">
        <f t="shared" si="1"/>
        <v>6.0250000000000004</v>
      </c>
      <c r="AA6" s="21">
        <v>11.657500000000001</v>
      </c>
      <c r="AB6" s="21">
        <v>17.682500000000001</v>
      </c>
    </row>
    <row r="7" spans="1:28" s="21" customFormat="1" x14ac:dyDescent="0.3">
      <c r="A7" s="21" t="str">
        <f>Sheet5!A7:G49</f>
        <v xml:space="preserve">PO Base </v>
      </c>
      <c r="B7" s="21" t="str">
        <f>Sheet5!B7:H49</f>
        <v>2013-14</v>
      </c>
      <c r="C7" s="21">
        <f>Sheet5!C7:I49</f>
        <v>13.53</v>
      </c>
      <c r="D7" s="21">
        <f>Sheet5!D7:J49</f>
        <v>13.1</v>
      </c>
      <c r="E7" s="21">
        <f>Sheet5!E7:K49</f>
        <v>13.81</v>
      </c>
      <c r="F7" s="21">
        <f>Sheet5!F7:L49</f>
        <v>13.29</v>
      </c>
      <c r="G7" s="21">
        <f>Sheet5!G7:M49</f>
        <v>13.42</v>
      </c>
      <c r="H7" s="21">
        <f>Sheet5!H7:N49</f>
        <v>6</v>
      </c>
      <c r="J7" s="21">
        <f>SUM(C7,-Sheet2!$G$3)</f>
        <v>3.5599999999999987</v>
      </c>
      <c r="K7" s="25"/>
      <c r="M7" s="21" t="s">
        <v>12</v>
      </c>
      <c r="N7" s="21">
        <f>SUM(J222:J265)</f>
        <v>-34.74</v>
      </c>
      <c r="O7" s="23" t="s">
        <v>12</v>
      </c>
      <c r="P7" s="21" t="s">
        <v>94</v>
      </c>
      <c r="Q7" s="21" t="s">
        <v>93</v>
      </c>
      <c r="R7" s="21" t="s">
        <v>92</v>
      </c>
      <c r="S7" s="21" t="s">
        <v>94</v>
      </c>
      <c r="T7" s="21" t="s">
        <v>93</v>
      </c>
      <c r="U7" s="21" t="s">
        <v>92</v>
      </c>
      <c r="W7" s="21">
        <f t="shared" si="0"/>
        <v>2.2374999999999989</v>
      </c>
      <c r="X7" s="21">
        <v>11.657500000000001</v>
      </c>
      <c r="Y7" s="21">
        <v>13.895</v>
      </c>
      <c r="Z7" s="21">
        <f t="shared" si="1"/>
        <v>3.7225000000000001</v>
      </c>
      <c r="AA7" s="21">
        <v>10.237500000000001</v>
      </c>
      <c r="AB7" s="21">
        <v>13.96</v>
      </c>
    </row>
    <row r="8" spans="1:28" s="21" customFormat="1" x14ac:dyDescent="0.3">
      <c r="A8" s="21" t="str">
        <f>Sheet5!A8:G50</f>
        <v xml:space="preserve">PO Base </v>
      </c>
      <c r="B8" s="21" t="str">
        <f>Sheet5!B8:H50</f>
        <v>2014-15</v>
      </c>
      <c r="C8" s="21">
        <f>Sheet5!C8:I50</f>
        <v>10.68</v>
      </c>
      <c r="D8" s="21">
        <f>Sheet5!D8:J50</f>
        <v>11.8</v>
      </c>
      <c r="E8" s="21">
        <f>Sheet5!E8:K50</f>
        <v>9.94</v>
      </c>
      <c r="F8" s="21">
        <f>Sheet5!F8:L50</f>
        <v>10.29</v>
      </c>
      <c r="G8" s="21">
        <f>Sheet5!G8:M50</f>
        <v>9.2799999999999994</v>
      </c>
      <c r="H8" s="21">
        <f>Sheet5!H8:N50</f>
        <v>7</v>
      </c>
      <c r="J8" s="21">
        <f>SUM(C8,-Sheet2!$G$3)</f>
        <v>0.70999999999999908</v>
      </c>
      <c r="K8" s="26"/>
      <c r="M8" s="21" t="s">
        <v>13</v>
      </c>
      <c r="N8" s="21">
        <f>SUM(J266:J309)</f>
        <v>95.140000000000043</v>
      </c>
      <c r="O8" s="23" t="s">
        <v>13</v>
      </c>
      <c r="P8" s="21" t="s">
        <v>94</v>
      </c>
      <c r="Q8" s="21" t="s">
        <v>93</v>
      </c>
      <c r="R8" s="21" t="s">
        <v>92</v>
      </c>
      <c r="S8" s="21" t="s">
        <v>94</v>
      </c>
      <c r="T8" s="21" t="s">
        <v>93</v>
      </c>
      <c r="U8" s="21" t="s">
        <v>92</v>
      </c>
      <c r="W8" s="21">
        <f t="shared" si="0"/>
        <v>2.4699999999999989</v>
      </c>
      <c r="X8" s="21">
        <v>10.237500000000001</v>
      </c>
      <c r="Y8" s="21">
        <v>12.7075</v>
      </c>
      <c r="Z8" s="21">
        <f t="shared" si="1"/>
        <v>2.0149999999999988</v>
      </c>
      <c r="AA8" s="21">
        <v>8.65</v>
      </c>
      <c r="AB8" s="21">
        <v>10.664999999999999</v>
      </c>
    </row>
    <row r="9" spans="1:28" s="21" customFormat="1" x14ac:dyDescent="0.3">
      <c r="A9" s="21" t="str">
        <f>Sheet5!A9:G51</f>
        <v xml:space="preserve">PO Base </v>
      </c>
      <c r="B9" s="21" t="str">
        <f>Sheet5!B9:H51</f>
        <v>2015-16</v>
      </c>
      <c r="C9" s="21">
        <f>Sheet5!C9:I51</f>
        <v>11.09</v>
      </c>
      <c r="D9" s="21">
        <f>Sheet5!D9:J51</f>
        <v>10.3</v>
      </c>
      <c r="E9" s="21">
        <f>Sheet5!E9:K51</f>
        <v>11.29</v>
      </c>
      <c r="F9" s="21">
        <f>Sheet5!F9:L51</f>
        <v>10.53</v>
      </c>
      <c r="G9" s="21">
        <f>Sheet5!G9:M51</f>
        <v>10.59</v>
      </c>
      <c r="H9" s="21">
        <f>Sheet5!H9:N51</f>
        <v>8</v>
      </c>
      <c r="J9" s="21">
        <f>SUM(C9,-Sheet2!$G$3)</f>
        <v>1.1199999999999992</v>
      </c>
      <c r="K9" s="22"/>
      <c r="M9" s="21" t="s">
        <v>14</v>
      </c>
      <c r="N9" s="21">
        <f>SUM(J310:J353)</f>
        <v>145.6</v>
      </c>
      <c r="O9" s="23" t="s">
        <v>14</v>
      </c>
      <c r="P9" s="21" t="s">
        <v>94</v>
      </c>
      <c r="Q9" s="21" t="s">
        <v>93</v>
      </c>
      <c r="R9" s="21" t="s">
        <v>92</v>
      </c>
      <c r="S9" s="21" t="s">
        <v>94</v>
      </c>
      <c r="T9" s="21" t="s">
        <v>93</v>
      </c>
      <c r="U9" s="21" t="s">
        <v>92</v>
      </c>
      <c r="W9" s="21">
        <f t="shared" si="0"/>
        <v>1.7225000000000001</v>
      </c>
      <c r="X9" s="21">
        <v>8.65</v>
      </c>
      <c r="Y9" s="21">
        <v>10.3725</v>
      </c>
      <c r="Z9" s="21">
        <f t="shared" si="1"/>
        <v>3.0374999999999996</v>
      </c>
      <c r="AA9" s="21">
        <v>8.59</v>
      </c>
      <c r="AB9" s="21">
        <v>11.6275</v>
      </c>
    </row>
    <row r="10" spans="1:28" s="21" customFormat="1" x14ac:dyDescent="0.3">
      <c r="A10" s="21" t="str">
        <f>Sheet5!A10:G52</f>
        <v xml:space="preserve">PO Base </v>
      </c>
      <c r="B10" s="21" t="str">
        <f>Sheet5!B10:H52</f>
        <v>2016-17</v>
      </c>
      <c r="C10" s="21">
        <f>Sheet5!C10:I52</f>
        <v>10.34</v>
      </c>
      <c r="D10" s="21">
        <f>Sheet5!D10:J52</f>
        <v>10.63</v>
      </c>
      <c r="E10" s="21">
        <f>Sheet5!E10:K52</f>
        <v>10.050000000000001</v>
      </c>
      <c r="F10" s="21">
        <f>Sheet5!F10:L52</f>
        <v>10.050000000000001</v>
      </c>
      <c r="G10" s="21">
        <f>Sheet5!G10:M52</f>
        <v>9.4600000000000009</v>
      </c>
      <c r="H10" s="21">
        <f>Sheet5!H10:N52</f>
        <v>9</v>
      </c>
      <c r="J10" s="21">
        <f>SUM(C10,-Sheet2!$G$3)</f>
        <v>0.36999999999999922</v>
      </c>
      <c r="K10" s="25"/>
      <c r="M10" s="21" t="s">
        <v>15</v>
      </c>
      <c r="N10" s="21">
        <f>SUM(J354:J397)</f>
        <v>31.099999999999952</v>
      </c>
      <c r="O10" s="23" t="s">
        <v>15</v>
      </c>
      <c r="P10" s="21" t="s">
        <v>93</v>
      </c>
      <c r="Q10" s="21" t="s">
        <v>94</v>
      </c>
      <c r="R10" s="21" t="s">
        <v>92</v>
      </c>
      <c r="S10" s="21" t="s">
        <v>93</v>
      </c>
      <c r="T10" s="21" t="s">
        <v>94</v>
      </c>
      <c r="U10" s="21" t="s">
        <v>92</v>
      </c>
      <c r="W10" s="21">
        <f t="shared" si="0"/>
        <v>2.9275000000000002</v>
      </c>
      <c r="X10" s="21">
        <v>8.6999999999999993</v>
      </c>
      <c r="Y10" s="21">
        <v>11.6275</v>
      </c>
      <c r="Z10" s="21">
        <f t="shared" si="1"/>
        <v>1.3224999999999998</v>
      </c>
      <c r="AA10" s="21">
        <v>9.11</v>
      </c>
      <c r="AB10" s="21">
        <v>10.432499999999999</v>
      </c>
    </row>
    <row r="11" spans="1:28" s="21" customFormat="1" x14ac:dyDescent="0.3">
      <c r="A11" s="21" t="str">
        <f>Sheet5!A11:G53</f>
        <v xml:space="preserve">PO Base MY </v>
      </c>
      <c r="B11" s="21" t="str">
        <f>Sheet5!B11:H53</f>
        <v>2008-09</v>
      </c>
      <c r="C11" s="21">
        <f>Sheet5!C11:I53</f>
        <v>12.67</v>
      </c>
      <c r="D11" s="21">
        <f>Sheet5!D11:J53</f>
        <v>13.93</v>
      </c>
      <c r="E11" s="21">
        <f>Sheet5!E11:K53</f>
        <v>10.77</v>
      </c>
      <c r="F11" s="21">
        <f>Sheet5!F11:L53</f>
        <v>12.44</v>
      </c>
      <c r="G11" s="21">
        <f>Sheet5!G11:M53</f>
        <v>10.199999999999999</v>
      </c>
      <c r="H11" s="21">
        <f>Sheet5!H11:N53</f>
        <v>1</v>
      </c>
      <c r="J11" s="21">
        <f>SUM(C11,-Sheet2!$G$3)</f>
        <v>2.6999999999999993</v>
      </c>
      <c r="K11" s="25"/>
    </row>
    <row r="12" spans="1:28" s="21" customFormat="1" x14ac:dyDescent="0.3">
      <c r="A12" s="21" t="str">
        <f>Sheet5!A12:G54</f>
        <v xml:space="preserve">PO Base MY </v>
      </c>
      <c r="B12" s="21" t="str">
        <f>Sheet5!B12:H54</f>
        <v>2009-10</v>
      </c>
      <c r="C12" s="21">
        <f>Sheet5!C12:I54</f>
        <v>11.12</v>
      </c>
      <c r="D12" s="21">
        <f>Sheet5!D12:J54</f>
        <v>11.82</v>
      </c>
      <c r="E12" s="21">
        <f>Sheet5!E12:K54</f>
        <v>10.06</v>
      </c>
      <c r="F12" s="21">
        <f>Sheet5!F12:L54</f>
        <v>10.89</v>
      </c>
      <c r="G12" s="21">
        <f>Sheet5!G12:M54</f>
        <v>9.49</v>
      </c>
      <c r="H12" s="21">
        <f>Sheet5!H12:N54</f>
        <v>2</v>
      </c>
      <c r="J12" s="21">
        <f>SUM(C12,-Sheet2!$G$3)</f>
        <v>1.1499999999999986</v>
      </c>
      <c r="K12" s="25"/>
    </row>
    <row r="13" spans="1:28" s="21" customFormat="1" x14ac:dyDescent="0.3">
      <c r="A13" s="21" t="str">
        <f>Sheet5!A13:G55</f>
        <v xml:space="preserve">PO Base MY </v>
      </c>
      <c r="B13" s="21" t="str">
        <f>Sheet5!B13:H55</f>
        <v>2010-11</v>
      </c>
      <c r="C13" s="21">
        <f>Sheet5!C13:I55</f>
        <v>12.18</v>
      </c>
      <c r="D13" s="21">
        <f>Sheet5!D13:J55</f>
        <v>11.8</v>
      </c>
      <c r="E13" s="21">
        <f>Sheet5!E13:K55</f>
        <v>12.73</v>
      </c>
      <c r="F13" s="21">
        <f>Sheet5!F13:L55</f>
        <v>12.1</v>
      </c>
      <c r="G13" s="21">
        <f>Sheet5!G13:M55</f>
        <v>12.54</v>
      </c>
      <c r="H13" s="21">
        <f>Sheet5!H13:N55</f>
        <v>3</v>
      </c>
      <c r="J13" s="21">
        <f>SUM(C13,-Sheet2!$G$3)</f>
        <v>2.2099999999999991</v>
      </c>
      <c r="K13" s="25"/>
    </row>
    <row r="14" spans="1:28" s="21" customFormat="1" x14ac:dyDescent="0.3">
      <c r="A14" s="21" t="str">
        <f>Sheet5!A14:G56</f>
        <v xml:space="preserve">PO Base MY </v>
      </c>
      <c r="B14" s="21" t="str">
        <f>Sheet5!B14:H56</f>
        <v>2011-12</v>
      </c>
      <c r="C14" s="21">
        <f>Sheet5!C14:I56</f>
        <v>14.69</v>
      </c>
      <c r="D14" s="21">
        <f>Sheet5!D14:J56</f>
        <v>13.42</v>
      </c>
      <c r="E14" s="21">
        <f>Sheet5!E14:K56</f>
        <v>14.83</v>
      </c>
      <c r="F14" s="21">
        <f>Sheet5!F14:L56</f>
        <v>13.98</v>
      </c>
      <c r="G14" s="21">
        <f>Sheet5!G14:M56</f>
        <v>14.04</v>
      </c>
      <c r="H14" s="21">
        <f>Sheet5!H14:N56</f>
        <v>4</v>
      </c>
      <c r="J14" s="21">
        <f>SUM(C14,-Sheet2!$G$3)</f>
        <v>4.7199999999999989</v>
      </c>
      <c r="K14" s="25">
        <f>SUM(J9:J20)</f>
        <v>25.429999999999993</v>
      </c>
      <c r="L14" s="21">
        <f>AVERAGE(J9:J20)</f>
        <v>2.1191666666666662</v>
      </c>
    </row>
    <row r="15" spans="1:28" s="21" customFormat="1" x14ac:dyDescent="0.3">
      <c r="A15" s="21" t="str">
        <f>Sheet5!A15:G57</f>
        <v xml:space="preserve">PO Base MY </v>
      </c>
      <c r="B15" s="21" t="str">
        <f>Sheet5!B15:H57</f>
        <v>2012-13</v>
      </c>
      <c r="C15" s="21">
        <f>Sheet5!C15:I57</f>
        <v>14.46</v>
      </c>
      <c r="D15" s="21">
        <f>Sheet5!D15:J57</f>
        <v>14.01</v>
      </c>
      <c r="E15" s="21">
        <f>Sheet5!E15:K57</f>
        <v>15.14</v>
      </c>
      <c r="F15" s="21">
        <f>Sheet5!F15:L57</f>
        <v>14.13</v>
      </c>
      <c r="G15" s="21">
        <f>Sheet5!G15:M57</f>
        <v>14.31</v>
      </c>
      <c r="H15" s="21">
        <f>Sheet5!H15:N57</f>
        <v>5</v>
      </c>
      <c r="J15" s="21">
        <f>SUM(C15,-Sheet2!$G$3)</f>
        <v>4.49</v>
      </c>
      <c r="K15" s="25"/>
    </row>
    <row r="16" spans="1:28" s="21" customFormat="1" x14ac:dyDescent="0.3">
      <c r="A16" s="21" t="str">
        <f>Sheet5!A16:G58</f>
        <v xml:space="preserve">PO Base MY </v>
      </c>
      <c r="B16" s="21" t="str">
        <f>Sheet5!B16:H58</f>
        <v>2013-14</v>
      </c>
      <c r="C16" s="21">
        <f>Sheet5!C16:I58</f>
        <v>13.31</v>
      </c>
      <c r="D16" s="21">
        <f>Sheet5!D16:J58</f>
        <v>13.12</v>
      </c>
      <c r="E16" s="21">
        <f>Sheet5!E16:K58</f>
        <v>13.6</v>
      </c>
      <c r="F16" s="21">
        <f>Sheet5!F16:L58</f>
        <v>13.19</v>
      </c>
      <c r="G16" s="21">
        <f>Sheet5!G16:M58</f>
        <v>13.3</v>
      </c>
      <c r="H16" s="21">
        <f>Sheet5!H16:N58</f>
        <v>6</v>
      </c>
      <c r="J16" s="21">
        <f>SUM(C16,-Sheet2!$G$3)</f>
        <v>3.34</v>
      </c>
      <c r="K16" s="25"/>
    </row>
    <row r="17" spans="1:12" s="21" customFormat="1" x14ac:dyDescent="0.3">
      <c r="A17" s="21" t="str">
        <f>Sheet5!A17:G59</f>
        <v xml:space="preserve">PO Base MY </v>
      </c>
      <c r="B17" s="21" t="str">
        <f>Sheet5!B17:H59</f>
        <v>2014-15</v>
      </c>
      <c r="C17" s="21">
        <f>Sheet5!C17:I59</f>
        <v>11.42</v>
      </c>
      <c r="D17" s="21">
        <f>Sheet5!D17:J59</f>
        <v>12.41</v>
      </c>
      <c r="E17" s="21">
        <f>Sheet5!E17:K59</f>
        <v>9.94</v>
      </c>
      <c r="F17" s="21">
        <f>Sheet5!F17:L59</f>
        <v>11.16</v>
      </c>
      <c r="G17" s="21">
        <f>Sheet5!G17:M59</f>
        <v>9.3000000000000007</v>
      </c>
      <c r="H17" s="21">
        <f>Sheet5!H17:N59</f>
        <v>7</v>
      </c>
      <c r="J17" s="21">
        <f>SUM(C17,-Sheet2!$G$3)</f>
        <v>1.4499999999999993</v>
      </c>
      <c r="K17" s="25"/>
    </row>
    <row r="18" spans="1:12" s="21" customFormat="1" x14ac:dyDescent="0.3">
      <c r="A18" s="21" t="str">
        <f>Sheet5!A18:G60</f>
        <v xml:space="preserve">PO Base MY </v>
      </c>
      <c r="B18" s="21" t="str">
        <f>Sheet5!B18:H60</f>
        <v>2015-16</v>
      </c>
      <c r="C18" s="21">
        <f>Sheet5!C18:I60</f>
        <v>11.09</v>
      </c>
      <c r="D18" s="21">
        <f>Sheet5!D18:J60</f>
        <v>10.3</v>
      </c>
      <c r="E18" s="21">
        <f>Sheet5!E18:K60</f>
        <v>11.29</v>
      </c>
      <c r="F18" s="21">
        <f>Sheet5!F18:L60</f>
        <v>10.53</v>
      </c>
      <c r="G18" s="21">
        <f>Sheet5!G18:M60</f>
        <v>10.59</v>
      </c>
      <c r="H18" s="21">
        <f>Sheet5!H18:N60</f>
        <v>8</v>
      </c>
      <c r="J18" s="21">
        <f>SUM(C18,-Sheet2!$G$3)</f>
        <v>1.1199999999999992</v>
      </c>
      <c r="K18" s="25"/>
    </row>
    <row r="19" spans="1:12" s="21" customFormat="1" x14ac:dyDescent="0.3">
      <c r="A19" s="21" t="str">
        <f>Sheet5!A19:G61</f>
        <v xml:space="preserve">PO Base MY </v>
      </c>
      <c r="B19" s="21" t="str">
        <f>Sheet5!B19:H61</f>
        <v>2016-17</v>
      </c>
      <c r="C19" s="21">
        <f>Sheet5!C19:I61</f>
        <v>10.34</v>
      </c>
      <c r="D19" s="21">
        <f>Sheet5!D19:J61</f>
        <v>10.63</v>
      </c>
      <c r="E19" s="21">
        <f>Sheet5!E19:K61</f>
        <v>10.050000000000001</v>
      </c>
      <c r="F19" s="21">
        <f>Sheet5!F19:L61</f>
        <v>10.050000000000001</v>
      </c>
      <c r="G19" s="21">
        <f>Sheet5!G19:M61</f>
        <v>9.4600000000000009</v>
      </c>
      <c r="H19" s="21">
        <f>Sheet5!H19:N61</f>
        <v>9</v>
      </c>
      <c r="J19" s="21">
        <f>SUM(C19,-Sheet2!$G$3)</f>
        <v>0.36999999999999922</v>
      </c>
      <c r="K19" s="25"/>
    </row>
    <row r="20" spans="1:12" s="21" customFormat="1" x14ac:dyDescent="0.3">
      <c r="A20" s="21" t="str">
        <f>Sheet5!A20:G62</f>
        <v xml:space="preserve">PO March </v>
      </c>
      <c r="B20" s="21" t="str">
        <f>Sheet5!B20:H62</f>
        <v>2008-09</v>
      </c>
      <c r="C20" s="21">
        <f>Sheet5!C20:I62</f>
        <v>12.36</v>
      </c>
      <c r="D20" s="21">
        <f>Sheet5!D20:J62</f>
        <v>13.51</v>
      </c>
      <c r="E20" s="21">
        <f>Sheet5!E20:K62</f>
        <v>11.6</v>
      </c>
      <c r="F20" s="21">
        <f>Sheet5!F20:L62</f>
        <v>12</v>
      </c>
      <c r="G20" s="21">
        <f>Sheet5!G20:M62</f>
        <v>11</v>
      </c>
      <c r="H20" s="21">
        <f>Sheet5!H20:N62</f>
        <v>1</v>
      </c>
      <c r="J20" s="21">
        <f>SUM(C20,-Sheet2!$G$3)</f>
        <v>2.3899999999999988</v>
      </c>
      <c r="K20" s="26"/>
    </row>
    <row r="21" spans="1:12" s="21" customFormat="1" x14ac:dyDescent="0.3">
      <c r="A21" s="21" t="str">
        <f>Sheet5!A21:G63</f>
        <v xml:space="preserve">PO March </v>
      </c>
      <c r="B21" s="21" t="str">
        <f>Sheet5!B21:H63</f>
        <v>2009-10</v>
      </c>
      <c r="C21" s="21">
        <f>Sheet5!C21:I63</f>
        <v>10.07</v>
      </c>
      <c r="D21" s="21">
        <f>Sheet5!D21:J63</f>
        <v>10.210000000000001</v>
      </c>
      <c r="E21" s="21">
        <f>Sheet5!E21:K63</f>
        <v>10.039999999999999</v>
      </c>
      <c r="F21" s="21">
        <f>Sheet5!F21:L63</f>
        <v>9.65</v>
      </c>
      <c r="G21" s="21">
        <f>Sheet5!G21:M63</f>
        <v>9.51</v>
      </c>
      <c r="H21" s="21">
        <f>Sheet5!H21:N63</f>
        <v>2</v>
      </c>
      <c r="J21" s="21">
        <f>SUM(C21,-Sheet2!$G$3)</f>
        <v>9.9999999999999645E-2</v>
      </c>
      <c r="K21" s="22">
        <f>SUM(J21:J22)</f>
        <v>2.3499999999999996</v>
      </c>
      <c r="L21" s="21">
        <f>AVERAGE(J21:J22)</f>
        <v>1.1749999999999998</v>
      </c>
    </row>
    <row r="22" spans="1:12" s="21" customFormat="1" x14ac:dyDescent="0.3">
      <c r="A22" s="21" t="str">
        <f>Sheet5!A22:G64</f>
        <v xml:space="preserve">PO March </v>
      </c>
      <c r="B22" s="21" t="str">
        <f>Sheet5!B22:H64</f>
        <v>2010-11</v>
      </c>
      <c r="C22" s="21">
        <f>Sheet5!C22:I64</f>
        <v>12.22</v>
      </c>
      <c r="D22" s="21">
        <f>Sheet5!D22:J64</f>
        <v>9.85</v>
      </c>
      <c r="E22" s="21">
        <f>Sheet5!E22:K64</f>
        <v>12.82</v>
      </c>
      <c r="F22" s="21">
        <f>Sheet5!F22:L64</f>
        <v>9.56</v>
      </c>
      <c r="G22" s="21">
        <f>Sheet5!G22:M64</f>
        <v>9.49</v>
      </c>
      <c r="H22" s="21">
        <f>Sheet5!H22:N64</f>
        <v>3</v>
      </c>
      <c r="J22" s="21">
        <f>SUM(C22,-Sheet2!$G$3)</f>
        <v>2.25</v>
      </c>
      <c r="K22" s="26"/>
    </row>
    <row r="23" spans="1:12" s="21" customFormat="1" x14ac:dyDescent="0.3">
      <c r="A23" s="21" t="str">
        <f>Sheet5!A23:G65</f>
        <v xml:space="preserve">PO March </v>
      </c>
      <c r="B23" s="21" t="str">
        <f>Sheet5!B23:H65</f>
        <v>2011-12</v>
      </c>
      <c r="C23" s="21">
        <f>Sheet5!C23:I65</f>
        <v>14.69</v>
      </c>
      <c r="D23" s="21">
        <f>Sheet5!D23:J65</f>
        <v>13.42</v>
      </c>
      <c r="E23" s="21">
        <f>Sheet5!E23:K65</f>
        <v>14.83</v>
      </c>
      <c r="F23" s="21">
        <f>Sheet5!F23:L65</f>
        <v>13.98</v>
      </c>
      <c r="G23" s="21">
        <f>Sheet5!G23:M65</f>
        <v>14.04</v>
      </c>
      <c r="H23" s="21">
        <f>Sheet5!H23:N65</f>
        <v>4</v>
      </c>
      <c r="J23" s="21">
        <f>SUM(C23,-Sheet2!$G$3)</f>
        <v>4.7199999999999989</v>
      </c>
      <c r="K23" s="22"/>
    </row>
    <row r="24" spans="1:12" s="21" customFormat="1" x14ac:dyDescent="0.3">
      <c r="A24" s="21" t="str">
        <f>Sheet5!A24:G66</f>
        <v xml:space="preserve">PO March </v>
      </c>
      <c r="B24" s="21" t="str">
        <f>Sheet5!B24:H66</f>
        <v>2012-13</v>
      </c>
      <c r="C24" s="21">
        <f>Sheet5!C24:I66</f>
        <v>14.32</v>
      </c>
      <c r="D24" s="21">
        <f>Sheet5!D24:J66</f>
        <v>13.16</v>
      </c>
      <c r="E24" s="21">
        <f>Sheet5!E24:K66</f>
        <v>14.82</v>
      </c>
      <c r="F24" s="21">
        <f>Sheet5!F24:L66</f>
        <v>13.79</v>
      </c>
      <c r="G24" s="21">
        <f>Sheet5!G24:M66</f>
        <v>14.06</v>
      </c>
      <c r="H24" s="21">
        <f>Sheet5!H24:N66</f>
        <v>5</v>
      </c>
      <c r="J24" s="21">
        <f>SUM(C24,-Sheet2!$G$3)</f>
        <v>4.3499999999999996</v>
      </c>
      <c r="K24" s="25"/>
    </row>
    <row r="25" spans="1:12" s="21" customFormat="1" x14ac:dyDescent="0.3">
      <c r="A25" s="21" t="str">
        <f>Sheet5!A25:G67</f>
        <v xml:space="preserve">PO March </v>
      </c>
      <c r="B25" s="21" t="str">
        <f>Sheet5!B25:H67</f>
        <v>2013-14</v>
      </c>
      <c r="C25" s="21">
        <f>Sheet5!C25:I67</f>
        <v>13.5</v>
      </c>
      <c r="D25" s="21">
        <f>Sheet5!D25:J67</f>
        <v>13.08</v>
      </c>
      <c r="E25" s="21">
        <f>Sheet5!E25:K67</f>
        <v>13.6</v>
      </c>
      <c r="F25" s="21">
        <f>Sheet5!F25:L67</f>
        <v>11.68</v>
      </c>
      <c r="G25" s="21">
        <f>Sheet5!G25:M67</f>
        <v>11.33</v>
      </c>
      <c r="H25" s="21">
        <f>Sheet5!H25:N67</f>
        <v>6</v>
      </c>
      <c r="J25" s="21">
        <f>SUM(C25,-Sheet2!$G$3)</f>
        <v>3.5299999999999994</v>
      </c>
      <c r="K25" s="25"/>
    </row>
    <row r="26" spans="1:12" s="21" customFormat="1" x14ac:dyDescent="0.3">
      <c r="A26" s="21" t="str">
        <f>Sheet5!A26:G68</f>
        <v xml:space="preserve">PO March </v>
      </c>
      <c r="B26" s="21" t="str">
        <f>Sheet5!B26:H68</f>
        <v>2014-15</v>
      </c>
      <c r="C26" s="21">
        <f>Sheet5!C26:I68</f>
        <v>10.69</v>
      </c>
      <c r="D26" s="21">
        <f>Sheet5!D26:J68</f>
        <v>12.26</v>
      </c>
      <c r="E26" s="21">
        <f>Sheet5!E26:K68</f>
        <v>10.3</v>
      </c>
      <c r="F26" s="21">
        <f>Sheet5!F26:L68</f>
        <v>10.19</v>
      </c>
      <c r="G26" s="21">
        <f>Sheet5!G26:M68</f>
        <v>9.68</v>
      </c>
      <c r="H26" s="21">
        <f>Sheet5!H26:N68</f>
        <v>7</v>
      </c>
      <c r="J26" s="21">
        <f>SUM(C26,-Sheet2!$G$3)</f>
        <v>0.71999999999999886</v>
      </c>
      <c r="K26" s="25">
        <f>SUM(J23:J29)</f>
        <v>17.119999999999994</v>
      </c>
      <c r="L26" s="21">
        <f>AVERAGE(J23:J29)</f>
        <v>2.4457142857142848</v>
      </c>
    </row>
    <row r="27" spans="1:12" s="21" customFormat="1" x14ac:dyDescent="0.3">
      <c r="A27" s="21" t="str">
        <f>Sheet5!A27:G69</f>
        <v xml:space="preserve">PO March </v>
      </c>
      <c r="B27" s="21" t="str">
        <f>Sheet5!B27:H69</f>
        <v>2015-16</v>
      </c>
      <c r="C27" s="21">
        <f>Sheet5!C27:I69</f>
        <v>11.09</v>
      </c>
      <c r="D27" s="21">
        <f>Sheet5!D27:J69</f>
        <v>10.3</v>
      </c>
      <c r="E27" s="21">
        <f>Sheet5!E27:K69</f>
        <v>11.29</v>
      </c>
      <c r="F27" s="21">
        <f>Sheet5!F27:L69</f>
        <v>10.53</v>
      </c>
      <c r="G27" s="21">
        <f>Sheet5!G27:M69</f>
        <v>10.59</v>
      </c>
      <c r="H27" s="21">
        <f>Sheet5!H27:N69</f>
        <v>8</v>
      </c>
      <c r="J27" s="21">
        <f>SUM(C27,-Sheet2!$G$3)</f>
        <v>1.1199999999999992</v>
      </c>
      <c r="K27" s="25"/>
    </row>
    <row r="28" spans="1:12" s="21" customFormat="1" x14ac:dyDescent="0.3">
      <c r="A28" s="21" t="str">
        <f>Sheet5!A28:G70</f>
        <v xml:space="preserve">PO March </v>
      </c>
      <c r="B28" s="21" t="str">
        <f>Sheet5!B28:H70</f>
        <v>2016-17</v>
      </c>
      <c r="C28" s="21">
        <f>Sheet5!C28:I70</f>
        <v>10.25</v>
      </c>
      <c r="D28" s="21">
        <f>Sheet5!D28:J70</f>
        <v>10.76</v>
      </c>
      <c r="E28" s="21">
        <f>Sheet5!E28:K70</f>
        <v>10.029999999999999</v>
      </c>
      <c r="F28" s="21">
        <f>Sheet5!F28:L70</f>
        <v>9.8699999999999992</v>
      </c>
      <c r="G28" s="21">
        <f>Sheet5!G28:M70</f>
        <v>9.48</v>
      </c>
      <c r="H28" s="21">
        <f>Sheet5!H28:N70</f>
        <v>9</v>
      </c>
      <c r="J28" s="21">
        <f>SUM(C28,-Sheet2!$G$3)</f>
        <v>0.27999999999999936</v>
      </c>
      <c r="K28" s="25"/>
    </row>
    <row r="29" spans="1:12" s="21" customFormat="1" x14ac:dyDescent="0.3">
      <c r="A29" s="21" t="str">
        <f>Sheet5!A29:G71</f>
        <v xml:space="preserve">PO March Baselines </v>
      </c>
      <c r="B29" s="21" t="str">
        <f>Sheet5!B29:H71</f>
        <v>2008-09</v>
      </c>
      <c r="C29" s="21">
        <f>Sheet5!C29:I71</f>
        <v>12.37</v>
      </c>
      <c r="D29" s="21">
        <f>Sheet5!D29:J71</f>
        <v>13.66</v>
      </c>
      <c r="E29" s="21">
        <f>Sheet5!E29:K71</f>
        <v>11.08</v>
      </c>
      <c r="F29" s="21">
        <f>Sheet5!F29:L71</f>
        <v>12.2</v>
      </c>
      <c r="G29" s="21">
        <f>Sheet5!G29:M71</f>
        <v>10.74</v>
      </c>
      <c r="H29" s="21">
        <f>Sheet5!H29:N71</f>
        <v>1</v>
      </c>
      <c r="J29" s="21">
        <f>SUM(C29,-Sheet2!$G$3)</f>
        <v>2.3999999999999986</v>
      </c>
      <c r="K29" s="26"/>
    </row>
    <row r="30" spans="1:12" s="21" customFormat="1" x14ac:dyDescent="0.3">
      <c r="A30" s="21" t="str">
        <f>Sheet5!A30:G72</f>
        <v xml:space="preserve">PO March Baselines </v>
      </c>
      <c r="B30" s="21" t="str">
        <f>Sheet5!B30:H72</f>
        <v>2009-10</v>
      </c>
      <c r="C30" s="21">
        <f>Sheet5!C30:I72</f>
        <v>10.09</v>
      </c>
      <c r="D30" s="21">
        <f>Sheet5!D30:J72</f>
        <v>10.23</v>
      </c>
      <c r="E30" s="21">
        <f>Sheet5!E30:K72</f>
        <v>9.9499999999999993</v>
      </c>
      <c r="F30" s="21">
        <f>Sheet5!F30:L72</f>
        <v>9.8000000000000007</v>
      </c>
      <c r="G30" s="21">
        <f>Sheet5!G30:M72</f>
        <v>9.3800000000000008</v>
      </c>
      <c r="H30" s="21">
        <f>Sheet5!H30:N72</f>
        <v>2</v>
      </c>
      <c r="J30" s="21">
        <f>SUM(C30,-Sheet2!$G$3)</f>
        <v>0.11999999999999922</v>
      </c>
      <c r="K30" s="22"/>
    </row>
    <row r="31" spans="1:12" s="21" customFormat="1" x14ac:dyDescent="0.3">
      <c r="A31" s="21" t="str">
        <f>Sheet5!A31:G73</f>
        <v xml:space="preserve">PO March Baselines </v>
      </c>
      <c r="B31" s="21" t="str">
        <f>Sheet5!B31:H73</f>
        <v>2010-11</v>
      </c>
      <c r="C31" s="21">
        <f>Sheet5!C31:I73</f>
        <v>12.25</v>
      </c>
      <c r="D31" s="21">
        <f>Sheet5!D31:J73</f>
        <v>9.85</v>
      </c>
      <c r="E31" s="21">
        <f>Sheet5!E31:K73</f>
        <v>13.28</v>
      </c>
      <c r="F31" s="21">
        <f>Sheet5!F31:L73</f>
        <v>12.02</v>
      </c>
      <c r="G31" s="21">
        <f>Sheet5!G31:M73</f>
        <v>12.96</v>
      </c>
      <c r="H31" s="21">
        <f>Sheet5!H31:N73</f>
        <v>3</v>
      </c>
      <c r="J31" s="21">
        <f>SUM(C31,-Sheet2!$G$3)</f>
        <v>2.2799999999999994</v>
      </c>
      <c r="K31" s="25"/>
    </row>
    <row r="32" spans="1:12" s="21" customFormat="1" x14ac:dyDescent="0.3">
      <c r="A32" s="21" t="str">
        <f>Sheet5!A32:G74</f>
        <v xml:space="preserve">PO March Baselines </v>
      </c>
      <c r="B32" s="21" t="str">
        <f>Sheet5!B32:H74</f>
        <v>2011-12</v>
      </c>
      <c r="C32" s="21">
        <f>Sheet5!C32:I74</f>
        <v>13.93</v>
      </c>
      <c r="D32" s="21">
        <f>Sheet5!D32:J74</f>
        <v>13.68</v>
      </c>
      <c r="E32" s="21">
        <f>Sheet5!E32:K74</f>
        <v>13.96</v>
      </c>
      <c r="F32" s="21">
        <f>Sheet5!F32:L74</f>
        <v>13.46</v>
      </c>
      <c r="G32" s="21">
        <f>Sheet5!G32:M74</f>
        <v>13.43</v>
      </c>
      <c r="H32" s="21">
        <f>Sheet5!H32:N74</f>
        <v>4</v>
      </c>
      <c r="J32" s="21">
        <f>SUM(C32,-Sheet2!$G$3)</f>
        <v>3.9599999999999991</v>
      </c>
      <c r="K32" s="25"/>
    </row>
    <row r="33" spans="1:12" s="21" customFormat="1" x14ac:dyDescent="0.3">
      <c r="A33" s="21" t="str">
        <f>Sheet5!A33:G75</f>
        <v xml:space="preserve">PO March Baselines </v>
      </c>
      <c r="B33" s="21" t="str">
        <f>Sheet5!B33:H75</f>
        <v>2012-13</v>
      </c>
      <c r="C33" s="21">
        <f>Sheet5!C33:I75</f>
        <v>14.67</v>
      </c>
      <c r="D33" s="21">
        <f>Sheet5!D33:J75</f>
        <v>13.61</v>
      </c>
      <c r="E33" s="21">
        <f>Sheet5!E33:K75</f>
        <v>15.73</v>
      </c>
      <c r="F33" s="21">
        <f>Sheet5!F33:L75</f>
        <v>14.53</v>
      </c>
      <c r="G33" s="21">
        <f>Sheet5!G33:M75</f>
        <v>15.44</v>
      </c>
      <c r="H33" s="21">
        <f>Sheet5!H33:N75</f>
        <v>5</v>
      </c>
      <c r="J33" s="21">
        <f>SUM(C33,-Sheet2!$G$3)</f>
        <v>4.6999999999999993</v>
      </c>
      <c r="K33" s="25"/>
    </row>
    <row r="34" spans="1:12" s="21" customFormat="1" x14ac:dyDescent="0.3">
      <c r="A34" s="21" t="str">
        <f>Sheet5!A34:G76</f>
        <v xml:space="preserve">PO March Baselines </v>
      </c>
      <c r="B34" s="21" t="str">
        <f>Sheet5!B34:H76</f>
        <v>2013-14</v>
      </c>
      <c r="C34" s="21">
        <f>Sheet5!C34:I76</f>
        <v>13.33</v>
      </c>
      <c r="D34" s="21">
        <f>Sheet5!D34:J76</f>
        <v>13.14</v>
      </c>
      <c r="E34" s="21">
        <f>Sheet5!E34:K76</f>
        <v>13.45</v>
      </c>
      <c r="F34" s="21">
        <f>Sheet5!F34:L76</f>
        <v>12.91</v>
      </c>
      <c r="G34" s="21">
        <f>Sheet5!G34:M76</f>
        <v>12.76</v>
      </c>
      <c r="H34" s="21">
        <f>Sheet5!H34:N76</f>
        <v>6</v>
      </c>
      <c r="J34" s="21">
        <f>SUM(C34,-Sheet2!$G$3)</f>
        <v>3.3599999999999994</v>
      </c>
      <c r="K34" s="25"/>
    </row>
    <row r="35" spans="1:12" s="21" customFormat="1" x14ac:dyDescent="0.3">
      <c r="A35" s="21" t="str">
        <f>Sheet5!A35:G77</f>
        <v xml:space="preserve">PO March Baselines </v>
      </c>
      <c r="B35" s="21" t="str">
        <f>Sheet5!B35:H77</f>
        <v>2014-15</v>
      </c>
      <c r="C35" s="21">
        <f>Sheet5!C35:I77</f>
        <v>10.52</v>
      </c>
      <c r="D35" s="21">
        <f>Sheet5!D35:J77</f>
        <v>11.87</v>
      </c>
      <c r="E35" s="21">
        <f>Sheet5!E35:K77</f>
        <v>9.94</v>
      </c>
      <c r="F35" s="21">
        <f>Sheet5!F35:L77</f>
        <v>10.050000000000001</v>
      </c>
      <c r="G35" s="21">
        <f>Sheet5!G35:M77</f>
        <v>9.27</v>
      </c>
      <c r="H35" s="21">
        <f>Sheet5!H35:N77</f>
        <v>7</v>
      </c>
      <c r="J35" s="21">
        <f>SUM(C35,-Sheet2!$G$3)</f>
        <v>0.54999999999999893</v>
      </c>
      <c r="K35" s="25">
        <f>SUM(J30:J41)</f>
        <v>26.749999999999993</v>
      </c>
      <c r="L35" s="21">
        <f>AVERAGE(J30:J41)</f>
        <v>2.2291666666666661</v>
      </c>
    </row>
    <row r="36" spans="1:12" s="21" customFormat="1" x14ac:dyDescent="0.3">
      <c r="A36" s="21" t="str">
        <f>Sheet5!A36:G78</f>
        <v xml:space="preserve">PO March Baselines </v>
      </c>
      <c r="B36" s="21" t="str">
        <f>Sheet5!B36:H78</f>
        <v>2015-16</v>
      </c>
      <c r="C36" s="21">
        <f>Sheet5!C36:I78</f>
        <v>11.09</v>
      </c>
      <c r="D36" s="21">
        <f>Sheet5!D36:J78</f>
        <v>10.3</v>
      </c>
      <c r="E36" s="21">
        <f>Sheet5!E36:K78</f>
        <v>11.29</v>
      </c>
      <c r="F36" s="21">
        <f>Sheet5!F36:L78</f>
        <v>10.53</v>
      </c>
      <c r="G36" s="21">
        <f>Sheet5!G36:M78</f>
        <v>10.59</v>
      </c>
      <c r="H36" s="21">
        <f>Sheet5!H36:N78</f>
        <v>8</v>
      </c>
      <c r="J36" s="21">
        <f>SUM(C36,-Sheet2!$G$3)</f>
        <v>1.1199999999999992</v>
      </c>
      <c r="K36" s="25"/>
    </row>
    <row r="37" spans="1:12" s="21" customFormat="1" x14ac:dyDescent="0.3">
      <c r="A37" s="21" t="str">
        <f>Sheet5!A37:G79</f>
        <v xml:space="preserve">PO March Baselines </v>
      </c>
      <c r="B37" s="21" t="str">
        <f>Sheet5!B37:H79</f>
        <v>2016-17</v>
      </c>
      <c r="C37" s="21">
        <f>Sheet5!C37:I79</f>
        <v>10.44</v>
      </c>
      <c r="D37" s="21">
        <f>Sheet5!D37:J79</f>
        <v>10.63</v>
      </c>
      <c r="E37" s="21">
        <f>Sheet5!E37:K79</f>
        <v>10.24</v>
      </c>
      <c r="F37" s="21">
        <f>Sheet5!F37:L79</f>
        <v>10.18</v>
      </c>
      <c r="G37" s="21">
        <f>Sheet5!G37:M79</f>
        <v>9.73</v>
      </c>
      <c r="H37" s="21">
        <f>Sheet5!H37:N79</f>
        <v>9</v>
      </c>
      <c r="J37" s="21">
        <f>SUM(C37,-Sheet2!$G$3)</f>
        <v>0.46999999999999886</v>
      </c>
      <c r="K37" s="25"/>
    </row>
    <row r="38" spans="1:12" s="21" customFormat="1" x14ac:dyDescent="0.3">
      <c r="A38" s="21" t="str">
        <f>Sheet5!A38:G80</f>
        <v xml:space="preserve">PO March Baselines MY </v>
      </c>
      <c r="B38" s="21" t="str">
        <f>Sheet5!B38:H80</f>
        <v>2008-09</v>
      </c>
      <c r="C38" s="21">
        <f>Sheet5!C38:I80</f>
        <v>12.83</v>
      </c>
      <c r="D38" s="21">
        <f>Sheet5!D38:J80</f>
        <v>13.93</v>
      </c>
      <c r="E38" s="21">
        <f>Sheet5!E38:K80</f>
        <v>11.17</v>
      </c>
      <c r="F38" s="21">
        <f>Sheet5!F38:L80</f>
        <v>12.72</v>
      </c>
      <c r="G38" s="21">
        <f>Sheet5!G38:M80</f>
        <v>10.9</v>
      </c>
      <c r="H38" s="21">
        <f>Sheet5!H38:N80</f>
        <v>1</v>
      </c>
      <c r="J38" s="21">
        <f>SUM(C38,-Sheet2!$G$3)</f>
        <v>2.8599999999999994</v>
      </c>
      <c r="K38" s="25"/>
    </row>
    <row r="39" spans="1:12" s="21" customFormat="1" x14ac:dyDescent="0.3">
      <c r="A39" s="21" t="str">
        <f>Sheet5!A39:G81</f>
        <v xml:space="preserve">PO March Baselines MY </v>
      </c>
      <c r="B39" s="21" t="str">
        <f>Sheet5!B39:H81</f>
        <v>2009-10</v>
      </c>
      <c r="C39" s="21">
        <f>Sheet5!C39:I81</f>
        <v>11.12</v>
      </c>
      <c r="D39" s="21">
        <f>Sheet5!D39:J81</f>
        <v>11.82</v>
      </c>
      <c r="E39" s="21">
        <f>Sheet5!E39:K81</f>
        <v>10.06</v>
      </c>
      <c r="F39" s="21">
        <f>Sheet5!F39:L81</f>
        <v>10.89</v>
      </c>
      <c r="G39" s="21">
        <f>Sheet5!G39:M81</f>
        <v>9.49</v>
      </c>
      <c r="H39" s="21">
        <f>Sheet5!H39:N81</f>
        <v>2</v>
      </c>
      <c r="J39" s="21">
        <f>SUM(C39,-Sheet2!$G$3)</f>
        <v>1.1499999999999986</v>
      </c>
      <c r="K39" s="25"/>
    </row>
    <row r="40" spans="1:12" s="21" customFormat="1" x14ac:dyDescent="0.3">
      <c r="A40" s="21" t="str">
        <f>Sheet5!A40:G82</f>
        <v xml:space="preserve">PO March Baselines MY </v>
      </c>
      <c r="B40" s="21" t="str">
        <f>Sheet5!B40:H82</f>
        <v>2010-11</v>
      </c>
      <c r="C40" s="21">
        <f>Sheet5!C40:I82</f>
        <v>12.19</v>
      </c>
      <c r="D40" s="21">
        <f>Sheet5!D40:J82</f>
        <v>11.8</v>
      </c>
      <c r="E40" s="21">
        <f>Sheet5!E40:K82</f>
        <v>12.77</v>
      </c>
      <c r="F40" s="21">
        <f>Sheet5!F40:L82</f>
        <v>12.12</v>
      </c>
      <c r="G40" s="21">
        <f>Sheet5!G40:M82</f>
        <v>12.58</v>
      </c>
      <c r="H40" s="21">
        <f>Sheet5!H40:N82</f>
        <v>3</v>
      </c>
      <c r="J40" s="21">
        <f>SUM(C40,-Sheet2!$G$3)</f>
        <v>2.2199999999999989</v>
      </c>
      <c r="K40" s="25"/>
    </row>
    <row r="41" spans="1:12" s="21" customFormat="1" x14ac:dyDescent="0.3">
      <c r="A41" s="21" t="str">
        <f>Sheet5!A41:G83</f>
        <v xml:space="preserve">PO March Baselines MY </v>
      </c>
      <c r="B41" s="21" t="str">
        <f>Sheet5!B41:H83</f>
        <v>2011-12</v>
      </c>
      <c r="C41" s="21">
        <f>Sheet5!C41:I83</f>
        <v>13.93</v>
      </c>
      <c r="D41" s="21">
        <f>Sheet5!D41:J83</f>
        <v>13.68</v>
      </c>
      <c r="E41" s="21">
        <f>Sheet5!E41:K83</f>
        <v>13.96</v>
      </c>
      <c r="F41" s="21">
        <f>Sheet5!F41:L83</f>
        <v>13.46</v>
      </c>
      <c r="G41" s="21">
        <f>Sheet5!G41:M83</f>
        <v>13.43</v>
      </c>
      <c r="H41" s="21">
        <f>Sheet5!H41:N83</f>
        <v>4</v>
      </c>
      <c r="J41" s="21">
        <f>SUM(C41,-Sheet2!$G$3)</f>
        <v>3.9599999999999991</v>
      </c>
      <c r="K41" s="25"/>
    </row>
    <row r="42" spans="1:12" s="21" customFormat="1" x14ac:dyDescent="0.3">
      <c r="A42" s="21" t="str">
        <f>Sheet5!A42:G84</f>
        <v xml:space="preserve">PO March Baselines MY </v>
      </c>
      <c r="B42" s="21" t="str">
        <f>Sheet5!B42:H84</f>
        <v>2012-13</v>
      </c>
      <c r="C42" s="21">
        <f>Sheet5!C42:I84</f>
        <v>14.69</v>
      </c>
      <c r="D42" s="21">
        <f>Sheet5!D42:J84</f>
        <v>14.01</v>
      </c>
      <c r="E42" s="21">
        <f>Sheet5!E42:K84</f>
        <v>15.71</v>
      </c>
      <c r="F42" s="21">
        <f>Sheet5!F42:L84</f>
        <v>14.64</v>
      </c>
      <c r="G42" s="21">
        <f>Sheet5!G42:M84</f>
        <v>15.58</v>
      </c>
      <c r="H42" s="21">
        <f>Sheet5!H42:N84</f>
        <v>5</v>
      </c>
      <c r="J42" s="21">
        <f>SUM(C42,-Sheet2!$G$3)</f>
        <v>4.7199999999999989</v>
      </c>
      <c r="K42" s="27">
        <f>SUM(J42:J44)</f>
        <v>9.5299999999999976</v>
      </c>
      <c r="L42" s="21">
        <f>AVERAGE(J42:J43)</f>
        <v>4.0649999999999995</v>
      </c>
    </row>
    <row r="43" spans="1:12" s="21" customFormat="1" x14ac:dyDescent="0.3">
      <c r="A43" s="21" t="str">
        <f>Sheet5!A43:G85</f>
        <v xml:space="preserve">PO March Baselines MY </v>
      </c>
      <c r="B43" s="21" t="str">
        <f>Sheet5!B43:H85</f>
        <v>2013-14</v>
      </c>
      <c r="C43" s="21">
        <f>Sheet5!C43:I85</f>
        <v>13.38</v>
      </c>
      <c r="D43" s="21">
        <f>Sheet5!D43:J85</f>
        <v>13.14</v>
      </c>
      <c r="E43" s="21">
        <f>Sheet5!E43:K85</f>
        <v>13.72</v>
      </c>
      <c r="F43" s="21">
        <f>Sheet5!F43:L85</f>
        <v>13.12</v>
      </c>
      <c r="G43" s="21">
        <f>Sheet5!G43:M85</f>
        <v>13.09</v>
      </c>
      <c r="H43" s="21">
        <f>Sheet5!H43:N85</f>
        <v>6</v>
      </c>
      <c r="J43" s="21">
        <f>SUM(C43,-Sheet2!$G$3)</f>
        <v>3.41</v>
      </c>
      <c r="K43" s="27"/>
    </row>
    <row r="44" spans="1:12" s="21" customFormat="1" x14ac:dyDescent="0.3">
      <c r="A44" s="21" t="str">
        <f>Sheet5!A44:G86</f>
        <v xml:space="preserve">PO March Baselines MY </v>
      </c>
      <c r="B44" s="21" t="str">
        <f>Sheet5!B44:H86</f>
        <v>2014-15</v>
      </c>
      <c r="C44" s="21">
        <f>Sheet5!C44:I86</f>
        <v>11.37</v>
      </c>
      <c r="D44" s="21">
        <f>Sheet5!D44:J86</f>
        <v>12.32</v>
      </c>
      <c r="E44" s="21">
        <f>Sheet5!E44:K86</f>
        <v>9.94</v>
      </c>
      <c r="F44" s="21">
        <f>Sheet5!F44:L86</f>
        <v>11.11</v>
      </c>
      <c r="G44" s="21">
        <f>Sheet5!G44:M86</f>
        <v>9.3000000000000007</v>
      </c>
      <c r="H44" s="21">
        <f>Sheet5!H44:N86</f>
        <v>7</v>
      </c>
      <c r="J44" s="21">
        <f>SUM(C44,-Sheet2!$G$3)</f>
        <v>1.3999999999999986</v>
      </c>
      <c r="K44" s="27"/>
    </row>
    <row r="45" spans="1:12" s="21" customFormat="1" x14ac:dyDescent="0.3">
      <c r="A45" s="21" t="str">
        <f>Sheet5!A45:G87</f>
        <v xml:space="preserve">PO March Baselines MY </v>
      </c>
      <c r="B45" s="21" t="str">
        <f>Sheet5!B45:H87</f>
        <v>2015-16</v>
      </c>
      <c r="C45" s="21">
        <f>Sheet5!C45:I87</f>
        <v>11.09</v>
      </c>
      <c r="D45" s="21">
        <f>Sheet5!D45:J87</f>
        <v>10.3</v>
      </c>
      <c r="E45" s="21">
        <f>Sheet5!E45:K87</f>
        <v>11.29</v>
      </c>
      <c r="F45" s="21">
        <f>Sheet5!F45:L87</f>
        <v>10.53</v>
      </c>
      <c r="G45" s="21">
        <f>Sheet5!G45:M87</f>
        <v>10.59</v>
      </c>
      <c r="H45" s="21">
        <f>Sheet5!H45:N87</f>
        <v>8</v>
      </c>
    </row>
    <row r="46" spans="1:12" s="21" customFormat="1" x14ac:dyDescent="0.3">
      <c r="A46" s="21" t="str">
        <f>Sheet5!A46:G88</f>
        <v xml:space="preserve">PO March Baselines MY </v>
      </c>
      <c r="B46" s="21" t="str">
        <f>Sheet5!B46:H88</f>
        <v>2016-17</v>
      </c>
      <c r="C46" s="21">
        <f>Sheet5!C46:I88</f>
        <v>10.44</v>
      </c>
      <c r="D46" s="21">
        <f>Sheet5!D46:J88</f>
        <v>10.63</v>
      </c>
      <c r="E46" s="21">
        <f>Sheet5!E46:K88</f>
        <v>10.24</v>
      </c>
      <c r="F46" s="21">
        <f>Sheet5!F46:L88</f>
        <v>10.18</v>
      </c>
      <c r="G46" s="21">
        <f>Sheet5!G46:M88</f>
        <v>9.73</v>
      </c>
      <c r="H46" s="21">
        <f>Sheet5!H46:N88</f>
        <v>9</v>
      </c>
      <c r="J46" s="21">
        <f>SUM(C46,-Sheet2!$G$4)</f>
        <v>0.84999999999999964</v>
      </c>
      <c r="K46" s="22"/>
    </row>
    <row r="47" spans="1:12" s="21" customFormat="1" x14ac:dyDescent="0.3">
      <c r="A47" s="21" t="str">
        <f>Sheet5!A47:G89</f>
        <v xml:space="preserve">PO March MY </v>
      </c>
      <c r="B47" s="21" t="str">
        <f>Sheet5!B47:H89</f>
        <v>2008-09</v>
      </c>
      <c r="C47" s="21">
        <f>Sheet5!C47:I89</f>
        <v>12.68</v>
      </c>
      <c r="D47" s="21">
        <f>Sheet5!D47:J89</f>
        <v>13.84</v>
      </c>
      <c r="E47" s="21">
        <f>Sheet5!E47:K89</f>
        <v>11.52</v>
      </c>
      <c r="F47" s="21">
        <f>Sheet5!F47:L89</f>
        <v>12.39</v>
      </c>
      <c r="G47" s="21">
        <f>Sheet5!G47:M89</f>
        <v>10.94</v>
      </c>
      <c r="H47" s="21">
        <f>Sheet5!H47:N89</f>
        <v>1</v>
      </c>
      <c r="J47" s="21">
        <f>SUM(C47,-Sheet2!$G$4)</f>
        <v>3.09</v>
      </c>
      <c r="K47" s="25"/>
    </row>
    <row r="48" spans="1:12" s="21" customFormat="1" x14ac:dyDescent="0.3">
      <c r="A48" s="21" t="str">
        <f>Sheet5!A48:G90</f>
        <v xml:space="preserve">PO March MY </v>
      </c>
      <c r="B48" s="21" t="str">
        <f>Sheet5!B48:H90</f>
        <v>2009-10</v>
      </c>
      <c r="C48" s="21">
        <f>Sheet5!C48:I90</f>
        <v>11.15</v>
      </c>
      <c r="D48" s="21">
        <f>Sheet5!D48:J90</f>
        <v>13.7</v>
      </c>
      <c r="E48" s="21">
        <f>Sheet5!E48:K90</f>
        <v>10.06</v>
      </c>
      <c r="F48" s="21">
        <f>Sheet5!F48:L90</f>
        <v>10.78</v>
      </c>
      <c r="G48" s="21">
        <f>Sheet5!G48:M90</f>
        <v>9.5399999999999991</v>
      </c>
      <c r="H48" s="21">
        <f>Sheet5!H48:N90</f>
        <v>2</v>
      </c>
      <c r="J48" s="21">
        <f>SUM(C48,-Sheet2!$G$4)</f>
        <v>1.5600000000000005</v>
      </c>
      <c r="K48" s="25"/>
    </row>
    <row r="49" spans="1:12" s="21" customFormat="1" x14ac:dyDescent="0.3">
      <c r="A49" s="21" t="str">
        <f>Sheet5!A49:G91</f>
        <v xml:space="preserve">PO March MY </v>
      </c>
      <c r="B49" s="21" t="str">
        <f>Sheet5!B49:H91</f>
        <v>2010-11</v>
      </c>
      <c r="C49" s="21">
        <f>Sheet5!C49:I91</f>
        <v>13.02</v>
      </c>
      <c r="D49" s="21">
        <f>Sheet5!D49:J91</f>
        <v>13.76</v>
      </c>
      <c r="E49" s="21">
        <f>Sheet5!E49:K91</f>
        <v>12.7</v>
      </c>
      <c r="F49" s="21">
        <f>Sheet5!F49:L91</f>
        <v>12.8</v>
      </c>
      <c r="G49" s="21">
        <f>Sheet5!G49:M91</f>
        <v>12.39</v>
      </c>
      <c r="H49" s="21">
        <f>Sheet5!H49:N91</f>
        <v>3</v>
      </c>
      <c r="J49" s="21">
        <f>SUM(C49,-Sheet2!$G$4)</f>
        <v>3.4299999999999997</v>
      </c>
      <c r="K49" s="25">
        <f>SUM(J46:J52)</f>
        <v>22.5</v>
      </c>
      <c r="L49" s="21">
        <f>AVERAGE(J46:J52)</f>
        <v>3.2142857142857144</v>
      </c>
    </row>
    <row r="50" spans="1:12" s="21" customFormat="1" x14ac:dyDescent="0.3">
      <c r="A50" s="21" t="str">
        <f>Sheet5!A50:G92</f>
        <v xml:space="preserve">PO March MY </v>
      </c>
      <c r="B50" s="21" t="str">
        <f>Sheet5!B50:H92</f>
        <v>2011-12</v>
      </c>
      <c r="C50" s="21">
        <f>Sheet5!C50:I92</f>
        <v>14.69</v>
      </c>
      <c r="D50" s="21">
        <f>Sheet5!D50:J92</f>
        <v>13.42</v>
      </c>
      <c r="E50" s="21">
        <f>Sheet5!E50:K92</f>
        <v>14.83</v>
      </c>
      <c r="F50" s="21">
        <f>Sheet5!F50:L92</f>
        <v>13.98</v>
      </c>
      <c r="G50" s="21">
        <f>Sheet5!G50:M92</f>
        <v>14.04</v>
      </c>
      <c r="H50" s="21">
        <f>Sheet5!H50:N92</f>
        <v>4</v>
      </c>
      <c r="J50" s="21">
        <f>SUM(C50,-Sheet2!$G$4)</f>
        <v>5.0999999999999996</v>
      </c>
      <c r="K50" s="25"/>
    </row>
    <row r="51" spans="1:12" s="21" customFormat="1" x14ac:dyDescent="0.3">
      <c r="A51" s="21" t="str">
        <f>Sheet5!A51:G93</f>
        <v xml:space="preserve">PO March MY </v>
      </c>
      <c r="B51" s="21" t="str">
        <f>Sheet5!B51:H93</f>
        <v>2012-13</v>
      </c>
      <c r="C51" s="21">
        <f>Sheet5!C51:I93</f>
        <v>14.32</v>
      </c>
      <c r="D51" s="21">
        <f>Sheet5!D51:J93</f>
        <v>13.16</v>
      </c>
      <c r="E51" s="21">
        <f>Sheet5!E51:K93</f>
        <v>14.82</v>
      </c>
      <c r="F51" s="21">
        <f>Sheet5!F51:L93</f>
        <v>13.79</v>
      </c>
      <c r="G51" s="21">
        <f>Sheet5!G51:M93</f>
        <v>14.06</v>
      </c>
      <c r="H51" s="21">
        <f>Sheet5!H51:N93</f>
        <v>5</v>
      </c>
      <c r="J51" s="21">
        <f>SUM(C51,-Sheet2!$G$4)</f>
        <v>4.7300000000000004</v>
      </c>
      <c r="K51" s="25"/>
    </row>
    <row r="52" spans="1:12" s="21" customFormat="1" x14ac:dyDescent="0.3">
      <c r="A52" s="21" t="str">
        <f>Sheet5!A52:G94</f>
        <v xml:space="preserve">PO March MY </v>
      </c>
      <c r="B52" s="21" t="str">
        <f>Sheet5!B52:H94</f>
        <v>2013-14</v>
      </c>
      <c r="C52" s="21">
        <f>Sheet5!C52:I94</f>
        <v>13.33</v>
      </c>
      <c r="D52" s="21">
        <f>Sheet5!D52:J94</f>
        <v>13.19</v>
      </c>
      <c r="E52" s="21">
        <f>Sheet5!E52:K94</f>
        <v>13.38</v>
      </c>
      <c r="F52" s="21">
        <f>Sheet5!F52:L94</f>
        <v>11.56</v>
      </c>
      <c r="G52" s="21">
        <f>Sheet5!G52:M94</f>
        <v>10.86</v>
      </c>
      <c r="H52" s="21">
        <f>Sheet5!H52:N94</f>
        <v>6</v>
      </c>
      <c r="J52" s="21">
        <f>SUM(C52,-Sheet2!$G$4)</f>
        <v>3.74</v>
      </c>
      <c r="K52" s="26"/>
    </row>
    <row r="53" spans="1:12" s="21" customFormat="1" x14ac:dyDescent="0.3">
      <c r="A53" s="21" t="str">
        <f>Sheet5!A53:G95</f>
        <v xml:space="preserve">PO March MY </v>
      </c>
      <c r="B53" s="21" t="str">
        <f>Sheet5!B53:H95</f>
        <v>2014-15</v>
      </c>
      <c r="C53" s="21">
        <f>Sheet5!C53:I95</f>
        <v>10.92</v>
      </c>
      <c r="D53" s="21">
        <f>Sheet5!D53:J95</f>
        <v>12.78</v>
      </c>
      <c r="E53" s="21">
        <f>Sheet5!E53:K95</f>
        <v>10.119999999999999</v>
      </c>
      <c r="F53" s="21">
        <f>Sheet5!F53:L95</f>
        <v>10.47</v>
      </c>
      <c r="G53" s="21">
        <f>Sheet5!G53:M95</f>
        <v>9.48</v>
      </c>
      <c r="H53" s="21">
        <f>Sheet5!H53:N95</f>
        <v>7</v>
      </c>
      <c r="J53" s="21">
        <f>SUM(C53,-Sheet2!$G$4)</f>
        <v>1.33</v>
      </c>
      <c r="K53" s="22"/>
    </row>
    <row r="54" spans="1:12" s="21" customFormat="1" x14ac:dyDescent="0.3">
      <c r="A54" s="21" t="str">
        <f>Sheet5!A54:G96</f>
        <v xml:space="preserve">PO March MY </v>
      </c>
      <c r="B54" s="21" t="str">
        <f>Sheet5!B54:H96</f>
        <v>2015-16</v>
      </c>
      <c r="C54" s="21">
        <f>Sheet5!C54:I96</f>
        <v>11.09</v>
      </c>
      <c r="D54" s="21">
        <f>Sheet5!D54:J96</f>
        <v>10.3</v>
      </c>
      <c r="E54" s="21">
        <f>Sheet5!E54:K96</f>
        <v>11.29</v>
      </c>
      <c r="F54" s="21">
        <f>Sheet5!F54:L96</f>
        <v>10.53</v>
      </c>
      <c r="G54" s="21">
        <f>Sheet5!G54:M96</f>
        <v>10.59</v>
      </c>
      <c r="H54" s="21">
        <f>Sheet5!H54:N96</f>
        <v>8</v>
      </c>
      <c r="J54" s="21">
        <f>SUM(C54,-Sheet2!$G$4)</f>
        <v>1.5</v>
      </c>
      <c r="K54" s="25"/>
    </row>
    <row r="55" spans="1:12" s="21" customFormat="1" x14ac:dyDescent="0.3">
      <c r="A55" s="21" t="str">
        <f>Sheet5!A55:G97</f>
        <v xml:space="preserve">PO March MY </v>
      </c>
      <c r="B55" s="21" t="str">
        <f>Sheet5!B55:H97</f>
        <v>2016-17</v>
      </c>
      <c r="C55" s="21">
        <f>Sheet5!C55:I97</f>
        <v>10.25</v>
      </c>
      <c r="D55" s="21">
        <f>Sheet5!D55:J97</f>
        <v>10.76</v>
      </c>
      <c r="E55" s="21">
        <f>Sheet5!E55:K97</f>
        <v>10.029999999999999</v>
      </c>
      <c r="F55" s="21">
        <f>Sheet5!F55:L97</f>
        <v>9.8699999999999992</v>
      </c>
      <c r="G55" s="21">
        <f>Sheet5!G55:M97</f>
        <v>9.48</v>
      </c>
      <c r="H55" s="21">
        <f>Sheet5!H55:N97</f>
        <v>9</v>
      </c>
      <c r="J55" s="21">
        <f>SUM(C55,-Sheet2!$G$4)</f>
        <v>0.66000000000000014</v>
      </c>
      <c r="K55" s="25"/>
    </row>
    <row r="56" spans="1:12" s="21" customFormat="1" x14ac:dyDescent="0.3">
      <c r="A56" s="21" t="str">
        <f>Sheet5!A56:G98</f>
        <v xml:space="preserve">PO V2 </v>
      </c>
      <c r="B56" s="21" t="str">
        <f>Sheet5!B56:H98</f>
        <v>2008-09</v>
      </c>
      <c r="C56" s="21">
        <f>Sheet5!C56:I98</f>
        <v>12.24</v>
      </c>
      <c r="D56" s="21">
        <f>Sheet5!D56:J98</f>
        <v>13.47</v>
      </c>
      <c r="E56" s="21">
        <f>Sheet5!E56:K98</f>
        <v>11.01</v>
      </c>
      <c r="F56" s="21">
        <f>Sheet5!F56:L98</f>
        <v>11.94</v>
      </c>
      <c r="G56" s="21">
        <f>Sheet5!G56:M98</f>
        <v>10.41</v>
      </c>
      <c r="H56" s="21">
        <f>Sheet5!H56:N98</f>
        <v>1</v>
      </c>
      <c r="J56" s="21">
        <f>SUM(C56,-Sheet2!$G$4)</f>
        <v>2.6500000000000004</v>
      </c>
      <c r="K56" s="25"/>
    </row>
    <row r="57" spans="1:12" s="21" customFormat="1" x14ac:dyDescent="0.3">
      <c r="A57" s="21" t="str">
        <f>Sheet5!A57:G99</f>
        <v xml:space="preserve">PO V2 </v>
      </c>
      <c r="B57" s="21" t="str">
        <f>Sheet5!B57:H99</f>
        <v>2009-10</v>
      </c>
      <c r="C57" s="21">
        <f>Sheet5!C57:I99</f>
        <v>10.09</v>
      </c>
      <c r="D57" s="21">
        <f>Sheet5!D57:J99</f>
        <v>10.23</v>
      </c>
      <c r="E57" s="21">
        <f>Sheet5!E57:K99</f>
        <v>9.9499999999999993</v>
      </c>
      <c r="F57" s="21">
        <f>Sheet5!F57:L99</f>
        <v>9.8000000000000007</v>
      </c>
      <c r="G57" s="21">
        <f>Sheet5!G57:M99</f>
        <v>9.3800000000000008</v>
      </c>
      <c r="H57" s="21">
        <f>Sheet5!H57:N99</f>
        <v>2</v>
      </c>
      <c r="J57" s="21">
        <f>SUM(C57,-Sheet2!$G$4)</f>
        <v>0.5</v>
      </c>
      <c r="K57" s="25"/>
    </row>
    <row r="58" spans="1:12" s="21" customFormat="1" x14ac:dyDescent="0.3">
      <c r="A58" s="21" t="str">
        <f>Sheet5!A58:G100</f>
        <v xml:space="preserve">PO V2 </v>
      </c>
      <c r="B58" s="21" t="str">
        <f>Sheet5!B58:H100</f>
        <v>2010-11</v>
      </c>
      <c r="C58" s="21">
        <f>Sheet5!C58:I100</f>
        <v>12.17</v>
      </c>
      <c r="D58" s="21">
        <f>Sheet5!D58:J100</f>
        <v>9.85</v>
      </c>
      <c r="E58" s="21">
        <f>Sheet5!E58:K100</f>
        <v>13.17</v>
      </c>
      <c r="F58" s="21">
        <f>Sheet5!F58:L100</f>
        <v>11.97</v>
      </c>
      <c r="G58" s="21">
        <f>Sheet5!G58:M100</f>
        <v>12.88</v>
      </c>
      <c r="H58" s="21">
        <f>Sheet5!H58:N100</f>
        <v>3</v>
      </c>
      <c r="J58" s="21">
        <f>SUM(C58,-Sheet2!$G$4)</f>
        <v>2.58</v>
      </c>
      <c r="K58" s="25">
        <f>SUM(J53:J64)</f>
        <v>26.430000000000003</v>
      </c>
      <c r="L58" s="21">
        <f>AVERAGE(J53:J64)</f>
        <v>2.2025000000000001</v>
      </c>
    </row>
    <row r="59" spans="1:12" s="21" customFormat="1" x14ac:dyDescent="0.3">
      <c r="A59" s="21" t="str">
        <f>Sheet5!A59:G101</f>
        <v xml:space="preserve">PO V2 </v>
      </c>
      <c r="B59" s="21" t="str">
        <f>Sheet5!B59:H101</f>
        <v>2011-12</v>
      </c>
      <c r="C59" s="21">
        <f>Sheet5!C59:I101</f>
        <v>14.15</v>
      </c>
      <c r="D59" s="21">
        <f>Sheet5!D59:J101</f>
        <v>13.42</v>
      </c>
      <c r="E59" s="21">
        <f>Sheet5!E59:K101</f>
        <v>14.34</v>
      </c>
      <c r="F59" s="21">
        <f>Sheet5!F59:L101</f>
        <v>13.59</v>
      </c>
      <c r="G59" s="21">
        <f>Sheet5!G59:M101</f>
        <v>13.63</v>
      </c>
      <c r="H59" s="21">
        <f>Sheet5!H59:N101</f>
        <v>4</v>
      </c>
      <c r="J59" s="21">
        <f>SUM(C59,-Sheet2!$G$4)</f>
        <v>4.5600000000000005</v>
      </c>
      <c r="K59" s="25"/>
    </row>
    <row r="60" spans="1:12" s="21" customFormat="1" x14ac:dyDescent="0.3">
      <c r="A60" s="21" t="str">
        <f>Sheet5!A60:G102</f>
        <v xml:space="preserve">PO V2 </v>
      </c>
      <c r="B60" s="21" t="str">
        <f>Sheet5!B60:H102</f>
        <v>2012-13</v>
      </c>
      <c r="C60" s="21">
        <f>Sheet5!C60:I102</f>
        <v>14.4</v>
      </c>
      <c r="D60" s="21">
        <f>Sheet5!D60:J102</f>
        <v>13.61</v>
      </c>
      <c r="E60" s="21">
        <f>Sheet5!E60:K102</f>
        <v>15.2</v>
      </c>
      <c r="F60" s="21">
        <f>Sheet5!F60:L102</f>
        <v>13.98</v>
      </c>
      <c r="G60" s="21">
        <f>Sheet5!G60:M102</f>
        <v>14.36</v>
      </c>
      <c r="H60" s="21">
        <f>Sheet5!H60:N102</f>
        <v>5</v>
      </c>
      <c r="J60" s="21">
        <f>SUM(C60,-Sheet2!$G$4)</f>
        <v>4.8100000000000005</v>
      </c>
      <c r="K60" s="25"/>
    </row>
    <row r="61" spans="1:12" s="21" customFormat="1" x14ac:dyDescent="0.3">
      <c r="A61" s="21" t="str">
        <f>Sheet5!A61:G103</f>
        <v xml:space="preserve">PO V2 </v>
      </c>
      <c r="B61" s="21" t="str">
        <f>Sheet5!B61:H103</f>
        <v>2013-14</v>
      </c>
      <c r="C61" s="21">
        <f>Sheet5!C61:I103</f>
        <v>13.63</v>
      </c>
      <c r="D61" s="21">
        <f>Sheet5!D61:J103</f>
        <v>13.1</v>
      </c>
      <c r="E61" s="21">
        <f>Sheet5!E61:K103</f>
        <v>13.98</v>
      </c>
      <c r="F61" s="21">
        <f>Sheet5!F61:L103</f>
        <v>13.45</v>
      </c>
      <c r="G61" s="21">
        <f>Sheet5!G61:M103</f>
        <v>13.68</v>
      </c>
      <c r="H61" s="21">
        <f>Sheet5!H61:N103</f>
        <v>6</v>
      </c>
      <c r="J61" s="21">
        <f>SUM(C61,-Sheet2!$G$4)</f>
        <v>4.0400000000000009</v>
      </c>
      <c r="K61" s="25"/>
    </row>
    <row r="62" spans="1:12" s="21" customFormat="1" x14ac:dyDescent="0.3">
      <c r="A62" s="21" t="str">
        <f>Sheet5!A62:G104</f>
        <v xml:space="preserve">PO V2 </v>
      </c>
      <c r="B62" s="21" t="str">
        <f>Sheet5!B62:H104</f>
        <v>2014-15</v>
      </c>
      <c r="C62" s="21">
        <f>Sheet5!C62:I104</f>
        <v>10.96</v>
      </c>
      <c r="D62" s="21">
        <f>Sheet5!D62:J104</f>
        <v>11.98</v>
      </c>
      <c r="E62" s="21">
        <f>Sheet5!E62:K104</f>
        <v>9.94</v>
      </c>
      <c r="F62" s="21">
        <f>Sheet5!F62:L104</f>
        <v>10.64</v>
      </c>
      <c r="G62" s="21">
        <f>Sheet5!G62:M104</f>
        <v>9.3000000000000007</v>
      </c>
      <c r="H62" s="21">
        <f>Sheet5!H62:N104</f>
        <v>7</v>
      </c>
      <c r="J62" s="21">
        <f>SUM(C62,-Sheet2!$G$4)</f>
        <v>1.370000000000001</v>
      </c>
      <c r="K62" s="25"/>
    </row>
    <row r="63" spans="1:12" s="21" customFormat="1" x14ac:dyDescent="0.3">
      <c r="A63" s="21" t="str">
        <f>Sheet5!A63:G105</f>
        <v xml:space="preserve">PO V2 </v>
      </c>
      <c r="B63" s="21" t="str">
        <f>Sheet5!B63:H105</f>
        <v>2015-16</v>
      </c>
      <c r="C63" s="21">
        <f>Sheet5!C63:I105</f>
        <v>11.11</v>
      </c>
      <c r="D63" s="21">
        <f>Sheet5!D63:J105</f>
        <v>10.3</v>
      </c>
      <c r="E63" s="21">
        <f>Sheet5!E63:K105</f>
        <v>11.31</v>
      </c>
      <c r="F63" s="21">
        <f>Sheet5!F63:L105</f>
        <v>10.56</v>
      </c>
      <c r="G63" s="21">
        <f>Sheet5!G63:M105</f>
        <v>10.62</v>
      </c>
      <c r="H63" s="21">
        <f>Sheet5!H63:N105</f>
        <v>8</v>
      </c>
      <c r="J63" s="21">
        <f>SUM(C63,-Sheet2!$G$4)</f>
        <v>1.5199999999999996</v>
      </c>
      <c r="K63" s="25"/>
    </row>
    <row r="64" spans="1:12" s="21" customFormat="1" x14ac:dyDescent="0.3">
      <c r="A64" s="21" t="str">
        <f>Sheet5!A64:G106</f>
        <v xml:space="preserve">PO V2 </v>
      </c>
      <c r="B64" s="21" t="str">
        <f>Sheet5!B64:H106</f>
        <v>2016-17</v>
      </c>
      <c r="C64" s="21">
        <f>Sheet5!C64:I106</f>
        <v>10.5</v>
      </c>
      <c r="D64" s="21">
        <f>Sheet5!D64:J106</f>
        <v>10.95</v>
      </c>
      <c r="E64" s="21">
        <f>Sheet5!E64:K106</f>
        <v>10.050000000000001</v>
      </c>
      <c r="F64" s="21">
        <f>Sheet5!F64:L106</f>
        <v>10.210000000000001</v>
      </c>
      <c r="G64" s="21">
        <f>Sheet5!G64:M106</f>
        <v>9.4600000000000009</v>
      </c>
      <c r="H64" s="21">
        <f>Sheet5!H64:N106</f>
        <v>9</v>
      </c>
      <c r="J64" s="21">
        <f>SUM(C64,-Sheet2!$G$4)</f>
        <v>0.91000000000000014</v>
      </c>
      <c r="K64" s="26"/>
    </row>
    <row r="65" spans="1:12" s="21" customFormat="1" x14ac:dyDescent="0.3">
      <c r="A65" s="21" t="str">
        <f>Sheet5!A65:G107</f>
        <v xml:space="preserve">PO V2 MY </v>
      </c>
      <c r="B65" s="21" t="str">
        <f>Sheet5!B65:H107</f>
        <v>2008-09</v>
      </c>
      <c r="C65" s="21">
        <f>Sheet5!C65:I107</f>
        <v>12.58</v>
      </c>
      <c r="D65" s="21">
        <f>Sheet5!D65:J107</f>
        <v>13.78</v>
      </c>
      <c r="E65" s="21">
        <f>Sheet5!E65:K107</f>
        <v>10.77</v>
      </c>
      <c r="F65" s="21">
        <f>Sheet5!F65:L107</f>
        <v>12.34</v>
      </c>
      <c r="G65" s="21">
        <f>Sheet5!G65:M107</f>
        <v>10.199999999999999</v>
      </c>
      <c r="H65" s="21">
        <f>Sheet5!H65:N107</f>
        <v>1</v>
      </c>
      <c r="J65" s="21">
        <f>SUM(C65,-Sheet2!$G$4)</f>
        <v>2.99</v>
      </c>
      <c r="K65" s="22">
        <f>SUM(J65:J66)</f>
        <v>4.5199999999999996</v>
      </c>
      <c r="L65" s="21">
        <f>AVERAGE(J65:J66)</f>
        <v>2.2599999999999998</v>
      </c>
    </row>
    <row r="66" spans="1:12" s="21" customFormat="1" x14ac:dyDescent="0.3">
      <c r="A66" s="21" t="str">
        <f>Sheet5!A66:G108</f>
        <v xml:space="preserve">PO V2 MY </v>
      </c>
      <c r="B66" s="21" t="str">
        <f>Sheet5!B66:H108</f>
        <v>2009-10</v>
      </c>
      <c r="C66" s="21">
        <f>Sheet5!C66:I108</f>
        <v>11.12</v>
      </c>
      <c r="D66" s="21">
        <f>Sheet5!D66:J108</f>
        <v>11.82</v>
      </c>
      <c r="E66" s="21">
        <f>Sheet5!E66:K108</f>
        <v>10.06</v>
      </c>
      <c r="F66" s="21">
        <f>Sheet5!F66:L108</f>
        <v>10.89</v>
      </c>
      <c r="G66" s="21">
        <f>Sheet5!G66:M108</f>
        <v>9.49</v>
      </c>
      <c r="H66" s="21">
        <f>Sheet5!H66:N108</f>
        <v>2</v>
      </c>
      <c r="J66" s="21">
        <f>SUM(C66,-Sheet2!$G$4)</f>
        <v>1.5299999999999994</v>
      </c>
      <c r="K66" s="26"/>
    </row>
    <row r="67" spans="1:12" s="21" customFormat="1" x14ac:dyDescent="0.3">
      <c r="A67" s="21" t="str">
        <f>Sheet5!A67:G109</f>
        <v xml:space="preserve">PO V2 MY </v>
      </c>
      <c r="B67" s="21" t="str">
        <f>Sheet5!B67:H109</f>
        <v>2010-11</v>
      </c>
      <c r="C67" s="21">
        <f>Sheet5!C67:I109</f>
        <v>12.09</v>
      </c>
      <c r="D67" s="21">
        <f>Sheet5!D67:J109</f>
        <v>11.8</v>
      </c>
      <c r="E67" s="21">
        <f>Sheet5!E67:K109</f>
        <v>12.51</v>
      </c>
      <c r="F67" s="21">
        <f>Sheet5!F67:L109</f>
        <v>12.02</v>
      </c>
      <c r="G67" s="21">
        <f>Sheet5!G67:M109</f>
        <v>12.35</v>
      </c>
      <c r="H67" s="21">
        <f>Sheet5!H67:N109</f>
        <v>3</v>
      </c>
      <c r="J67" s="21">
        <f>SUM(C67,-Sheet2!$G$4)</f>
        <v>2.5</v>
      </c>
      <c r="K67" s="22"/>
    </row>
    <row r="68" spans="1:12" s="21" customFormat="1" x14ac:dyDescent="0.3">
      <c r="A68" s="21" t="str">
        <f>Sheet5!A68:G110</f>
        <v xml:space="preserve">PO V2 MY </v>
      </c>
      <c r="B68" s="21" t="str">
        <f>Sheet5!B68:H110</f>
        <v>2011-12</v>
      </c>
      <c r="C68" s="21">
        <f>Sheet5!C68:I110</f>
        <v>14.15</v>
      </c>
      <c r="D68" s="21">
        <f>Sheet5!D68:J110</f>
        <v>13.42</v>
      </c>
      <c r="E68" s="21">
        <f>Sheet5!E68:K110</f>
        <v>14.34</v>
      </c>
      <c r="F68" s="21">
        <f>Sheet5!F68:L110</f>
        <v>13.59</v>
      </c>
      <c r="G68" s="21">
        <f>Sheet5!G68:M110</f>
        <v>13.63</v>
      </c>
      <c r="H68" s="21">
        <f>Sheet5!H68:N110</f>
        <v>4</v>
      </c>
      <c r="J68" s="21">
        <f>SUM(C68,-Sheet2!$G$4)</f>
        <v>4.5600000000000005</v>
      </c>
      <c r="K68" s="25"/>
    </row>
    <row r="69" spans="1:12" s="21" customFormat="1" x14ac:dyDescent="0.3">
      <c r="A69" s="21" t="str">
        <f>Sheet5!A69:G111</f>
        <v xml:space="preserve">PO V2 MY </v>
      </c>
      <c r="B69" s="21" t="str">
        <f>Sheet5!B69:H111</f>
        <v>2012-13</v>
      </c>
      <c r="C69" s="21">
        <f>Sheet5!C69:I111</f>
        <v>14.51</v>
      </c>
      <c r="D69" s="21">
        <f>Sheet5!D69:J111</f>
        <v>14.01</v>
      </c>
      <c r="E69" s="21">
        <f>Sheet5!E69:K111</f>
        <v>15.25</v>
      </c>
      <c r="F69" s="21">
        <f>Sheet5!F69:L111</f>
        <v>14.17</v>
      </c>
      <c r="G69" s="21">
        <f>Sheet5!G69:M111</f>
        <v>14.41</v>
      </c>
      <c r="H69" s="21">
        <f>Sheet5!H69:N111</f>
        <v>5</v>
      </c>
      <c r="J69" s="21">
        <f>SUM(C69,-Sheet2!$G$4)</f>
        <v>4.92</v>
      </c>
      <c r="K69" s="25"/>
    </row>
    <row r="70" spans="1:12" s="21" customFormat="1" x14ac:dyDescent="0.3">
      <c r="A70" s="21" t="str">
        <f>Sheet5!A70:G112</f>
        <v xml:space="preserve">PO V2 MY </v>
      </c>
      <c r="B70" s="21" t="str">
        <f>Sheet5!B70:H112</f>
        <v>2013-14</v>
      </c>
      <c r="C70" s="21">
        <f>Sheet5!C70:I112</f>
        <v>13.46</v>
      </c>
      <c r="D70" s="21">
        <f>Sheet5!D70:J112</f>
        <v>13.12</v>
      </c>
      <c r="E70" s="21">
        <f>Sheet5!E70:K112</f>
        <v>13.96</v>
      </c>
      <c r="F70" s="21">
        <f>Sheet5!F70:L112</f>
        <v>13.39</v>
      </c>
      <c r="G70" s="21">
        <f>Sheet5!G70:M112</f>
        <v>13.79</v>
      </c>
      <c r="H70" s="21">
        <f>Sheet5!H70:N112</f>
        <v>6</v>
      </c>
      <c r="J70" s="21">
        <f>SUM(C70,-Sheet2!$G$4)</f>
        <v>3.870000000000001</v>
      </c>
      <c r="K70" s="25">
        <f>SUM(J67:J73)</f>
        <v>20.11</v>
      </c>
      <c r="L70" s="21">
        <f>AVERAGE(J67:J73)</f>
        <v>2.8728571428571428</v>
      </c>
    </row>
    <row r="71" spans="1:12" s="21" customFormat="1" x14ac:dyDescent="0.3">
      <c r="A71" s="21" t="str">
        <f>Sheet5!A71:G113</f>
        <v xml:space="preserve">PO V2 MY </v>
      </c>
      <c r="B71" s="21" t="str">
        <f>Sheet5!B71:H113</f>
        <v>2014-15</v>
      </c>
      <c r="C71" s="21">
        <f>Sheet5!C71:I113</f>
        <v>11.42</v>
      </c>
      <c r="D71" s="21">
        <f>Sheet5!D71:J113</f>
        <v>12.41</v>
      </c>
      <c r="E71" s="21">
        <f>Sheet5!E71:K113</f>
        <v>9.94</v>
      </c>
      <c r="F71" s="21">
        <f>Sheet5!F71:L113</f>
        <v>11.16</v>
      </c>
      <c r="G71" s="21">
        <f>Sheet5!G71:M113</f>
        <v>9.3000000000000007</v>
      </c>
      <c r="H71" s="21">
        <f>Sheet5!H71:N113</f>
        <v>7</v>
      </c>
      <c r="J71" s="21">
        <f>SUM(C71,-Sheet2!$G$4)</f>
        <v>1.83</v>
      </c>
      <c r="K71" s="25"/>
    </row>
    <row r="72" spans="1:12" s="21" customFormat="1" x14ac:dyDescent="0.3">
      <c r="A72" s="21" t="str">
        <f>Sheet5!A72:G114</f>
        <v xml:space="preserve">PO V2 MY </v>
      </c>
      <c r="B72" s="21" t="str">
        <f>Sheet5!B72:H114</f>
        <v>2015-16</v>
      </c>
      <c r="C72" s="21">
        <f>Sheet5!C72:I114</f>
        <v>11.11</v>
      </c>
      <c r="D72" s="21">
        <f>Sheet5!D72:J114</f>
        <v>10.3</v>
      </c>
      <c r="E72" s="21">
        <f>Sheet5!E72:K114</f>
        <v>11.31</v>
      </c>
      <c r="F72" s="21">
        <f>Sheet5!F72:L114</f>
        <v>10.56</v>
      </c>
      <c r="G72" s="21">
        <f>Sheet5!G72:M114</f>
        <v>10.62</v>
      </c>
      <c r="H72" s="21">
        <f>Sheet5!H72:N114</f>
        <v>8</v>
      </c>
      <c r="J72" s="21">
        <f>SUM(C72,-Sheet2!$G$4)</f>
        <v>1.5199999999999996</v>
      </c>
      <c r="K72" s="25"/>
    </row>
    <row r="73" spans="1:12" s="21" customFormat="1" x14ac:dyDescent="0.3">
      <c r="A73" s="21" t="str">
        <f>Sheet5!A73:G115</f>
        <v xml:space="preserve">PO V2 MY </v>
      </c>
      <c r="B73" s="21" t="str">
        <f>Sheet5!B73:H115</f>
        <v>2016-17</v>
      </c>
      <c r="C73" s="21">
        <f>Sheet5!C73:I115</f>
        <v>10.5</v>
      </c>
      <c r="D73" s="21">
        <f>Sheet5!D73:J115</f>
        <v>10.95</v>
      </c>
      <c r="E73" s="21">
        <f>Sheet5!E73:K115</f>
        <v>10.050000000000001</v>
      </c>
      <c r="F73" s="21">
        <f>Sheet5!F73:L115</f>
        <v>10.210000000000001</v>
      </c>
      <c r="G73" s="21">
        <f>Sheet5!G73:M115</f>
        <v>9.4600000000000009</v>
      </c>
      <c r="H73" s="21">
        <f>Sheet5!H73:N115</f>
        <v>9</v>
      </c>
      <c r="J73" s="21">
        <f>SUM(C73,-Sheet2!$G$4)</f>
        <v>0.91000000000000014</v>
      </c>
      <c r="K73" s="26"/>
    </row>
    <row r="74" spans="1:12" s="21" customFormat="1" x14ac:dyDescent="0.3">
      <c r="A74" s="21" t="str">
        <f>Sheet5!A74:G116</f>
        <v xml:space="preserve">PO V3 </v>
      </c>
      <c r="B74" s="21" t="str">
        <f>Sheet5!B74:H116</f>
        <v>2008-09</v>
      </c>
      <c r="C74" s="21">
        <f>Sheet5!C74:I116</f>
        <v>12.34</v>
      </c>
      <c r="D74" s="21">
        <f>Sheet5!D74:J116</f>
        <v>13.66</v>
      </c>
      <c r="E74" s="21">
        <f>Sheet5!E74:K116</f>
        <v>11.01</v>
      </c>
      <c r="F74" s="21">
        <f>Sheet5!F74:L116</f>
        <v>12.03</v>
      </c>
      <c r="G74" s="21">
        <f>Sheet5!G74:M116</f>
        <v>10.41</v>
      </c>
      <c r="H74" s="21">
        <f>Sheet5!H74:N116</f>
        <v>1</v>
      </c>
      <c r="J74" s="21">
        <f>SUM(C74,-Sheet2!$G$4)</f>
        <v>2.75</v>
      </c>
      <c r="K74" s="22"/>
    </row>
    <row r="75" spans="1:12" s="21" customFormat="1" x14ac:dyDescent="0.3">
      <c r="A75" s="21" t="str">
        <f>Sheet5!A75:G117</f>
        <v xml:space="preserve">PO V3 </v>
      </c>
      <c r="B75" s="21" t="str">
        <f>Sheet5!B75:H117</f>
        <v>2009-10</v>
      </c>
      <c r="C75" s="21">
        <f>Sheet5!C75:I117</f>
        <v>10.09</v>
      </c>
      <c r="D75" s="21">
        <f>Sheet5!D75:J117</f>
        <v>10.23</v>
      </c>
      <c r="E75" s="21">
        <f>Sheet5!E75:K117</f>
        <v>9.9499999999999993</v>
      </c>
      <c r="F75" s="21">
        <f>Sheet5!F75:L117</f>
        <v>9.8000000000000007</v>
      </c>
      <c r="G75" s="21">
        <f>Sheet5!G75:M117</f>
        <v>9.3800000000000008</v>
      </c>
      <c r="H75" s="21">
        <f>Sheet5!H75:N117</f>
        <v>2</v>
      </c>
      <c r="J75" s="21">
        <f>SUM(C75,-Sheet2!$G$4)</f>
        <v>0.5</v>
      </c>
      <c r="K75" s="25"/>
    </row>
    <row r="76" spans="1:12" s="21" customFormat="1" x14ac:dyDescent="0.3">
      <c r="A76" s="21" t="str">
        <f>Sheet5!A76:G118</f>
        <v xml:space="preserve">PO V3 </v>
      </c>
      <c r="B76" s="21" t="str">
        <f>Sheet5!B76:H118</f>
        <v>2010-11</v>
      </c>
      <c r="C76" s="21">
        <f>Sheet5!C76:I118</f>
        <v>12.04</v>
      </c>
      <c r="D76" s="21">
        <f>Sheet5!D76:J118</f>
        <v>9.85</v>
      </c>
      <c r="E76" s="21">
        <f>Sheet5!E76:K118</f>
        <v>12.98</v>
      </c>
      <c r="F76" s="21">
        <f>Sheet5!F76:L118</f>
        <v>11.88</v>
      </c>
      <c r="G76" s="21">
        <f>Sheet5!G76:M118</f>
        <v>12.74</v>
      </c>
      <c r="H76" s="21">
        <f>Sheet5!H76:N118</f>
        <v>3</v>
      </c>
      <c r="J76" s="21">
        <f>SUM(C76,-Sheet2!$G$4)</f>
        <v>2.4499999999999993</v>
      </c>
      <c r="K76" s="25"/>
    </row>
    <row r="77" spans="1:12" s="21" customFormat="1" x14ac:dyDescent="0.3">
      <c r="A77" s="21" t="str">
        <f>Sheet5!A77:G119</f>
        <v xml:space="preserve">PO V3 </v>
      </c>
      <c r="B77" s="21" t="str">
        <f>Sheet5!B77:H119</f>
        <v>2011-12</v>
      </c>
      <c r="C77" s="21">
        <f>Sheet5!C77:I119</f>
        <v>13.96</v>
      </c>
      <c r="D77" s="21">
        <f>Sheet5!D77:J119</f>
        <v>13.42</v>
      </c>
      <c r="E77" s="21">
        <f>Sheet5!E77:K119</f>
        <v>14.01</v>
      </c>
      <c r="F77" s="21">
        <f>Sheet5!F77:L119</f>
        <v>13.36</v>
      </c>
      <c r="G77" s="21">
        <f>Sheet5!G77:M119</f>
        <v>13.35</v>
      </c>
      <c r="H77" s="21">
        <f>Sheet5!H77:N119</f>
        <v>4</v>
      </c>
      <c r="J77" s="21">
        <f>SUM(C77,-Sheet2!$G$4)</f>
        <v>4.370000000000001</v>
      </c>
      <c r="K77" s="25"/>
    </row>
    <row r="78" spans="1:12" s="21" customFormat="1" x14ac:dyDescent="0.3">
      <c r="A78" s="21" t="str">
        <f>Sheet5!A78:G120</f>
        <v xml:space="preserve">PO V3 </v>
      </c>
      <c r="B78" s="21" t="str">
        <f>Sheet5!B78:H120</f>
        <v>2012-13</v>
      </c>
      <c r="C78" s="21">
        <f>Sheet5!C78:I120</f>
        <v>14.43</v>
      </c>
      <c r="D78" s="21">
        <f>Sheet5!D78:J120</f>
        <v>13.61</v>
      </c>
      <c r="E78" s="21">
        <f>Sheet5!E78:K120</f>
        <v>15.24</v>
      </c>
      <c r="F78" s="21">
        <f>Sheet5!F78:L120</f>
        <v>14.01</v>
      </c>
      <c r="G78" s="21">
        <f>Sheet5!G78:M120</f>
        <v>14.4</v>
      </c>
      <c r="H78" s="21">
        <f>Sheet5!H78:N120</f>
        <v>5</v>
      </c>
      <c r="J78" s="21">
        <f>SUM(C78,-Sheet2!$G$4)</f>
        <v>4.84</v>
      </c>
      <c r="K78" s="25"/>
    </row>
    <row r="79" spans="1:12" s="21" customFormat="1" x14ac:dyDescent="0.3">
      <c r="A79" s="21" t="str">
        <f>Sheet5!A79:G121</f>
        <v xml:space="preserve">PO V3 </v>
      </c>
      <c r="B79" s="21" t="str">
        <f>Sheet5!B79:H121</f>
        <v>2013-14</v>
      </c>
      <c r="C79" s="21">
        <f>Sheet5!C79:I121</f>
        <v>13.52</v>
      </c>
      <c r="D79" s="21">
        <f>Sheet5!D79:J121</f>
        <v>13.1</v>
      </c>
      <c r="E79" s="21">
        <f>Sheet5!E79:K121</f>
        <v>13.79</v>
      </c>
      <c r="F79" s="21">
        <f>Sheet5!F79:L121</f>
        <v>13.3</v>
      </c>
      <c r="G79" s="21">
        <f>Sheet5!G79:M121</f>
        <v>13.44</v>
      </c>
      <c r="H79" s="21">
        <f>Sheet5!H79:N121</f>
        <v>6</v>
      </c>
      <c r="J79" s="21">
        <f>SUM(C79,-Sheet2!$G$4)</f>
        <v>3.9299999999999997</v>
      </c>
      <c r="K79" s="25">
        <f>SUM(J74:J85)</f>
        <v>29.370000000000005</v>
      </c>
      <c r="L79" s="21">
        <f>AVERAGE(J74:J85)</f>
        <v>2.4475000000000002</v>
      </c>
    </row>
    <row r="80" spans="1:12" s="21" customFormat="1" x14ac:dyDescent="0.3">
      <c r="A80" s="21" t="str">
        <f>Sheet5!A80:G122</f>
        <v xml:space="preserve">PO V3 </v>
      </c>
      <c r="B80" s="21" t="str">
        <f>Sheet5!B80:H122</f>
        <v>2014-15</v>
      </c>
      <c r="C80" s="21">
        <f>Sheet5!C80:I122</f>
        <v>10.68</v>
      </c>
      <c r="D80" s="21">
        <f>Sheet5!D80:J122</f>
        <v>11.8</v>
      </c>
      <c r="E80" s="21">
        <f>Sheet5!E80:K122</f>
        <v>9.94</v>
      </c>
      <c r="F80" s="21">
        <f>Sheet5!F80:L122</f>
        <v>10.29</v>
      </c>
      <c r="G80" s="21">
        <f>Sheet5!G80:M122</f>
        <v>9.2799999999999994</v>
      </c>
      <c r="H80" s="21">
        <f>Sheet5!H80:N122</f>
        <v>7</v>
      </c>
      <c r="J80" s="21">
        <f>SUM(C80,-Sheet2!$G$4)</f>
        <v>1.0899999999999999</v>
      </c>
      <c r="K80" s="25"/>
    </row>
    <row r="81" spans="1:12" s="21" customFormat="1" x14ac:dyDescent="0.3">
      <c r="A81" s="21" t="str">
        <f>Sheet5!A81:G123</f>
        <v xml:space="preserve">PO V3 </v>
      </c>
      <c r="B81" s="21" t="str">
        <f>Sheet5!B81:H123</f>
        <v>2015-16</v>
      </c>
      <c r="C81" s="21">
        <f>Sheet5!C81:I123</f>
        <v>10.9</v>
      </c>
      <c r="D81" s="21">
        <f>Sheet5!D81:J123</f>
        <v>10.3</v>
      </c>
      <c r="E81" s="21">
        <f>Sheet5!E81:K123</f>
        <v>11.04</v>
      </c>
      <c r="F81" s="21">
        <f>Sheet5!F81:L123</f>
        <v>10.37</v>
      </c>
      <c r="G81" s="21">
        <f>Sheet5!G81:M123</f>
        <v>10.38</v>
      </c>
      <c r="H81" s="21">
        <f>Sheet5!H81:N123</f>
        <v>8</v>
      </c>
      <c r="J81" s="21">
        <f>SUM(C81,-Sheet2!$G$4)</f>
        <v>1.3100000000000005</v>
      </c>
      <c r="K81" s="25"/>
    </row>
    <row r="82" spans="1:12" s="21" customFormat="1" x14ac:dyDescent="0.3">
      <c r="A82" s="21" t="str">
        <f>Sheet5!A82:G124</f>
        <v xml:space="preserve">PO V3 </v>
      </c>
      <c r="B82" s="21" t="str">
        <f>Sheet5!B82:H124</f>
        <v>2016-17</v>
      </c>
      <c r="C82" s="21">
        <f>Sheet5!C82:I124</f>
        <v>10.34</v>
      </c>
      <c r="D82" s="21">
        <f>Sheet5!D82:J124</f>
        <v>10.63</v>
      </c>
      <c r="E82" s="21">
        <f>Sheet5!E82:K124</f>
        <v>10.050000000000001</v>
      </c>
      <c r="F82" s="21">
        <f>Sheet5!F82:L124</f>
        <v>10.050000000000001</v>
      </c>
      <c r="G82" s="21">
        <f>Sheet5!G82:M124</f>
        <v>9.4600000000000009</v>
      </c>
      <c r="H82" s="21">
        <f>Sheet5!H82:N124</f>
        <v>9</v>
      </c>
      <c r="J82" s="21">
        <f>SUM(C82,-Sheet2!$G$4)</f>
        <v>0.75</v>
      </c>
      <c r="K82" s="25"/>
    </row>
    <row r="83" spans="1:12" s="21" customFormat="1" x14ac:dyDescent="0.3">
      <c r="A83" s="21" t="str">
        <f>Sheet5!A83:G125</f>
        <v xml:space="preserve">PO V3 MY </v>
      </c>
      <c r="B83" s="21" t="str">
        <f>Sheet5!B83:H125</f>
        <v>2008-09</v>
      </c>
      <c r="C83" s="21">
        <f>Sheet5!C83:I125</f>
        <v>12.76</v>
      </c>
      <c r="D83" s="21">
        <f>Sheet5!D83:J125</f>
        <v>13.93</v>
      </c>
      <c r="E83" s="21">
        <f>Sheet5!E83:K125</f>
        <v>11.01</v>
      </c>
      <c r="F83" s="21">
        <f>Sheet5!F83:L125</f>
        <v>12.52</v>
      </c>
      <c r="G83" s="21">
        <f>Sheet5!G83:M125</f>
        <v>10.41</v>
      </c>
      <c r="H83" s="21">
        <f>Sheet5!H83:N125</f>
        <v>1</v>
      </c>
      <c r="J83" s="21">
        <f>SUM(C83,-Sheet2!$G$4)</f>
        <v>3.17</v>
      </c>
      <c r="K83" s="25"/>
    </row>
    <row r="84" spans="1:12" s="21" customFormat="1" x14ac:dyDescent="0.3">
      <c r="A84" s="21" t="str">
        <f>Sheet5!A84:G126</f>
        <v xml:space="preserve">PO V3 MY </v>
      </c>
      <c r="B84" s="21" t="str">
        <f>Sheet5!B84:H126</f>
        <v>2009-10</v>
      </c>
      <c r="C84" s="21">
        <f>Sheet5!C84:I126</f>
        <v>11.11</v>
      </c>
      <c r="D84" s="21">
        <f>Sheet5!D84:J126</f>
        <v>11.82</v>
      </c>
      <c r="E84" s="21">
        <f>Sheet5!E84:K126</f>
        <v>10.039999999999999</v>
      </c>
      <c r="F84" s="21">
        <f>Sheet5!F84:L126</f>
        <v>10.87</v>
      </c>
      <c r="G84" s="21">
        <f>Sheet5!G84:M126</f>
        <v>9.4600000000000009</v>
      </c>
      <c r="H84" s="21">
        <f>Sheet5!H84:N126</f>
        <v>2</v>
      </c>
      <c r="J84" s="21">
        <f>SUM(C84,-Sheet2!$G$4)</f>
        <v>1.5199999999999996</v>
      </c>
      <c r="K84" s="25"/>
    </row>
    <row r="85" spans="1:12" s="21" customFormat="1" x14ac:dyDescent="0.3">
      <c r="A85" s="21" t="str">
        <f>Sheet5!A85:G127</f>
        <v xml:space="preserve">PO V3 MY </v>
      </c>
      <c r="B85" s="21" t="str">
        <f>Sheet5!B85:H127</f>
        <v>2010-11</v>
      </c>
      <c r="C85" s="21">
        <f>Sheet5!C85:I127</f>
        <v>12.28</v>
      </c>
      <c r="D85" s="21">
        <f>Sheet5!D85:J127</f>
        <v>11.8</v>
      </c>
      <c r="E85" s="21">
        <f>Sheet5!E85:K127</f>
        <v>12.98</v>
      </c>
      <c r="F85" s="21">
        <f>Sheet5!F85:L127</f>
        <v>12.18</v>
      </c>
      <c r="G85" s="21">
        <f>Sheet5!G85:M127</f>
        <v>12.74</v>
      </c>
      <c r="H85" s="21">
        <f>Sheet5!H85:N127</f>
        <v>3</v>
      </c>
      <c r="J85" s="21">
        <f>SUM(C85,-Sheet2!$G$4)</f>
        <v>2.6899999999999995</v>
      </c>
      <c r="K85" s="26"/>
    </row>
    <row r="86" spans="1:12" s="21" customFormat="1" x14ac:dyDescent="0.3">
      <c r="A86" s="21" t="str">
        <f>Sheet5!A86:G128</f>
        <v xml:space="preserve">PO V3 MY </v>
      </c>
      <c r="B86" s="21" t="str">
        <f>Sheet5!B86:H128</f>
        <v>2011-12</v>
      </c>
      <c r="C86" s="21">
        <f>Sheet5!C86:I128</f>
        <v>13.96</v>
      </c>
      <c r="D86" s="21">
        <f>Sheet5!D86:J128</f>
        <v>13.42</v>
      </c>
      <c r="E86" s="21">
        <f>Sheet5!E86:K128</f>
        <v>14.01</v>
      </c>
      <c r="F86" s="21">
        <f>Sheet5!F86:L128</f>
        <v>13.36</v>
      </c>
      <c r="G86" s="21">
        <f>Sheet5!G86:M128</f>
        <v>13.35</v>
      </c>
      <c r="H86" s="21">
        <f>Sheet5!H86:N128</f>
        <v>4</v>
      </c>
      <c r="J86" s="21">
        <f>SUM(C86,-Sheet2!$G$4)</f>
        <v>4.370000000000001</v>
      </c>
      <c r="K86" s="22">
        <f>SUM(J86:J87)</f>
        <v>9.2900000000000009</v>
      </c>
      <c r="L86" s="21">
        <f>AVERAGE(J86:J87)</f>
        <v>4.6450000000000005</v>
      </c>
    </row>
    <row r="87" spans="1:12" s="21" customFormat="1" x14ac:dyDescent="0.3">
      <c r="A87" s="21" t="str">
        <f>Sheet5!A87:G129</f>
        <v xml:space="preserve">PO V3 MY </v>
      </c>
      <c r="B87" s="21" t="str">
        <f>Sheet5!B87:H129</f>
        <v>2012-13</v>
      </c>
      <c r="C87" s="21">
        <f>Sheet5!C87:I129</f>
        <v>14.51</v>
      </c>
      <c r="D87" s="21">
        <f>Sheet5!D87:J129</f>
        <v>14.01</v>
      </c>
      <c r="E87" s="21">
        <f>Sheet5!E87:K129</f>
        <v>15.25</v>
      </c>
      <c r="F87" s="21">
        <f>Sheet5!F87:L129</f>
        <v>14.17</v>
      </c>
      <c r="G87" s="21">
        <f>Sheet5!G87:M129</f>
        <v>14.41</v>
      </c>
      <c r="H87" s="21">
        <f>Sheet5!H87:N129</f>
        <v>5</v>
      </c>
      <c r="J87" s="21">
        <f>SUM(C87,-Sheet2!$G$4)</f>
        <v>4.92</v>
      </c>
      <c r="K87" s="26"/>
    </row>
    <row r="88" spans="1:12" s="21" customFormat="1" x14ac:dyDescent="0.3">
      <c r="A88" s="21" t="str">
        <f>Sheet5!A88:G130</f>
        <v xml:space="preserve">PO V3 MY </v>
      </c>
      <c r="B88" s="21" t="str">
        <f>Sheet5!B88:H130</f>
        <v>2013-14</v>
      </c>
      <c r="C88" s="21">
        <f>Sheet5!C88:I130</f>
        <v>13.39</v>
      </c>
      <c r="D88" s="21">
        <f>Sheet5!D88:J130</f>
        <v>13.12</v>
      </c>
      <c r="E88" s="21">
        <f>Sheet5!E88:K130</f>
        <v>13.79</v>
      </c>
      <c r="F88" s="21">
        <f>Sheet5!F88:L130</f>
        <v>13.25</v>
      </c>
      <c r="G88" s="21">
        <f>Sheet5!G88:M130</f>
        <v>13.44</v>
      </c>
      <c r="H88" s="21">
        <f>Sheet5!H88:N130</f>
        <v>6</v>
      </c>
    </row>
    <row r="89" spans="1:12" s="21" customFormat="1" x14ac:dyDescent="0.3">
      <c r="A89" s="21" t="str">
        <f>Sheet5!A89:G131</f>
        <v xml:space="preserve">PO V3 MY </v>
      </c>
      <c r="B89" s="21" t="str">
        <f>Sheet5!B89:H131</f>
        <v>2014-15</v>
      </c>
      <c r="C89" s="21">
        <f>Sheet5!C89:I131</f>
        <v>11.42</v>
      </c>
      <c r="D89" s="21">
        <f>Sheet5!D89:J131</f>
        <v>12.41</v>
      </c>
      <c r="E89" s="21">
        <f>Sheet5!E89:K131</f>
        <v>9.94</v>
      </c>
      <c r="F89" s="21">
        <f>Sheet5!F89:L131</f>
        <v>11.16</v>
      </c>
      <c r="G89" s="21">
        <f>Sheet5!G89:M131</f>
        <v>9.3000000000000007</v>
      </c>
      <c r="H89" s="21">
        <f>Sheet5!H89:N131</f>
        <v>7</v>
      </c>
    </row>
    <row r="90" spans="1:12" s="21" customFormat="1" x14ac:dyDescent="0.3">
      <c r="A90" s="21" t="str">
        <f>Sheet5!A90:G132</f>
        <v xml:space="preserve">PO V3 MY </v>
      </c>
      <c r="B90" s="21" t="str">
        <f>Sheet5!B90:H132</f>
        <v>2015-16</v>
      </c>
      <c r="C90" s="21">
        <f>Sheet5!C90:I132</f>
        <v>10.9</v>
      </c>
      <c r="D90" s="21">
        <f>Sheet5!D90:J132</f>
        <v>10.3</v>
      </c>
      <c r="E90" s="21">
        <f>Sheet5!E90:K132</f>
        <v>11.04</v>
      </c>
      <c r="F90" s="21">
        <f>Sheet5!F90:L132</f>
        <v>10.37</v>
      </c>
      <c r="G90" s="21">
        <f>Sheet5!G90:M132</f>
        <v>10.38</v>
      </c>
      <c r="H90" s="21">
        <f>Sheet5!H90:N132</f>
        <v>8</v>
      </c>
      <c r="J90" s="21">
        <f>SUM(C90,-Sheet2!$G$5)</f>
        <v>-0.40000000000000036</v>
      </c>
      <c r="K90" s="22"/>
    </row>
    <row r="91" spans="1:12" s="21" customFormat="1" x14ac:dyDescent="0.3">
      <c r="A91" s="21" t="str">
        <f>Sheet5!A91:G133</f>
        <v xml:space="preserve">PO V3 MY </v>
      </c>
      <c r="B91" s="21" t="str">
        <f>Sheet5!B91:H133</f>
        <v>2016-17</v>
      </c>
      <c r="C91" s="21">
        <f>Sheet5!C91:I133</f>
        <v>10.34</v>
      </c>
      <c r="D91" s="21">
        <f>Sheet5!D91:J133</f>
        <v>10.63</v>
      </c>
      <c r="E91" s="21">
        <f>Sheet5!E91:K133</f>
        <v>10.050000000000001</v>
      </c>
      <c r="F91" s="21">
        <f>Sheet5!F91:L133</f>
        <v>10.050000000000001</v>
      </c>
      <c r="G91" s="21">
        <f>Sheet5!G91:M133</f>
        <v>9.4600000000000009</v>
      </c>
      <c r="H91" s="21">
        <f>Sheet5!H91:N133</f>
        <v>9</v>
      </c>
      <c r="J91" s="21">
        <f>SUM(C91,-Sheet2!$G$5)</f>
        <v>-0.96000000000000085</v>
      </c>
      <c r="K91" s="25"/>
    </row>
    <row r="92" spans="1:12" s="21" customFormat="1" x14ac:dyDescent="0.3">
      <c r="A92" s="21" t="str">
        <f>Sheet5!A92:G134</f>
        <v xml:space="preserve">PO V4 </v>
      </c>
      <c r="B92" s="21" t="str">
        <f>Sheet5!B92:H134</f>
        <v>2008-09</v>
      </c>
      <c r="C92" s="21">
        <f>Sheet5!C92:I134</f>
        <v>12.34</v>
      </c>
      <c r="D92" s="21">
        <f>Sheet5!D92:J134</f>
        <v>13.66</v>
      </c>
      <c r="E92" s="21">
        <f>Sheet5!E92:K134</f>
        <v>11.01</v>
      </c>
      <c r="F92" s="21">
        <f>Sheet5!F92:L134</f>
        <v>12.03</v>
      </c>
      <c r="G92" s="21">
        <f>Sheet5!G92:M134</f>
        <v>10.41</v>
      </c>
      <c r="H92" s="21">
        <f>Sheet5!H92:N134</f>
        <v>1</v>
      </c>
      <c r="J92" s="21">
        <f>SUM(C92,-Sheet2!$G$5)</f>
        <v>1.0399999999999991</v>
      </c>
      <c r="K92" s="25"/>
    </row>
    <row r="93" spans="1:12" s="21" customFormat="1" x14ac:dyDescent="0.3">
      <c r="A93" s="21" t="str">
        <f>Sheet5!A93:G135</f>
        <v xml:space="preserve">PO V4 </v>
      </c>
      <c r="B93" s="21" t="str">
        <f>Sheet5!B93:H135</f>
        <v>2009-10</v>
      </c>
      <c r="C93" s="21">
        <f>Sheet5!C93:I135</f>
        <v>10.09</v>
      </c>
      <c r="D93" s="21">
        <f>Sheet5!D93:J135</f>
        <v>10.23</v>
      </c>
      <c r="E93" s="21">
        <f>Sheet5!E93:K135</f>
        <v>9.9499999999999993</v>
      </c>
      <c r="F93" s="21">
        <f>Sheet5!F93:L135</f>
        <v>9.8000000000000007</v>
      </c>
      <c r="G93" s="21">
        <f>Sheet5!G93:M135</f>
        <v>9.3800000000000008</v>
      </c>
      <c r="H93" s="21">
        <f>Sheet5!H93:N135</f>
        <v>2</v>
      </c>
      <c r="J93" s="21">
        <f>SUM(C93,-Sheet2!$G$5)</f>
        <v>-1.2100000000000009</v>
      </c>
      <c r="K93" s="25">
        <f t="shared" ref="K93" si="2">SUM(J90:J96)</f>
        <v>5.8499999999999943</v>
      </c>
      <c r="L93" s="21">
        <f t="shared" ref="L93" si="3">AVERAGE(J90:J96)</f>
        <v>0.83571428571428485</v>
      </c>
    </row>
    <row r="94" spans="1:12" s="21" customFormat="1" x14ac:dyDescent="0.3">
      <c r="A94" s="21" t="str">
        <f>Sheet5!A94:G136</f>
        <v xml:space="preserve">PO V4 </v>
      </c>
      <c r="B94" s="21" t="str">
        <f>Sheet5!B94:H136</f>
        <v>2010-11</v>
      </c>
      <c r="C94" s="21">
        <f>Sheet5!C94:I136</f>
        <v>12.23</v>
      </c>
      <c r="D94" s="21">
        <f>Sheet5!D94:J136</f>
        <v>9.85</v>
      </c>
      <c r="E94" s="21">
        <f>Sheet5!E94:K136</f>
        <v>13.25</v>
      </c>
      <c r="F94" s="21">
        <f>Sheet5!F94:L136</f>
        <v>11.97</v>
      </c>
      <c r="G94" s="21">
        <f>Sheet5!G94:M136</f>
        <v>12.88</v>
      </c>
      <c r="H94" s="21">
        <f>Sheet5!H94:N136</f>
        <v>3</v>
      </c>
      <c r="J94" s="21">
        <f>SUM(C94,-Sheet2!$G$5)</f>
        <v>0.92999999999999972</v>
      </c>
      <c r="K94" s="25"/>
    </row>
    <row r="95" spans="1:12" s="21" customFormat="1" x14ac:dyDescent="0.3">
      <c r="A95" s="21" t="str">
        <f>Sheet5!A95:G137</f>
        <v xml:space="preserve">PO V4 </v>
      </c>
      <c r="B95" s="21" t="str">
        <f>Sheet5!B95:H137</f>
        <v>2011-12</v>
      </c>
      <c r="C95" s="21">
        <f>Sheet5!C95:I137</f>
        <v>14.69</v>
      </c>
      <c r="D95" s="21">
        <f>Sheet5!D95:J137</f>
        <v>13.42</v>
      </c>
      <c r="E95" s="21">
        <f>Sheet5!E95:K137</f>
        <v>14.83</v>
      </c>
      <c r="F95" s="21">
        <f>Sheet5!F95:L137</f>
        <v>13.98</v>
      </c>
      <c r="G95" s="21">
        <f>Sheet5!G95:M137</f>
        <v>14.04</v>
      </c>
      <c r="H95" s="21">
        <f>Sheet5!H95:N137</f>
        <v>4</v>
      </c>
      <c r="J95" s="21">
        <f>SUM(C95,-Sheet2!$G$5)</f>
        <v>3.3899999999999988</v>
      </c>
      <c r="K95" s="25"/>
    </row>
    <row r="96" spans="1:12" s="21" customFormat="1" x14ac:dyDescent="0.3">
      <c r="A96" s="21" t="str">
        <f>Sheet5!A96:G138</f>
        <v xml:space="preserve">PO V4 </v>
      </c>
      <c r="B96" s="21" t="str">
        <f>Sheet5!B96:H138</f>
        <v>2012-13</v>
      </c>
      <c r="C96" s="21">
        <f>Sheet5!C96:I138</f>
        <v>14.36</v>
      </c>
      <c r="D96" s="21">
        <f>Sheet5!D96:J138</f>
        <v>13.61</v>
      </c>
      <c r="E96" s="21">
        <f>Sheet5!E96:K138</f>
        <v>15.11</v>
      </c>
      <c r="F96" s="21">
        <f>Sheet5!F96:L138</f>
        <v>13.94</v>
      </c>
      <c r="G96" s="21">
        <f>Sheet5!G96:M138</f>
        <v>14.28</v>
      </c>
      <c r="H96" s="21">
        <f>Sheet5!H96:N138</f>
        <v>5</v>
      </c>
      <c r="J96" s="21">
        <f>SUM(C96,-Sheet2!$G$5)</f>
        <v>3.0599999999999987</v>
      </c>
      <c r="K96" s="26"/>
    </row>
    <row r="97" spans="1:12" s="21" customFormat="1" x14ac:dyDescent="0.3">
      <c r="A97" s="21" t="str">
        <f>Sheet5!A97:G139</f>
        <v xml:space="preserve">PO V4 </v>
      </c>
      <c r="B97" s="21" t="str">
        <f>Sheet5!B97:H139</f>
        <v>2013-14</v>
      </c>
      <c r="C97" s="21">
        <f>Sheet5!C97:I139</f>
        <v>13.53</v>
      </c>
      <c r="D97" s="21">
        <f>Sheet5!D97:J139</f>
        <v>13.1</v>
      </c>
      <c r="E97" s="21">
        <f>Sheet5!E97:K139</f>
        <v>13.81</v>
      </c>
      <c r="F97" s="21">
        <f>Sheet5!F97:L139</f>
        <v>13.29</v>
      </c>
      <c r="G97" s="21">
        <f>Sheet5!G97:M139</f>
        <v>13.42</v>
      </c>
      <c r="H97" s="21">
        <f>Sheet5!H97:N139</f>
        <v>6</v>
      </c>
      <c r="J97" s="21">
        <f>SUM(C97,-Sheet2!$G$5)</f>
        <v>2.2299999999999986</v>
      </c>
      <c r="K97" s="22"/>
    </row>
    <row r="98" spans="1:12" s="21" customFormat="1" x14ac:dyDescent="0.3">
      <c r="A98" s="21" t="str">
        <f>Sheet5!A98:G140</f>
        <v xml:space="preserve">PO V4 </v>
      </c>
      <c r="B98" s="21" t="str">
        <f>Sheet5!B98:H140</f>
        <v>2014-15</v>
      </c>
      <c r="C98" s="21">
        <f>Sheet5!C98:I140</f>
        <v>10.68</v>
      </c>
      <c r="D98" s="21">
        <f>Sheet5!D98:J140</f>
        <v>11.8</v>
      </c>
      <c r="E98" s="21">
        <f>Sheet5!E98:K140</f>
        <v>9.94</v>
      </c>
      <c r="F98" s="21">
        <f>Sheet5!F98:L140</f>
        <v>10.29</v>
      </c>
      <c r="G98" s="21">
        <f>Sheet5!G98:M140</f>
        <v>9.2799999999999994</v>
      </c>
      <c r="H98" s="21">
        <f>Sheet5!H98:N140</f>
        <v>7</v>
      </c>
      <c r="J98" s="21">
        <f>SUM(C98,-Sheet2!$G$5)</f>
        <v>-0.62000000000000099</v>
      </c>
      <c r="K98" s="25"/>
    </row>
    <row r="99" spans="1:12" s="21" customFormat="1" x14ac:dyDescent="0.3">
      <c r="A99" s="21" t="str">
        <f>Sheet5!A99:G141</f>
        <v xml:space="preserve">PO V4 </v>
      </c>
      <c r="B99" s="21" t="str">
        <f>Sheet5!B99:H141</f>
        <v>2015-16</v>
      </c>
      <c r="C99" s="21">
        <f>Sheet5!C99:I141</f>
        <v>11.09</v>
      </c>
      <c r="D99" s="21">
        <f>Sheet5!D99:J141</f>
        <v>10.3</v>
      </c>
      <c r="E99" s="21">
        <f>Sheet5!E99:K141</f>
        <v>11.29</v>
      </c>
      <c r="F99" s="21">
        <f>Sheet5!F99:L141</f>
        <v>10.53</v>
      </c>
      <c r="G99" s="21">
        <f>Sheet5!G99:M141</f>
        <v>10.59</v>
      </c>
      <c r="H99" s="21">
        <f>Sheet5!H99:N141</f>
        <v>8</v>
      </c>
      <c r="J99" s="21">
        <f>SUM(C99,-Sheet2!$G$5)</f>
        <v>-0.21000000000000085</v>
      </c>
      <c r="K99" s="25"/>
    </row>
    <row r="100" spans="1:12" s="21" customFormat="1" x14ac:dyDescent="0.3">
      <c r="A100" s="21" t="str">
        <f>Sheet5!A100:G142</f>
        <v xml:space="preserve">PO V4 </v>
      </c>
      <c r="B100" s="21" t="str">
        <f>Sheet5!B100:H142</f>
        <v>2016-17</v>
      </c>
      <c r="C100" s="21">
        <f>Sheet5!C100:I142</f>
        <v>10.34</v>
      </c>
      <c r="D100" s="21">
        <f>Sheet5!D100:J142</f>
        <v>10.63</v>
      </c>
      <c r="E100" s="21">
        <f>Sheet5!E100:K142</f>
        <v>10.050000000000001</v>
      </c>
      <c r="F100" s="21">
        <f>Sheet5!F100:L142</f>
        <v>10.050000000000001</v>
      </c>
      <c r="G100" s="21">
        <f>Sheet5!G100:M142</f>
        <v>9.4600000000000009</v>
      </c>
      <c r="H100" s="21">
        <f>Sheet5!H100:N142</f>
        <v>9</v>
      </c>
      <c r="J100" s="21">
        <f>SUM(C100,-Sheet2!$G$5)</f>
        <v>-0.96000000000000085</v>
      </c>
      <c r="K100" s="25"/>
    </row>
    <row r="101" spans="1:12" s="21" customFormat="1" x14ac:dyDescent="0.3">
      <c r="A101" s="21" t="str">
        <f>Sheet5!A101:G143</f>
        <v xml:space="preserve">PO V4 MY </v>
      </c>
      <c r="B101" s="21" t="str">
        <f>Sheet5!B101:H143</f>
        <v>2008-09</v>
      </c>
      <c r="C101" s="21">
        <f>Sheet5!C101:I143</f>
        <v>12.67</v>
      </c>
      <c r="D101" s="21">
        <f>Sheet5!D101:J143</f>
        <v>13.93</v>
      </c>
      <c r="E101" s="21">
        <f>Sheet5!E101:K143</f>
        <v>10.77</v>
      </c>
      <c r="F101" s="21">
        <f>Sheet5!F101:L143</f>
        <v>12.44</v>
      </c>
      <c r="G101" s="21">
        <f>Sheet5!G101:M143</f>
        <v>10.199999999999999</v>
      </c>
      <c r="H101" s="21">
        <f>Sheet5!H101:N143</f>
        <v>1</v>
      </c>
      <c r="J101" s="21">
        <f>SUM(C101,-Sheet2!$G$5)</f>
        <v>1.3699999999999992</v>
      </c>
      <c r="K101" s="25"/>
    </row>
    <row r="102" spans="1:12" s="21" customFormat="1" x14ac:dyDescent="0.3">
      <c r="A102" s="21" t="str">
        <f>Sheet5!A102:G144</f>
        <v xml:space="preserve">PO V4 MY </v>
      </c>
      <c r="B102" s="21" t="str">
        <f>Sheet5!B102:H144</f>
        <v>2009-10</v>
      </c>
      <c r="C102" s="21">
        <f>Sheet5!C102:I144</f>
        <v>11.12</v>
      </c>
      <c r="D102" s="21">
        <f>Sheet5!D102:J144</f>
        <v>11.82</v>
      </c>
      <c r="E102" s="21">
        <f>Sheet5!E102:K144</f>
        <v>10.06</v>
      </c>
      <c r="F102" s="21">
        <f>Sheet5!F102:L144</f>
        <v>10.89</v>
      </c>
      <c r="G102" s="21">
        <f>Sheet5!G102:M144</f>
        <v>9.49</v>
      </c>
      <c r="H102" s="21">
        <f>Sheet5!H102:N144</f>
        <v>2</v>
      </c>
      <c r="J102" s="21">
        <f>SUM(C102,-Sheet2!$G$5)</f>
        <v>-0.18000000000000149</v>
      </c>
      <c r="K102" s="25">
        <f t="shared" ref="K102" si="4">SUM(J97:J108)</f>
        <v>10.97999999999999</v>
      </c>
      <c r="L102" s="21">
        <f t="shared" ref="L102" si="5">AVERAGE(J97:J108)</f>
        <v>0.91499999999999915</v>
      </c>
    </row>
    <row r="103" spans="1:12" s="21" customFormat="1" x14ac:dyDescent="0.3">
      <c r="A103" s="21" t="str">
        <f>Sheet5!A103:G145</f>
        <v xml:space="preserve">PO V4 MY </v>
      </c>
      <c r="B103" s="21" t="str">
        <f>Sheet5!B103:H145</f>
        <v>2010-11</v>
      </c>
      <c r="C103" s="21">
        <f>Sheet5!C103:I145</f>
        <v>12.18</v>
      </c>
      <c r="D103" s="21">
        <f>Sheet5!D103:J145</f>
        <v>11.8</v>
      </c>
      <c r="E103" s="21">
        <f>Sheet5!E103:K145</f>
        <v>12.73</v>
      </c>
      <c r="F103" s="21">
        <f>Sheet5!F103:L145</f>
        <v>12.1</v>
      </c>
      <c r="G103" s="21">
        <f>Sheet5!G103:M145</f>
        <v>12.54</v>
      </c>
      <c r="H103" s="21">
        <f>Sheet5!H103:N145</f>
        <v>3</v>
      </c>
      <c r="J103" s="21">
        <f>SUM(C103,-Sheet2!$G$5)</f>
        <v>0.87999999999999901</v>
      </c>
      <c r="K103" s="25"/>
    </row>
    <row r="104" spans="1:12" s="21" customFormat="1" x14ac:dyDescent="0.3">
      <c r="A104" s="21" t="str">
        <f>Sheet5!A104:G146</f>
        <v xml:space="preserve">PO V4 MY </v>
      </c>
      <c r="B104" s="21" t="str">
        <f>Sheet5!B104:H146</f>
        <v>2011-12</v>
      </c>
      <c r="C104" s="21">
        <f>Sheet5!C104:I146</f>
        <v>14.69</v>
      </c>
      <c r="D104" s="21">
        <f>Sheet5!D104:J146</f>
        <v>13.42</v>
      </c>
      <c r="E104" s="21">
        <f>Sheet5!E104:K146</f>
        <v>14.83</v>
      </c>
      <c r="F104" s="21">
        <f>Sheet5!F104:L146</f>
        <v>13.98</v>
      </c>
      <c r="G104" s="21">
        <f>Sheet5!G104:M146</f>
        <v>14.04</v>
      </c>
      <c r="H104" s="21">
        <f>Sheet5!H104:N146</f>
        <v>4</v>
      </c>
      <c r="J104" s="21">
        <f>SUM(C104,-Sheet2!$G$5)</f>
        <v>3.3899999999999988</v>
      </c>
      <c r="K104" s="25"/>
    </row>
    <row r="105" spans="1:12" s="21" customFormat="1" x14ac:dyDescent="0.3">
      <c r="A105" s="21" t="str">
        <f>Sheet5!A105:G147</f>
        <v xml:space="preserve">PO V4 MY </v>
      </c>
      <c r="B105" s="21" t="str">
        <f>Sheet5!B105:H147</f>
        <v>2012-13</v>
      </c>
      <c r="C105" s="21">
        <f>Sheet5!C105:I147</f>
        <v>14.46</v>
      </c>
      <c r="D105" s="21">
        <f>Sheet5!D105:J147</f>
        <v>14.01</v>
      </c>
      <c r="E105" s="21">
        <f>Sheet5!E105:K147</f>
        <v>15.14</v>
      </c>
      <c r="F105" s="21">
        <f>Sheet5!F105:L147</f>
        <v>14.13</v>
      </c>
      <c r="G105" s="21">
        <f>Sheet5!G105:M147</f>
        <v>14.31</v>
      </c>
      <c r="H105" s="21">
        <f>Sheet5!H105:N147</f>
        <v>5</v>
      </c>
      <c r="J105" s="21">
        <f>SUM(C105,-Sheet2!$G$5)</f>
        <v>3.16</v>
      </c>
      <c r="K105" s="25"/>
    </row>
    <row r="106" spans="1:12" s="21" customFormat="1" x14ac:dyDescent="0.3">
      <c r="A106" s="21" t="str">
        <f>Sheet5!A106:G148</f>
        <v xml:space="preserve">PO V4 MY </v>
      </c>
      <c r="B106" s="21" t="str">
        <f>Sheet5!B106:H148</f>
        <v>2013-14</v>
      </c>
      <c r="C106" s="21">
        <f>Sheet5!C106:I148</f>
        <v>13.31</v>
      </c>
      <c r="D106" s="21">
        <f>Sheet5!D106:J148</f>
        <v>13.12</v>
      </c>
      <c r="E106" s="21">
        <f>Sheet5!E106:K148</f>
        <v>13.6</v>
      </c>
      <c r="F106" s="21">
        <f>Sheet5!F106:L148</f>
        <v>13.19</v>
      </c>
      <c r="G106" s="21">
        <f>Sheet5!G106:M148</f>
        <v>13.3</v>
      </c>
      <c r="H106" s="21">
        <f>Sheet5!H106:N148</f>
        <v>6</v>
      </c>
      <c r="J106" s="21">
        <f>SUM(C106,-Sheet2!$G$5)</f>
        <v>2.0099999999999998</v>
      </c>
      <c r="K106" s="25"/>
    </row>
    <row r="107" spans="1:12" s="21" customFormat="1" x14ac:dyDescent="0.3">
      <c r="A107" s="21" t="str">
        <f>Sheet5!A107:G149</f>
        <v xml:space="preserve">PO V4 MY </v>
      </c>
      <c r="B107" s="21" t="str">
        <f>Sheet5!B107:H149</f>
        <v>2014-15</v>
      </c>
      <c r="C107" s="21">
        <f>Sheet5!C107:I149</f>
        <v>11.42</v>
      </c>
      <c r="D107" s="21">
        <f>Sheet5!D107:J149</f>
        <v>12.41</v>
      </c>
      <c r="E107" s="21">
        <f>Sheet5!E107:K149</f>
        <v>9.94</v>
      </c>
      <c r="F107" s="21">
        <f>Sheet5!F107:L149</f>
        <v>11.16</v>
      </c>
      <c r="G107" s="21">
        <f>Sheet5!G107:M149</f>
        <v>9.3000000000000007</v>
      </c>
      <c r="H107" s="21">
        <f>Sheet5!H107:N149</f>
        <v>7</v>
      </c>
      <c r="J107" s="21">
        <f>SUM(C107,-Sheet2!$G$5)</f>
        <v>0.11999999999999922</v>
      </c>
      <c r="K107" s="25"/>
    </row>
    <row r="108" spans="1:12" s="21" customFormat="1" x14ac:dyDescent="0.3">
      <c r="A108" s="21" t="str">
        <f>Sheet5!A108:G150</f>
        <v xml:space="preserve">PO V4 MY </v>
      </c>
      <c r="B108" s="21" t="str">
        <f>Sheet5!B108:H150</f>
        <v>2015-16</v>
      </c>
      <c r="C108" s="21">
        <f>Sheet5!C108:I150</f>
        <v>11.09</v>
      </c>
      <c r="D108" s="21">
        <f>Sheet5!D108:J150</f>
        <v>10.3</v>
      </c>
      <c r="E108" s="21">
        <f>Sheet5!E108:K150</f>
        <v>11.29</v>
      </c>
      <c r="F108" s="21">
        <f>Sheet5!F108:L150</f>
        <v>10.53</v>
      </c>
      <c r="G108" s="21">
        <f>Sheet5!G108:M150</f>
        <v>10.59</v>
      </c>
      <c r="H108" s="21">
        <f>Sheet5!H108:N150</f>
        <v>8</v>
      </c>
      <c r="J108" s="21">
        <f>SUM(C108,-Sheet2!$G$5)</f>
        <v>-0.21000000000000085</v>
      </c>
      <c r="K108" s="26"/>
    </row>
    <row r="109" spans="1:12" s="21" customFormat="1" x14ac:dyDescent="0.3">
      <c r="A109" s="21" t="str">
        <f>Sheet5!A109:G151</f>
        <v xml:space="preserve">PO V4 MY </v>
      </c>
      <c r="B109" s="21" t="str">
        <f>Sheet5!B109:H151</f>
        <v>2016-17</v>
      </c>
      <c r="C109" s="21">
        <f>Sheet5!C109:I151</f>
        <v>10.34</v>
      </c>
      <c r="D109" s="21">
        <f>Sheet5!D109:J151</f>
        <v>10.63</v>
      </c>
      <c r="E109" s="21">
        <f>Sheet5!E109:K151</f>
        <v>10.050000000000001</v>
      </c>
      <c r="F109" s="21">
        <f>Sheet5!F109:L151</f>
        <v>10.050000000000001</v>
      </c>
      <c r="G109" s="21">
        <f>Sheet5!G109:M151</f>
        <v>9.4600000000000009</v>
      </c>
      <c r="H109" s="21">
        <f>Sheet5!H109:N151</f>
        <v>9</v>
      </c>
      <c r="J109" s="21">
        <f>SUM(C109,-Sheet2!$G$5)</f>
        <v>-0.96000000000000085</v>
      </c>
      <c r="K109" s="22">
        <f t="shared" ref="K109" si="6">SUM(J109:J110)</f>
        <v>-2.000000000000135E-2</v>
      </c>
      <c r="L109" s="21">
        <f t="shared" ref="L109" si="7">AVERAGE(J109:J110)</f>
        <v>-1.0000000000000675E-2</v>
      </c>
    </row>
    <row r="110" spans="1:12" s="21" customFormat="1" x14ac:dyDescent="0.3">
      <c r="A110" s="21" t="str">
        <f>Sheet5!A110:G152</f>
        <v xml:space="preserve">PO V5 </v>
      </c>
      <c r="B110" s="21" t="str">
        <f>Sheet5!B110:H152</f>
        <v>2008-09</v>
      </c>
      <c r="C110" s="21">
        <f>Sheet5!C110:I152</f>
        <v>12.24</v>
      </c>
      <c r="D110" s="21">
        <f>Sheet5!D110:J152</f>
        <v>13.47</v>
      </c>
      <c r="E110" s="21">
        <f>Sheet5!E110:K152</f>
        <v>11.01</v>
      </c>
      <c r="F110" s="21">
        <f>Sheet5!F110:L152</f>
        <v>11.94</v>
      </c>
      <c r="G110" s="21">
        <f>Sheet5!G110:M152</f>
        <v>10.41</v>
      </c>
      <c r="H110" s="21">
        <f>Sheet5!H110:N152</f>
        <v>1</v>
      </c>
      <c r="J110" s="21">
        <f>SUM(C110,-Sheet2!$G$5)</f>
        <v>0.9399999999999995</v>
      </c>
      <c r="K110" s="26"/>
    </row>
    <row r="111" spans="1:12" s="21" customFormat="1" x14ac:dyDescent="0.3">
      <c r="A111" s="21" t="str">
        <f>Sheet5!A111:G153</f>
        <v xml:space="preserve">PO V5 </v>
      </c>
      <c r="B111" s="21" t="str">
        <f>Sheet5!B111:H153</f>
        <v>2009-10</v>
      </c>
      <c r="C111" s="21">
        <f>Sheet5!C111:I153</f>
        <v>10.09</v>
      </c>
      <c r="D111" s="21">
        <f>Sheet5!D111:J153</f>
        <v>10.23</v>
      </c>
      <c r="E111" s="21">
        <f>Sheet5!E111:K153</f>
        <v>9.9499999999999993</v>
      </c>
      <c r="F111" s="21">
        <f>Sheet5!F111:L153</f>
        <v>9.8000000000000007</v>
      </c>
      <c r="G111" s="21">
        <f>Sheet5!G111:M153</f>
        <v>9.3800000000000008</v>
      </c>
      <c r="H111" s="21">
        <f>Sheet5!H111:N153</f>
        <v>2</v>
      </c>
      <c r="J111" s="21">
        <f>SUM(C111,-Sheet2!$G$5)</f>
        <v>-1.2100000000000009</v>
      </c>
      <c r="K111" s="22"/>
    </row>
    <row r="112" spans="1:12" s="21" customFormat="1" x14ac:dyDescent="0.3">
      <c r="A112" s="21" t="str">
        <f>Sheet5!A112:G154</f>
        <v xml:space="preserve">PO V5 </v>
      </c>
      <c r="B112" s="21" t="str">
        <f>Sheet5!B112:H154</f>
        <v>2010-11</v>
      </c>
      <c r="C112" s="21">
        <f>Sheet5!C112:I154</f>
        <v>12.17</v>
      </c>
      <c r="D112" s="21">
        <f>Sheet5!D112:J154</f>
        <v>9.85</v>
      </c>
      <c r="E112" s="21">
        <f>Sheet5!E112:K154</f>
        <v>13.17</v>
      </c>
      <c r="F112" s="21">
        <f>Sheet5!F112:L154</f>
        <v>11.97</v>
      </c>
      <c r="G112" s="21">
        <f>Sheet5!G112:M154</f>
        <v>12.88</v>
      </c>
      <c r="H112" s="21">
        <f>Sheet5!H112:N154</f>
        <v>3</v>
      </c>
      <c r="J112" s="21">
        <f>SUM(C112,-Sheet2!$G$5)</f>
        <v>0.86999999999999922</v>
      </c>
      <c r="K112" s="25"/>
    </row>
    <row r="113" spans="1:12" s="21" customFormat="1" x14ac:dyDescent="0.3">
      <c r="A113" s="21" t="str">
        <f>Sheet5!A113:G155</f>
        <v xml:space="preserve">PO V5 </v>
      </c>
      <c r="B113" s="21" t="str">
        <f>Sheet5!B113:H155</f>
        <v>2011-12</v>
      </c>
      <c r="C113" s="21">
        <f>Sheet5!C113:I155</f>
        <v>14.15</v>
      </c>
      <c r="D113" s="21">
        <f>Sheet5!D113:J155</f>
        <v>13.42</v>
      </c>
      <c r="E113" s="21">
        <f>Sheet5!E113:K155</f>
        <v>14.34</v>
      </c>
      <c r="F113" s="21">
        <f>Sheet5!F113:L155</f>
        <v>13.59</v>
      </c>
      <c r="G113" s="21">
        <f>Sheet5!G113:M155</f>
        <v>13.63</v>
      </c>
      <c r="H113" s="21">
        <f>Sheet5!H113:N155</f>
        <v>4</v>
      </c>
      <c r="J113" s="21">
        <f>SUM(C113,-Sheet2!$G$5)</f>
        <v>2.8499999999999996</v>
      </c>
      <c r="K113" s="25"/>
    </row>
    <row r="114" spans="1:12" s="21" customFormat="1" x14ac:dyDescent="0.3">
      <c r="A114" s="21" t="str">
        <f>Sheet5!A114:G156</f>
        <v xml:space="preserve">PO V5 </v>
      </c>
      <c r="B114" s="21" t="str">
        <f>Sheet5!B114:H156</f>
        <v>2012-13</v>
      </c>
      <c r="C114" s="21">
        <f>Sheet5!C114:I156</f>
        <v>14.4</v>
      </c>
      <c r="D114" s="21">
        <f>Sheet5!D114:J156</f>
        <v>13.61</v>
      </c>
      <c r="E114" s="21">
        <f>Sheet5!E114:K156</f>
        <v>15.2</v>
      </c>
      <c r="F114" s="21">
        <f>Sheet5!F114:L156</f>
        <v>13.98</v>
      </c>
      <c r="G114" s="21">
        <f>Sheet5!G114:M156</f>
        <v>14.36</v>
      </c>
      <c r="H114" s="21">
        <f>Sheet5!H114:N156</f>
        <v>5</v>
      </c>
      <c r="J114" s="21">
        <f>SUM(C114,-Sheet2!$G$5)</f>
        <v>3.0999999999999996</v>
      </c>
      <c r="K114" s="25">
        <f t="shared" ref="K114" si="8">SUM(J111:J117)</f>
        <v>7.4099999999999966</v>
      </c>
      <c r="L114" s="21">
        <f t="shared" ref="L114" si="9">AVERAGE(J111:J117)</f>
        <v>1.0585714285714281</v>
      </c>
    </row>
    <row r="115" spans="1:12" s="21" customFormat="1" x14ac:dyDescent="0.3">
      <c r="A115" s="21" t="str">
        <f>Sheet5!A115:G157</f>
        <v xml:space="preserve">PO V5 </v>
      </c>
      <c r="B115" s="21" t="str">
        <f>Sheet5!B115:H157</f>
        <v>2013-14</v>
      </c>
      <c r="C115" s="21">
        <f>Sheet5!C115:I157</f>
        <v>13.63</v>
      </c>
      <c r="D115" s="21">
        <f>Sheet5!D115:J157</f>
        <v>13.1</v>
      </c>
      <c r="E115" s="21">
        <f>Sheet5!E115:K157</f>
        <v>13.98</v>
      </c>
      <c r="F115" s="21">
        <f>Sheet5!F115:L157</f>
        <v>13.45</v>
      </c>
      <c r="G115" s="21">
        <f>Sheet5!G115:M157</f>
        <v>13.68</v>
      </c>
      <c r="H115" s="21">
        <f>Sheet5!H115:N157</f>
        <v>6</v>
      </c>
      <c r="J115" s="21">
        <f>SUM(C115,-Sheet2!$G$5)</f>
        <v>2.33</v>
      </c>
      <c r="K115" s="25"/>
    </row>
    <row r="116" spans="1:12" s="21" customFormat="1" x14ac:dyDescent="0.3">
      <c r="A116" s="21" t="str">
        <f>Sheet5!A116:G158</f>
        <v xml:space="preserve">PO V5 </v>
      </c>
      <c r="B116" s="21" t="str">
        <f>Sheet5!B116:H158</f>
        <v>2014-15</v>
      </c>
      <c r="C116" s="21">
        <f>Sheet5!C116:I158</f>
        <v>10.96</v>
      </c>
      <c r="D116" s="21">
        <f>Sheet5!D116:J158</f>
        <v>11.98</v>
      </c>
      <c r="E116" s="21">
        <f>Sheet5!E116:K158</f>
        <v>9.94</v>
      </c>
      <c r="F116" s="21">
        <f>Sheet5!F116:L158</f>
        <v>10.64</v>
      </c>
      <c r="G116" s="21">
        <f>Sheet5!G116:M158</f>
        <v>9.3000000000000007</v>
      </c>
      <c r="H116" s="21">
        <f>Sheet5!H116:N158</f>
        <v>7</v>
      </c>
      <c r="J116" s="21">
        <f>SUM(C116,-Sheet2!$G$5)</f>
        <v>-0.33999999999999986</v>
      </c>
      <c r="K116" s="25"/>
    </row>
    <row r="117" spans="1:12" s="21" customFormat="1" x14ac:dyDescent="0.3">
      <c r="A117" s="21" t="str">
        <f>Sheet5!A117:G159</f>
        <v xml:space="preserve">PO V5 </v>
      </c>
      <c r="B117" s="21" t="str">
        <f>Sheet5!B117:H159</f>
        <v>2015-16</v>
      </c>
      <c r="C117" s="21">
        <f>Sheet5!C117:I159</f>
        <v>11.11</v>
      </c>
      <c r="D117" s="21">
        <f>Sheet5!D117:J159</f>
        <v>10.3</v>
      </c>
      <c r="E117" s="21">
        <f>Sheet5!E117:K159</f>
        <v>11.31</v>
      </c>
      <c r="F117" s="21">
        <f>Sheet5!F117:L159</f>
        <v>10.56</v>
      </c>
      <c r="G117" s="21">
        <f>Sheet5!G117:M159</f>
        <v>10.62</v>
      </c>
      <c r="H117" s="21">
        <f>Sheet5!H117:N159</f>
        <v>8</v>
      </c>
      <c r="J117" s="21">
        <f>SUM(C117,-Sheet2!$G$5)</f>
        <v>-0.19000000000000128</v>
      </c>
      <c r="K117" s="26"/>
    </row>
    <row r="118" spans="1:12" s="21" customFormat="1" x14ac:dyDescent="0.3">
      <c r="A118" s="21" t="str">
        <f>Sheet5!A118:G160</f>
        <v xml:space="preserve">PO V5 </v>
      </c>
      <c r="B118" s="21" t="str">
        <f>Sheet5!B118:H160</f>
        <v>2016-17</v>
      </c>
      <c r="C118" s="21">
        <f>Sheet5!C118:I160</f>
        <v>10.5</v>
      </c>
      <c r="D118" s="21">
        <f>Sheet5!D118:J160</f>
        <v>10.95</v>
      </c>
      <c r="E118" s="21">
        <f>Sheet5!E118:K160</f>
        <v>10.050000000000001</v>
      </c>
      <c r="F118" s="21">
        <f>Sheet5!F118:L160</f>
        <v>10.210000000000001</v>
      </c>
      <c r="G118" s="21">
        <f>Sheet5!G118:M160</f>
        <v>9.4600000000000009</v>
      </c>
      <c r="H118" s="21">
        <f>Sheet5!H118:N160</f>
        <v>9</v>
      </c>
      <c r="J118" s="21">
        <f>SUM(C118,-Sheet2!$G$5)</f>
        <v>-0.80000000000000071</v>
      </c>
      <c r="K118" s="22"/>
    </row>
    <row r="119" spans="1:12" s="21" customFormat="1" x14ac:dyDescent="0.3">
      <c r="A119" s="21" t="str">
        <f>Sheet5!A119:G161</f>
        <v xml:space="preserve">PO V5 MY </v>
      </c>
      <c r="B119" s="21" t="str">
        <f>Sheet5!B119:H161</f>
        <v>2008-09</v>
      </c>
      <c r="C119" s="21">
        <f>Sheet5!C119:I161</f>
        <v>12.58</v>
      </c>
      <c r="D119" s="21">
        <f>Sheet5!D119:J161</f>
        <v>13.78</v>
      </c>
      <c r="E119" s="21">
        <f>Sheet5!E119:K161</f>
        <v>10.77</v>
      </c>
      <c r="F119" s="21">
        <f>Sheet5!F119:L161</f>
        <v>12.34</v>
      </c>
      <c r="G119" s="21">
        <f>Sheet5!G119:M161</f>
        <v>10.199999999999999</v>
      </c>
      <c r="H119" s="21">
        <f>Sheet5!H119:N161</f>
        <v>1</v>
      </c>
      <c r="J119" s="21">
        <f>SUM(C119,-Sheet2!$G$5)</f>
        <v>1.2799999999999994</v>
      </c>
      <c r="K119" s="25"/>
    </row>
    <row r="120" spans="1:12" s="21" customFormat="1" x14ac:dyDescent="0.3">
      <c r="A120" s="21" t="str">
        <f>Sheet5!A120:G162</f>
        <v xml:space="preserve">PO V5 MY </v>
      </c>
      <c r="B120" s="21" t="str">
        <f>Sheet5!B120:H162</f>
        <v>2009-10</v>
      </c>
      <c r="C120" s="21">
        <f>Sheet5!C120:I162</f>
        <v>11.12</v>
      </c>
      <c r="D120" s="21">
        <f>Sheet5!D120:J162</f>
        <v>11.82</v>
      </c>
      <c r="E120" s="21">
        <f>Sheet5!E120:K162</f>
        <v>10.06</v>
      </c>
      <c r="F120" s="21">
        <f>Sheet5!F120:L162</f>
        <v>10.89</v>
      </c>
      <c r="G120" s="21">
        <f>Sheet5!G120:M162</f>
        <v>9.49</v>
      </c>
      <c r="H120" s="21">
        <f>Sheet5!H120:N162</f>
        <v>2</v>
      </c>
      <c r="J120" s="21">
        <f>SUM(C120,-Sheet2!$G$5)</f>
        <v>-0.18000000000000149</v>
      </c>
      <c r="K120" s="25"/>
    </row>
    <row r="121" spans="1:12" s="21" customFormat="1" x14ac:dyDescent="0.3">
      <c r="A121" s="21" t="str">
        <f>Sheet5!A121:G163</f>
        <v xml:space="preserve">PO V5 MY </v>
      </c>
      <c r="B121" s="21" t="str">
        <f>Sheet5!B121:H163</f>
        <v>2010-11</v>
      </c>
      <c r="C121" s="21">
        <f>Sheet5!C121:I163</f>
        <v>12.09</v>
      </c>
      <c r="D121" s="21">
        <f>Sheet5!D121:J163</f>
        <v>11.8</v>
      </c>
      <c r="E121" s="21">
        <f>Sheet5!E121:K163</f>
        <v>12.51</v>
      </c>
      <c r="F121" s="21">
        <f>Sheet5!F121:L163</f>
        <v>12.02</v>
      </c>
      <c r="G121" s="21">
        <f>Sheet5!G121:M163</f>
        <v>12.35</v>
      </c>
      <c r="H121" s="21">
        <f>Sheet5!H121:N163</f>
        <v>3</v>
      </c>
      <c r="J121" s="21">
        <f>SUM(C121,-Sheet2!$G$5)</f>
        <v>0.78999999999999915</v>
      </c>
      <c r="K121" s="25"/>
    </row>
    <row r="122" spans="1:12" s="21" customFormat="1" x14ac:dyDescent="0.3">
      <c r="A122" s="21" t="str">
        <f>Sheet5!A122:G164</f>
        <v xml:space="preserve">PO V5 MY </v>
      </c>
      <c r="B122" s="21" t="str">
        <f>Sheet5!B122:H164</f>
        <v>2011-12</v>
      </c>
      <c r="C122" s="21">
        <f>Sheet5!C122:I164</f>
        <v>14.15</v>
      </c>
      <c r="D122" s="21">
        <f>Sheet5!D122:J164</f>
        <v>13.42</v>
      </c>
      <c r="E122" s="21">
        <f>Sheet5!E122:K164</f>
        <v>14.34</v>
      </c>
      <c r="F122" s="21">
        <f>Sheet5!F122:L164</f>
        <v>13.59</v>
      </c>
      <c r="G122" s="21">
        <f>Sheet5!G122:M164</f>
        <v>13.63</v>
      </c>
      <c r="H122" s="21">
        <f>Sheet5!H122:N164</f>
        <v>4</v>
      </c>
      <c r="J122" s="21">
        <f>SUM(C122,-Sheet2!$G$5)</f>
        <v>2.8499999999999996</v>
      </c>
      <c r="K122" s="25"/>
    </row>
    <row r="123" spans="1:12" s="21" customFormat="1" x14ac:dyDescent="0.3">
      <c r="A123" s="21" t="str">
        <f>Sheet5!A123:G165</f>
        <v xml:space="preserve">PO V5 MY </v>
      </c>
      <c r="B123" s="21" t="str">
        <f>Sheet5!B123:H165</f>
        <v>2012-13</v>
      </c>
      <c r="C123" s="21">
        <f>Sheet5!C123:I165</f>
        <v>14.51</v>
      </c>
      <c r="D123" s="21">
        <f>Sheet5!D123:J165</f>
        <v>14.01</v>
      </c>
      <c r="E123" s="21">
        <f>Sheet5!E123:K165</f>
        <v>15.25</v>
      </c>
      <c r="F123" s="21">
        <f>Sheet5!F123:L165</f>
        <v>14.17</v>
      </c>
      <c r="G123" s="21">
        <f>Sheet5!G123:M165</f>
        <v>14.41</v>
      </c>
      <c r="H123" s="21">
        <f>Sheet5!H123:N165</f>
        <v>5</v>
      </c>
      <c r="J123" s="21">
        <f>SUM(C123,-Sheet2!$G$5)</f>
        <v>3.2099999999999991</v>
      </c>
      <c r="K123" s="25">
        <f t="shared" ref="K123" si="10">SUM(J118:J129)</f>
        <v>8.1399999999999917</v>
      </c>
      <c r="L123" s="21">
        <f t="shared" ref="L123" si="11">AVERAGE(J118:J129)</f>
        <v>0.67833333333333268</v>
      </c>
    </row>
    <row r="124" spans="1:12" s="21" customFormat="1" x14ac:dyDescent="0.3">
      <c r="A124" s="21" t="str">
        <f>Sheet5!A124:G166</f>
        <v xml:space="preserve">PO V5 MY </v>
      </c>
      <c r="B124" s="21" t="str">
        <f>Sheet5!B124:H166</f>
        <v>2013-14</v>
      </c>
      <c r="C124" s="21">
        <f>Sheet5!C124:I166</f>
        <v>13.46</v>
      </c>
      <c r="D124" s="21">
        <f>Sheet5!D124:J166</f>
        <v>13.12</v>
      </c>
      <c r="E124" s="21">
        <f>Sheet5!E124:K166</f>
        <v>13.96</v>
      </c>
      <c r="F124" s="21">
        <f>Sheet5!F124:L166</f>
        <v>13.39</v>
      </c>
      <c r="G124" s="21">
        <f>Sheet5!G124:M166</f>
        <v>13.79</v>
      </c>
      <c r="H124" s="21">
        <f>Sheet5!H124:N166</f>
        <v>6</v>
      </c>
      <c r="J124" s="21">
        <f>SUM(C124,-Sheet2!$G$5)</f>
        <v>2.16</v>
      </c>
      <c r="K124" s="25"/>
    </row>
    <row r="125" spans="1:12" s="21" customFormat="1" x14ac:dyDescent="0.3">
      <c r="A125" s="21" t="str">
        <f>Sheet5!A125:G167</f>
        <v xml:space="preserve">PO V5 MY </v>
      </c>
      <c r="B125" s="21" t="str">
        <f>Sheet5!B125:H167</f>
        <v>2014-15</v>
      </c>
      <c r="C125" s="21">
        <f>Sheet5!C125:I167</f>
        <v>11.42</v>
      </c>
      <c r="D125" s="21">
        <f>Sheet5!D125:J167</f>
        <v>12.41</v>
      </c>
      <c r="E125" s="21">
        <f>Sheet5!E125:K167</f>
        <v>9.94</v>
      </c>
      <c r="F125" s="21">
        <f>Sheet5!F125:L167</f>
        <v>11.16</v>
      </c>
      <c r="G125" s="21">
        <f>Sheet5!G125:M167</f>
        <v>9.3000000000000007</v>
      </c>
      <c r="H125" s="21">
        <f>Sheet5!H125:N167</f>
        <v>7</v>
      </c>
      <c r="J125" s="21">
        <f>SUM(C125,-Sheet2!$G$5)</f>
        <v>0.11999999999999922</v>
      </c>
      <c r="K125" s="25"/>
    </row>
    <row r="126" spans="1:12" s="21" customFormat="1" x14ac:dyDescent="0.3">
      <c r="A126" s="21" t="str">
        <f>Sheet5!A126:G168</f>
        <v xml:space="preserve">PO V5 MY </v>
      </c>
      <c r="B126" s="21" t="str">
        <f>Sheet5!B126:H168</f>
        <v>2015-16</v>
      </c>
      <c r="C126" s="21">
        <f>Sheet5!C126:I168</f>
        <v>11.11</v>
      </c>
      <c r="D126" s="21">
        <f>Sheet5!D126:J168</f>
        <v>10.3</v>
      </c>
      <c r="E126" s="21">
        <f>Sheet5!E126:K168</f>
        <v>11.31</v>
      </c>
      <c r="F126" s="21">
        <f>Sheet5!F126:L168</f>
        <v>10.56</v>
      </c>
      <c r="G126" s="21">
        <f>Sheet5!G126:M168</f>
        <v>10.62</v>
      </c>
      <c r="H126" s="21">
        <f>Sheet5!H126:N168</f>
        <v>8</v>
      </c>
      <c r="J126" s="21">
        <f>SUM(C126,-Sheet2!$G$5)</f>
        <v>-0.19000000000000128</v>
      </c>
      <c r="K126" s="25"/>
    </row>
    <row r="127" spans="1:12" s="21" customFormat="1" x14ac:dyDescent="0.3">
      <c r="A127" s="21" t="str">
        <f>Sheet5!A127:G169</f>
        <v xml:space="preserve">PO V5 MY </v>
      </c>
      <c r="B127" s="21" t="str">
        <f>Sheet5!B127:H169</f>
        <v>2016-17</v>
      </c>
      <c r="C127" s="21">
        <f>Sheet5!C127:I169</f>
        <v>10.5</v>
      </c>
      <c r="D127" s="21">
        <f>Sheet5!D127:J169</f>
        <v>10.95</v>
      </c>
      <c r="E127" s="21">
        <f>Sheet5!E127:K169</f>
        <v>10.050000000000001</v>
      </c>
      <c r="F127" s="21">
        <f>Sheet5!F127:L169</f>
        <v>10.210000000000001</v>
      </c>
      <c r="G127" s="21">
        <f>Sheet5!G127:M169</f>
        <v>9.4600000000000009</v>
      </c>
      <c r="H127" s="21">
        <f>Sheet5!H127:N169</f>
        <v>9</v>
      </c>
      <c r="J127" s="21">
        <f>SUM(C127,-Sheet2!$G$5)</f>
        <v>-0.80000000000000071</v>
      </c>
      <c r="K127" s="25"/>
    </row>
    <row r="128" spans="1:12" s="21" customFormat="1" x14ac:dyDescent="0.3">
      <c r="A128" s="21" t="str">
        <f>Sheet5!A128:G170</f>
        <v xml:space="preserve">SS Base </v>
      </c>
      <c r="B128" s="21" t="str">
        <f>Sheet5!B128:H170</f>
        <v>2008-09</v>
      </c>
      <c r="C128" s="21">
        <f>Sheet5!C128:I170</f>
        <v>12.58</v>
      </c>
      <c r="D128" s="21">
        <f>Sheet5!D128:J170</f>
        <v>14.01</v>
      </c>
      <c r="E128" s="21">
        <f>Sheet5!E128:K170</f>
        <v>11.15</v>
      </c>
      <c r="F128" s="21">
        <f>Sheet5!F128:L170</f>
        <v>12.24</v>
      </c>
      <c r="G128" s="21">
        <f>Sheet5!G128:M170</f>
        <v>10.47</v>
      </c>
      <c r="H128" s="21">
        <f>Sheet5!H128:N170</f>
        <v>1</v>
      </c>
      <c r="J128" s="21">
        <f>SUM(C128,-Sheet2!$G$5)</f>
        <v>1.2799999999999994</v>
      </c>
      <c r="K128" s="25"/>
    </row>
    <row r="129" spans="1:12" s="21" customFormat="1" x14ac:dyDescent="0.3">
      <c r="A129" s="21" t="str">
        <f>Sheet5!A129:G171</f>
        <v xml:space="preserve">SS Base </v>
      </c>
      <c r="B129" s="21" t="str">
        <f>Sheet5!B129:H171</f>
        <v>2009-10</v>
      </c>
      <c r="C129" s="21">
        <f>Sheet5!C129:I171</f>
        <v>9.7200000000000006</v>
      </c>
      <c r="D129" s="21">
        <f>Sheet5!D129:J171</f>
        <v>9.59</v>
      </c>
      <c r="E129" s="21">
        <f>Sheet5!E129:K171</f>
        <v>9.85</v>
      </c>
      <c r="F129" s="21">
        <f>Sheet5!F129:L171</f>
        <v>9.4</v>
      </c>
      <c r="G129" s="21">
        <f>Sheet5!G129:M171</f>
        <v>9.2100000000000009</v>
      </c>
      <c r="H129" s="21">
        <f>Sheet5!H129:N171</f>
        <v>2</v>
      </c>
      <c r="J129" s="21">
        <f>SUM(C129,-Sheet2!$G$5)</f>
        <v>-1.58</v>
      </c>
      <c r="K129" s="26"/>
    </row>
    <row r="130" spans="1:12" s="21" customFormat="1" x14ac:dyDescent="0.3">
      <c r="A130" s="21" t="str">
        <f>Sheet5!A130:G172</f>
        <v xml:space="preserve">SS Base </v>
      </c>
      <c r="B130" s="21" t="str">
        <f>Sheet5!B130:H172</f>
        <v>2010-11</v>
      </c>
      <c r="C130" s="21">
        <f>Sheet5!C130:I172</f>
        <v>11.52</v>
      </c>
      <c r="D130" s="21">
        <f>Sheet5!D130:J172</f>
        <v>9.42</v>
      </c>
      <c r="E130" s="21">
        <f>Sheet5!E130:K172</f>
        <v>13.63</v>
      </c>
      <c r="F130" s="21">
        <f>Sheet5!F130:L172</f>
        <v>11.13</v>
      </c>
      <c r="G130" s="21">
        <f>Sheet5!G130:M172</f>
        <v>12.85</v>
      </c>
      <c r="H130" s="21">
        <f>Sheet5!H130:N172</f>
        <v>3</v>
      </c>
      <c r="J130" s="21">
        <f>SUM(C130,-Sheet2!$G$5)</f>
        <v>0.21999999999999886</v>
      </c>
      <c r="K130" s="22">
        <f t="shared" ref="K130" si="12">SUM(J130:J131)</f>
        <v>3.509999999999998</v>
      </c>
      <c r="L130" s="21">
        <f t="shared" ref="L130" si="13">AVERAGE(J130:J131)</f>
        <v>1.754999999999999</v>
      </c>
    </row>
    <row r="131" spans="1:12" s="21" customFormat="1" x14ac:dyDescent="0.3">
      <c r="A131" s="21" t="str">
        <f>Sheet5!A131:G173</f>
        <v xml:space="preserve">SS Base </v>
      </c>
      <c r="B131" s="21" t="str">
        <f>Sheet5!B131:H173</f>
        <v>2011-12</v>
      </c>
      <c r="C131" s="21">
        <f>Sheet5!C131:I173</f>
        <v>14.59</v>
      </c>
      <c r="D131" s="21">
        <f>Sheet5!D131:J173</f>
        <v>13.51</v>
      </c>
      <c r="E131" s="21">
        <f>Sheet5!E131:K173</f>
        <v>15.68</v>
      </c>
      <c r="F131" s="21">
        <f>Sheet5!F131:L173</f>
        <v>14.16</v>
      </c>
      <c r="G131" s="21">
        <f>Sheet5!G131:M173</f>
        <v>14.82</v>
      </c>
      <c r="H131" s="21">
        <f>Sheet5!H131:N173</f>
        <v>4</v>
      </c>
      <c r="J131" s="21">
        <f>SUM(C131,-Sheet2!$G$5)</f>
        <v>3.2899999999999991</v>
      </c>
      <c r="K131" s="26"/>
    </row>
    <row r="132" spans="1:12" s="21" customFormat="1" x14ac:dyDescent="0.3">
      <c r="A132" s="21" t="str">
        <f>Sheet5!A132:G174</f>
        <v xml:space="preserve">SS Base </v>
      </c>
      <c r="B132" s="21" t="str">
        <f>Sheet5!B132:H174</f>
        <v>2012-13</v>
      </c>
      <c r="C132" s="21">
        <f>Sheet5!C132:I174</f>
        <v>14.94</v>
      </c>
      <c r="D132" s="21">
        <f>Sheet5!D132:J174</f>
        <v>14.72</v>
      </c>
      <c r="E132" s="21">
        <f>Sheet5!E132:K174</f>
        <v>15.16</v>
      </c>
      <c r="F132" s="21">
        <f>Sheet5!F132:L174</f>
        <v>14.53</v>
      </c>
      <c r="G132" s="21">
        <f>Sheet5!G132:M174</f>
        <v>14.33</v>
      </c>
      <c r="H132" s="21">
        <f>Sheet5!H132:N174</f>
        <v>5</v>
      </c>
    </row>
    <row r="133" spans="1:12" s="21" customFormat="1" x14ac:dyDescent="0.3">
      <c r="A133" s="21" t="str">
        <f>Sheet5!A133:G175</f>
        <v xml:space="preserve">SS Base </v>
      </c>
      <c r="B133" s="21" t="str">
        <f>Sheet5!B133:H175</f>
        <v>2013-14</v>
      </c>
      <c r="C133" s="21">
        <f>Sheet5!C133:I175</f>
        <v>13.08</v>
      </c>
      <c r="D133" s="21">
        <f>Sheet5!D133:J175</f>
        <v>12.51</v>
      </c>
      <c r="E133" s="21">
        <f>Sheet5!E133:K175</f>
        <v>13.65</v>
      </c>
      <c r="F133" s="21">
        <f>Sheet5!F133:L175</f>
        <v>12.69</v>
      </c>
      <c r="G133" s="21">
        <f>Sheet5!G133:M175</f>
        <v>12.87</v>
      </c>
      <c r="H133" s="21">
        <f>Sheet5!H133:N175</f>
        <v>6</v>
      </c>
    </row>
    <row r="134" spans="1:12" s="21" customFormat="1" x14ac:dyDescent="0.3">
      <c r="A134" s="21" t="str">
        <f>Sheet5!A134:G176</f>
        <v xml:space="preserve">SS Base </v>
      </c>
      <c r="B134" s="21" t="str">
        <f>Sheet5!B134:H176</f>
        <v>2014-15</v>
      </c>
      <c r="C134" s="21">
        <f>Sheet5!C134:I176</f>
        <v>10.73</v>
      </c>
      <c r="D134" s="21">
        <f>Sheet5!D134:J176</f>
        <v>11.52</v>
      </c>
      <c r="E134" s="21">
        <f>Sheet5!E134:K176</f>
        <v>9.94</v>
      </c>
      <c r="F134" s="21">
        <f>Sheet5!F134:L176</f>
        <v>10.41</v>
      </c>
      <c r="G134" s="21">
        <f>Sheet5!G134:M176</f>
        <v>9.3000000000000007</v>
      </c>
      <c r="H134" s="21">
        <f>Sheet5!H134:N176</f>
        <v>7</v>
      </c>
      <c r="J134" s="21">
        <f>SUM(C134,-Sheet2!$G$6)</f>
        <v>-1.7699999999999996</v>
      </c>
      <c r="K134" s="22"/>
    </row>
    <row r="135" spans="1:12" s="21" customFormat="1" x14ac:dyDescent="0.3">
      <c r="A135" s="21" t="str">
        <f>Sheet5!A135:G177</f>
        <v xml:space="preserve">SS Base </v>
      </c>
      <c r="B135" s="21" t="str">
        <f>Sheet5!B135:H177</f>
        <v>2015-16</v>
      </c>
      <c r="C135" s="21">
        <f>Sheet5!C135:I177</f>
        <v>10.19</v>
      </c>
      <c r="D135" s="21">
        <f>Sheet5!D135:J177</f>
        <v>9.73</v>
      </c>
      <c r="E135" s="21">
        <f>Sheet5!E135:K177</f>
        <v>10.65</v>
      </c>
      <c r="F135" s="21">
        <f>Sheet5!F135:L177</f>
        <v>9.86</v>
      </c>
      <c r="G135" s="21">
        <f>Sheet5!G135:M177</f>
        <v>9.98</v>
      </c>
      <c r="H135" s="21">
        <f>Sheet5!H135:N177</f>
        <v>8</v>
      </c>
      <c r="J135" s="21">
        <f>SUM(C135,-Sheet2!$G$6)</f>
        <v>-2.3100000000000005</v>
      </c>
      <c r="K135" s="25"/>
    </row>
    <row r="136" spans="1:12" s="21" customFormat="1" x14ac:dyDescent="0.3">
      <c r="A136" s="21" t="str">
        <f>Sheet5!A136:G178</f>
        <v xml:space="preserve">SS Base </v>
      </c>
      <c r="B136" s="21" t="str">
        <f>Sheet5!B136:H178</f>
        <v>2016-17</v>
      </c>
      <c r="C136" s="21">
        <f>Sheet5!C136:I178</f>
        <v>10.17</v>
      </c>
      <c r="D136" s="21">
        <f>Sheet5!D136:J178</f>
        <v>10.45</v>
      </c>
      <c r="E136" s="21">
        <f>Sheet5!E136:K178</f>
        <v>9.8800000000000008</v>
      </c>
      <c r="F136" s="21">
        <f>Sheet5!F136:L178</f>
        <v>9.85</v>
      </c>
      <c r="G136" s="21">
        <f>Sheet5!G136:M178</f>
        <v>9.24</v>
      </c>
      <c r="H136" s="21">
        <f>Sheet5!H136:N178</f>
        <v>9</v>
      </c>
      <c r="J136" s="21">
        <f>SUM(C136,-Sheet2!$G$6)</f>
        <v>-2.33</v>
      </c>
      <c r="K136" s="25"/>
    </row>
    <row r="137" spans="1:12" s="21" customFormat="1" x14ac:dyDescent="0.3">
      <c r="A137" s="21" t="str">
        <f>Sheet5!A137:G179</f>
        <v xml:space="preserve">SS Base MY </v>
      </c>
      <c r="B137" s="21" t="str">
        <f>Sheet5!B137:H179</f>
        <v>2008-09</v>
      </c>
      <c r="C137" s="21">
        <f>Sheet5!C137:I179</f>
        <v>12.5</v>
      </c>
      <c r="D137" s="21">
        <f>Sheet5!D137:J179</f>
        <v>13.72</v>
      </c>
      <c r="E137" s="21">
        <f>Sheet5!E137:K179</f>
        <v>11.15</v>
      </c>
      <c r="F137" s="21">
        <f>Sheet5!F137:L179</f>
        <v>12.18</v>
      </c>
      <c r="G137" s="21">
        <f>Sheet5!G137:M179</f>
        <v>10.47</v>
      </c>
      <c r="H137" s="21">
        <f>Sheet5!H137:N179</f>
        <v>1</v>
      </c>
      <c r="J137" s="21">
        <f>SUM(C137,-Sheet2!$G$6)</f>
        <v>0</v>
      </c>
      <c r="K137" s="25">
        <f t="shared" ref="K137" si="14">SUM(J134:J140)</f>
        <v>-6.01</v>
      </c>
      <c r="L137" s="21">
        <f t="shared" ref="L137" si="15">AVERAGE(J134:J140)</f>
        <v>-0.85857142857142854</v>
      </c>
    </row>
    <row r="138" spans="1:12" s="21" customFormat="1" x14ac:dyDescent="0.3">
      <c r="A138" s="21" t="str">
        <f>Sheet5!A138:G180</f>
        <v xml:space="preserve">SS Base MY </v>
      </c>
      <c r="B138" s="21" t="str">
        <f>Sheet5!B138:H180</f>
        <v>2009-10</v>
      </c>
      <c r="C138" s="21">
        <f>Sheet5!C138:I180</f>
        <v>10.9</v>
      </c>
      <c r="D138" s="21">
        <f>Sheet5!D138:J180</f>
        <v>11.61</v>
      </c>
      <c r="E138" s="21">
        <f>Sheet5!E138:K180</f>
        <v>9.85</v>
      </c>
      <c r="F138" s="21">
        <f>Sheet5!F138:L180</f>
        <v>10.65</v>
      </c>
      <c r="G138" s="21">
        <f>Sheet5!G138:M180</f>
        <v>9.2100000000000009</v>
      </c>
      <c r="H138" s="21">
        <f>Sheet5!H138:N180</f>
        <v>2</v>
      </c>
      <c r="J138" s="21">
        <f>SUM(C138,-Sheet2!$G$6)</f>
        <v>-1.5999999999999996</v>
      </c>
      <c r="K138" s="25"/>
    </row>
    <row r="139" spans="1:12" s="21" customFormat="1" x14ac:dyDescent="0.3">
      <c r="A139" s="21" t="str">
        <f>Sheet5!A139:G181</f>
        <v xml:space="preserve">SS Base MY </v>
      </c>
      <c r="B139" s="21" t="str">
        <f>Sheet5!B139:H181</f>
        <v>2010-11</v>
      </c>
      <c r="C139" s="21">
        <f>Sheet5!C139:I181</f>
        <v>12.41</v>
      </c>
      <c r="D139" s="21">
        <f>Sheet5!D139:J181</f>
        <v>11.6</v>
      </c>
      <c r="E139" s="21">
        <f>Sheet5!E139:K181</f>
        <v>13.63</v>
      </c>
      <c r="F139" s="21">
        <f>Sheet5!F139:L181</f>
        <v>12.1</v>
      </c>
      <c r="G139" s="21">
        <f>Sheet5!G139:M181</f>
        <v>12.85</v>
      </c>
      <c r="H139" s="21">
        <f>Sheet5!H139:N181</f>
        <v>3</v>
      </c>
      <c r="J139" s="21">
        <f>SUM(C139,-Sheet2!$G$6)</f>
        <v>-8.9999999999999858E-2</v>
      </c>
      <c r="K139" s="25"/>
    </row>
    <row r="140" spans="1:12" s="21" customFormat="1" x14ac:dyDescent="0.3">
      <c r="A140" s="21" t="str">
        <f>Sheet5!A140:G182</f>
        <v xml:space="preserve">SS Base MY </v>
      </c>
      <c r="B140" s="21" t="str">
        <f>Sheet5!B140:H182</f>
        <v>2011-12</v>
      </c>
      <c r="C140" s="21">
        <f>Sheet5!C140:I182</f>
        <v>14.59</v>
      </c>
      <c r="D140" s="21">
        <f>Sheet5!D140:J182</f>
        <v>13.51</v>
      </c>
      <c r="E140" s="21">
        <f>Sheet5!E140:K182</f>
        <v>15.68</v>
      </c>
      <c r="F140" s="21">
        <f>Sheet5!F140:L182</f>
        <v>14.16</v>
      </c>
      <c r="G140" s="21">
        <f>Sheet5!G140:M182</f>
        <v>14.82</v>
      </c>
      <c r="H140" s="21">
        <f>Sheet5!H140:N182</f>
        <v>4</v>
      </c>
      <c r="J140" s="21">
        <f>SUM(C140,-Sheet2!$G$6)</f>
        <v>2.09</v>
      </c>
      <c r="K140" s="26"/>
    </row>
    <row r="141" spans="1:12" s="21" customFormat="1" x14ac:dyDescent="0.3">
      <c r="A141" s="21" t="str">
        <f>Sheet5!A141:G183</f>
        <v xml:space="preserve">SS Base MY </v>
      </c>
      <c r="B141" s="21" t="str">
        <f>Sheet5!B141:H183</f>
        <v>2012-13</v>
      </c>
      <c r="C141" s="21">
        <f>Sheet5!C141:I183</f>
        <v>15.03</v>
      </c>
      <c r="D141" s="21">
        <f>Sheet5!D141:J183</f>
        <v>14.94</v>
      </c>
      <c r="E141" s="21">
        <f>Sheet5!E141:K183</f>
        <v>15.16</v>
      </c>
      <c r="F141" s="21">
        <f>Sheet5!F141:L183</f>
        <v>14.69</v>
      </c>
      <c r="G141" s="21">
        <f>Sheet5!G141:M183</f>
        <v>14.33</v>
      </c>
      <c r="H141" s="21">
        <f>Sheet5!H141:N183</f>
        <v>5</v>
      </c>
      <c r="J141" s="21">
        <f>SUM(C141,-Sheet2!$G$6)</f>
        <v>2.5299999999999994</v>
      </c>
      <c r="K141" s="22"/>
    </row>
    <row r="142" spans="1:12" s="21" customFormat="1" x14ac:dyDescent="0.3">
      <c r="A142" s="21" t="str">
        <f>Sheet5!A142:G184</f>
        <v xml:space="preserve">SS Base MY </v>
      </c>
      <c r="B142" s="21" t="str">
        <f>Sheet5!B142:H184</f>
        <v>2013-14</v>
      </c>
      <c r="C142" s="21">
        <f>Sheet5!C142:I184</f>
        <v>13.21</v>
      </c>
      <c r="D142" s="21">
        <f>Sheet5!D142:J184</f>
        <v>12.93</v>
      </c>
      <c r="E142" s="21">
        <f>Sheet5!E142:K184</f>
        <v>13.65</v>
      </c>
      <c r="F142" s="21">
        <f>Sheet5!F142:L184</f>
        <v>12.91</v>
      </c>
      <c r="G142" s="21">
        <f>Sheet5!G142:M184</f>
        <v>12.87</v>
      </c>
      <c r="H142" s="21">
        <f>Sheet5!H142:N184</f>
        <v>6</v>
      </c>
      <c r="J142" s="21">
        <f>SUM(C142,-Sheet2!$G$6)</f>
        <v>0.71000000000000085</v>
      </c>
      <c r="K142" s="25"/>
    </row>
    <row r="143" spans="1:12" s="21" customFormat="1" x14ac:dyDescent="0.3">
      <c r="A143" s="21" t="str">
        <f>Sheet5!A143:G185</f>
        <v xml:space="preserve">SS Base MY </v>
      </c>
      <c r="B143" s="21" t="str">
        <f>Sheet5!B143:H185</f>
        <v>2014-15</v>
      </c>
      <c r="C143" s="21">
        <f>Sheet5!C143:I185</f>
        <v>11.2</v>
      </c>
      <c r="D143" s="21">
        <f>Sheet5!D143:J185</f>
        <v>12.05</v>
      </c>
      <c r="E143" s="21">
        <f>Sheet5!E143:K185</f>
        <v>9.94</v>
      </c>
      <c r="F143" s="21">
        <f>Sheet5!F143:L185</f>
        <v>10.95</v>
      </c>
      <c r="G143" s="21">
        <f>Sheet5!G143:M185</f>
        <v>9.3000000000000007</v>
      </c>
      <c r="H143" s="21">
        <f>Sheet5!H143:N185</f>
        <v>7</v>
      </c>
      <c r="J143" s="21">
        <f>SUM(C143,-Sheet2!$G$6)</f>
        <v>-1.3000000000000007</v>
      </c>
      <c r="K143" s="25"/>
    </row>
    <row r="144" spans="1:12" s="21" customFormat="1" x14ac:dyDescent="0.3">
      <c r="A144" s="21" t="str">
        <f>Sheet5!A144:G186</f>
        <v xml:space="preserve">SS Base MY </v>
      </c>
      <c r="B144" s="21" t="str">
        <f>Sheet5!B144:H186</f>
        <v>2015-16</v>
      </c>
      <c r="C144" s="21">
        <f>Sheet5!C144:I186</f>
        <v>10.19</v>
      </c>
      <c r="D144" s="21">
        <f>Sheet5!D144:J186</f>
        <v>9.73</v>
      </c>
      <c r="E144" s="21">
        <f>Sheet5!E144:K186</f>
        <v>10.65</v>
      </c>
      <c r="F144" s="21">
        <f>Sheet5!F144:L186</f>
        <v>9.86</v>
      </c>
      <c r="G144" s="21">
        <f>Sheet5!G144:M186</f>
        <v>9.98</v>
      </c>
      <c r="H144" s="21">
        <f>Sheet5!H144:N186</f>
        <v>8</v>
      </c>
      <c r="J144" s="21">
        <f>SUM(C144,-Sheet2!$G$6)</f>
        <v>-2.3100000000000005</v>
      </c>
      <c r="K144" s="25"/>
    </row>
    <row r="145" spans="1:12" s="21" customFormat="1" x14ac:dyDescent="0.3">
      <c r="A145" s="21" t="str">
        <f>Sheet5!A145:G187</f>
        <v xml:space="preserve">SS Base MY </v>
      </c>
      <c r="B145" s="21" t="str">
        <f>Sheet5!B145:H187</f>
        <v>2016-17</v>
      </c>
      <c r="C145" s="21">
        <f>Sheet5!C145:I187</f>
        <v>10.17</v>
      </c>
      <c r="D145" s="21">
        <f>Sheet5!D145:J187</f>
        <v>10.45</v>
      </c>
      <c r="E145" s="21">
        <f>Sheet5!E145:K187</f>
        <v>9.8800000000000008</v>
      </c>
      <c r="F145" s="21">
        <f>Sheet5!F145:L187</f>
        <v>9.85</v>
      </c>
      <c r="G145" s="21">
        <f>Sheet5!G145:M187</f>
        <v>9.24</v>
      </c>
      <c r="H145" s="21">
        <f>Sheet5!H145:N187</f>
        <v>9</v>
      </c>
      <c r="J145" s="21">
        <f>SUM(C145,-Sheet2!$G$6)</f>
        <v>-2.33</v>
      </c>
      <c r="K145" s="25"/>
    </row>
    <row r="146" spans="1:12" s="21" customFormat="1" x14ac:dyDescent="0.3">
      <c r="A146" s="21" t="str">
        <f>Sheet5!A146:G188</f>
        <v xml:space="preserve">SS March Baselines </v>
      </c>
      <c r="B146" s="21" t="str">
        <f>Sheet5!B146:H188</f>
        <v>2008-09</v>
      </c>
      <c r="C146" s="21">
        <f>Sheet5!C146:I188</f>
        <v>12.58</v>
      </c>
      <c r="D146" s="21">
        <f>Sheet5!D146:J188</f>
        <v>14.01</v>
      </c>
      <c r="E146" s="21">
        <f>Sheet5!E146:K188</f>
        <v>11.15</v>
      </c>
      <c r="F146" s="21">
        <f>Sheet5!F146:L188</f>
        <v>12.24</v>
      </c>
      <c r="G146" s="21">
        <f>Sheet5!G146:M188</f>
        <v>10.47</v>
      </c>
      <c r="H146" s="21">
        <f>Sheet5!H146:N188</f>
        <v>1</v>
      </c>
      <c r="J146" s="21">
        <f>SUM(C146,-Sheet2!$G$6)</f>
        <v>8.0000000000000071E-2</v>
      </c>
      <c r="K146" s="25">
        <f t="shared" ref="K146" si="16">SUM(J141:J152)</f>
        <v>-3.0400000000000009</v>
      </c>
      <c r="L146" s="21">
        <f t="shared" ref="L146" si="17">AVERAGE(J141:J152)</f>
        <v>-0.25333333333333341</v>
      </c>
    </row>
    <row r="147" spans="1:12" s="21" customFormat="1" x14ac:dyDescent="0.3">
      <c r="A147" s="21" t="str">
        <f>Sheet5!A147:G189</f>
        <v xml:space="preserve">SS March Baselines </v>
      </c>
      <c r="B147" s="21" t="str">
        <f>Sheet5!B147:H189</f>
        <v>2009-10</v>
      </c>
      <c r="C147" s="21">
        <f>Sheet5!C147:I189</f>
        <v>9.7200000000000006</v>
      </c>
      <c r="D147" s="21">
        <f>Sheet5!D147:J189</f>
        <v>9.59</v>
      </c>
      <c r="E147" s="21">
        <f>Sheet5!E147:K189</f>
        <v>9.85</v>
      </c>
      <c r="F147" s="21">
        <f>Sheet5!F147:L189</f>
        <v>9.4</v>
      </c>
      <c r="G147" s="21">
        <f>Sheet5!G147:M189</f>
        <v>9.2100000000000009</v>
      </c>
      <c r="H147" s="21">
        <f>Sheet5!H147:N189</f>
        <v>2</v>
      </c>
      <c r="J147" s="21">
        <f>SUM(C147,-Sheet2!$G$6)</f>
        <v>-2.7799999999999994</v>
      </c>
      <c r="K147" s="25"/>
    </row>
    <row r="148" spans="1:12" s="21" customFormat="1" x14ac:dyDescent="0.3">
      <c r="A148" s="21" t="str">
        <f>Sheet5!A148:G190</f>
        <v xml:space="preserve">SS March Baselines </v>
      </c>
      <c r="B148" s="21" t="str">
        <f>Sheet5!B148:H190</f>
        <v>2010-11</v>
      </c>
      <c r="C148" s="21">
        <f>Sheet5!C148:I190</f>
        <v>11.52</v>
      </c>
      <c r="D148" s="21">
        <f>Sheet5!D148:J190</f>
        <v>9.42</v>
      </c>
      <c r="E148" s="21">
        <f>Sheet5!E148:K190</f>
        <v>13.63</v>
      </c>
      <c r="F148" s="21">
        <f>Sheet5!F148:L190</f>
        <v>11.13</v>
      </c>
      <c r="G148" s="21">
        <f>Sheet5!G148:M190</f>
        <v>12.85</v>
      </c>
      <c r="H148" s="21">
        <f>Sheet5!H148:N190</f>
        <v>3</v>
      </c>
      <c r="J148" s="21">
        <f>SUM(C148,-Sheet2!$G$6)</f>
        <v>-0.98000000000000043</v>
      </c>
      <c r="K148" s="25"/>
    </row>
    <row r="149" spans="1:12" s="21" customFormat="1" x14ac:dyDescent="0.3">
      <c r="A149" s="21" t="str">
        <f>Sheet5!A149:G191</f>
        <v xml:space="preserve">SS March Baselines </v>
      </c>
      <c r="B149" s="21" t="str">
        <f>Sheet5!B149:H191</f>
        <v>2011-12</v>
      </c>
      <c r="C149" s="21">
        <f>Sheet5!C149:I191</f>
        <v>14.59</v>
      </c>
      <c r="D149" s="21">
        <f>Sheet5!D149:J191</f>
        <v>13.51</v>
      </c>
      <c r="E149" s="21">
        <f>Sheet5!E149:K191</f>
        <v>15.68</v>
      </c>
      <c r="F149" s="21">
        <f>Sheet5!F149:L191</f>
        <v>14.16</v>
      </c>
      <c r="G149" s="21">
        <f>Sheet5!G149:M191</f>
        <v>14.82</v>
      </c>
      <c r="H149" s="21">
        <f>Sheet5!H149:N191</f>
        <v>4</v>
      </c>
      <c r="J149" s="21">
        <f>SUM(C149,-Sheet2!$G$6)</f>
        <v>2.09</v>
      </c>
      <c r="K149" s="25"/>
    </row>
    <row r="150" spans="1:12" s="21" customFormat="1" x14ac:dyDescent="0.3">
      <c r="A150" s="21" t="str">
        <f>Sheet5!A150:G192</f>
        <v xml:space="preserve">SS March Baselines </v>
      </c>
      <c r="B150" s="21" t="str">
        <f>Sheet5!B150:H192</f>
        <v>2012-13</v>
      </c>
      <c r="C150" s="21">
        <f>Sheet5!C150:I192</f>
        <v>14.94</v>
      </c>
      <c r="D150" s="21">
        <f>Sheet5!D150:J192</f>
        <v>14.72</v>
      </c>
      <c r="E150" s="21">
        <f>Sheet5!E150:K192</f>
        <v>15.16</v>
      </c>
      <c r="F150" s="21">
        <f>Sheet5!F150:L192</f>
        <v>14.53</v>
      </c>
      <c r="G150" s="21">
        <f>Sheet5!G150:M192</f>
        <v>14.33</v>
      </c>
      <c r="H150" s="21">
        <f>Sheet5!H150:N192</f>
        <v>5</v>
      </c>
      <c r="J150" s="21">
        <f>SUM(C150,-Sheet2!$G$6)</f>
        <v>2.4399999999999995</v>
      </c>
      <c r="K150" s="25"/>
    </row>
    <row r="151" spans="1:12" s="21" customFormat="1" x14ac:dyDescent="0.3">
      <c r="A151" s="21" t="str">
        <f>Sheet5!A151:G193</f>
        <v xml:space="preserve">SS March Baselines </v>
      </c>
      <c r="B151" s="21" t="str">
        <f>Sheet5!B151:H193</f>
        <v>2013-14</v>
      </c>
      <c r="C151" s="21">
        <f>Sheet5!C151:I193</f>
        <v>13.08</v>
      </c>
      <c r="D151" s="21">
        <f>Sheet5!D151:J193</f>
        <v>12.51</v>
      </c>
      <c r="E151" s="21">
        <f>Sheet5!E151:K193</f>
        <v>13.65</v>
      </c>
      <c r="F151" s="21">
        <f>Sheet5!F151:L193</f>
        <v>12.69</v>
      </c>
      <c r="G151" s="21">
        <f>Sheet5!G151:M193</f>
        <v>12.87</v>
      </c>
      <c r="H151" s="21">
        <f>Sheet5!H151:N193</f>
        <v>6</v>
      </c>
      <c r="J151" s="21">
        <f>SUM(C151,-Sheet2!$G$6)</f>
        <v>0.58000000000000007</v>
      </c>
      <c r="K151" s="25"/>
    </row>
    <row r="152" spans="1:12" s="21" customFormat="1" x14ac:dyDescent="0.3">
      <c r="A152" s="21" t="str">
        <f>Sheet5!A152:G194</f>
        <v xml:space="preserve">SS March Baselines </v>
      </c>
      <c r="B152" s="21" t="str">
        <f>Sheet5!B152:H194</f>
        <v>2014-15</v>
      </c>
      <c r="C152" s="21">
        <f>Sheet5!C152:I194</f>
        <v>10.73</v>
      </c>
      <c r="D152" s="21">
        <f>Sheet5!D152:J194</f>
        <v>11.52</v>
      </c>
      <c r="E152" s="21">
        <f>Sheet5!E152:K194</f>
        <v>9.94</v>
      </c>
      <c r="F152" s="21">
        <f>Sheet5!F152:L194</f>
        <v>10.41</v>
      </c>
      <c r="G152" s="21">
        <f>Sheet5!G152:M194</f>
        <v>9.3000000000000007</v>
      </c>
      <c r="H152" s="21">
        <f>Sheet5!H152:N194</f>
        <v>7</v>
      </c>
      <c r="J152" s="21">
        <f>SUM(C152,-Sheet2!$G$6)</f>
        <v>-1.7699999999999996</v>
      </c>
      <c r="K152" s="26"/>
    </row>
    <row r="153" spans="1:12" s="21" customFormat="1" x14ac:dyDescent="0.3">
      <c r="A153" s="21" t="str">
        <f>Sheet5!A153:G195</f>
        <v xml:space="preserve">SS March Baselines </v>
      </c>
      <c r="B153" s="21" t="str">
        <f>Sheet5!B153:H195</f>
        <v>2015-16</v>
      </c>
      <c r="C153" s="21">
        <f>Sheet5!C153:I195</f>
        <v>10.19</v>
      </c>
      <c r="D153" s="21">
        <f>Sheet5!D153:J195</f>
        <v>9.73</v>
      </c>
      <c r="E153" s="21">
        <f>Sheet5!E153:K195</f>
        <v>10.65</v>
      </c>
      <c r="F153" s="21">
        <f>Sheet5!F153:L195</f>
        <v>9.86</v>
      </c>
      <c r="G153" s="21">
        <f>Sheet5!G153:M195</f>
        <v>9.98</v>
      </c>
      <c r="H153" s="21">
        <f>Sheet5!H153:N195</f>
        <v>8</v>
      </c>
      <c r="J153" s="21">
        <f>SUM(C153,-Sheet2!$G$6)</f>
        <v>-2.3100000000000005</v>
      </c>
      <c r="K153" s="22">
        <f t="shared" ref="K153" si="18">SUM(J153:J154)</f>
        <v>-4.6400000000000006</v>
      </c>
      <c r="L153" s="21">
        <f t="shared" ref="L153" si="19">AVERAGE(J153:J154)</f>
        <v>-2.3200000000000003</v>
      </c>
    </row>
    <row r="154" spans="1:12" s="21" customFormat="1" x14ac:dyDescent="0.3">
      <c r="A154" s="21" t="str">
        <f>Sheet5!A154:G196</f>
        <v xml:space="preserve">SS March Baselines </v>
      </c>
      <c r="B154" s="21" t="str">
        <f>Sheet5!B154:H196</f>
        <v>2016-17</v>
      </c>
      <c r="C154" s="21">
        <f>Sheet5!C154:I196</f>
        <v>10.17</v>
      </c>
      <c r="D154" s="21">
        <f>Sheet5!D154:J196</f>
        <v>10.45</v>
      </c>
      <c r="E154" s="21">
        <f>Sheet5!E154:K196</f>
        <v>9.8800000000000008</v>
      </c>
      <c r="F154" s="21">
        <f>Sheet5!F154:L196</f>
        <v>9.85</v>
      </c>
      <c r="G154" s="21">
        <f>Sheet5!G154:M196</f>
        <v>9.24</v>
      </c>
      <c r="H154" s="21">
        <f>Sheet5!H154:N196</f>
        <v>9</v>
      </c>
      <c r="J154" s="21">
        <f>SUM(C154,-Sheet2!$G$6)</f>
        <v>-2.33</v>
      </c>
      <c r="K154" s="26"/>
    </row>
    <row r="155" spans="1:12" s="21" customFormat="1" x14ac:dyDescent="0.3">
      <c r="A155" s="21" t="str">
        <f>Sheet5!A155:G197</f>
        <v xml:space="preserve">SS March Baselines MY </v>
      </c>
      <c r="B155" s="21" t="str">
        <f>Sheet5!B155:H197</f>
        <v>2008-09</v>
      </c>
      <c r="C155" s="21">
        <f>Sheet5!C155:I197</f>
        <v>12.5</v>
      </c>
      <c r="D155" s="21">
        <f>Sheet5!D155:J197</f>
        <v>13.72</v>
      </c>
      <c r="E155" s="21">
        <f>Sheet5!E155:K197</f>
        <v>11.15</v>
      </c>
      <c r="F155" s="21">
        <f>Sheet5!F155:L197</f>
        <v>12.18</v>
      </c>
      <c r="G155" s="21">
        <f>Sheet5!G155:M197</f>
        <v>10.47</v>
      </c>
      <c r="H155" s="21">
        <f>Sheet5!H155:N197</f>
        <v>1</v>
      </c>
      <c r="J155" s="21">
        <f>SUM(C155,-Sheet2!$G$6)</f>
        <v>0</v>
      </c>
      <c r="K155" s="22"/>
    </row>
    <row r="156" spans="1:12" s="21" customFormat="1" x14ac:dyDescent="0.3">
      <c r="A156" s="21" t="str">
        <f>Sheet5!A156:G198</f>
        <v xml:space="preserve">SS March Baselines MY </v>
      </c>
      <c r="B156" s="21" t="str">
        <f>Sheet5!B156:H198</f>
        <v>2009-10</v>
      </c>
      <c r="C156" s="21">
        <f>Sheet5!C156:I198</f>
        <v>10.9</v>
      </c>
      <c r="D156" s="21">
        <f>Sheet5!D156:J198</f>
        <v>11.61</v>
      </c>
      <c r="E156" s="21">
        <f>Sheet5!E156:K198</f>
        <v>9.85</v>
      </c>
      <c r="F156" s="21">
        <f>Sheet5!F156:L198</f>
        <v>10.65</v>
      </c>
      <c r="G156" s="21">
        <f>Sheet5!G156:M198</f>
        <v>9.2100000000000009</v>
      </c>
      <c r="H156" s="21">
        <f>Sheet5!H156:N198</f>
        <v>2</v>
      </c>
      <c r="J156" s="21">
        <f>SUM(C156,-Sheet2!$G$6)</f>
        <v>-1.5999999999999996</v>
      </c>
      <c r="K156" s="25"/>
    </row>
    <row r="157" spans="1:12" s="21" customFormat="1" x14ac:dyDescent="0.3">
      <c r="A157" s="21" t="str">
        <f>Sheet5!A157:G199</f>
        <v xml:space="preserve">SS March Baselines MY </v>
      </c>
      <c r="B157" s="21" t="str">
        <f>Sheet5!B157:H199</f>
        <v>2010-11</v>
      </c>
      <c r="C157" s="21">
        <f>Sheet5!C157:I199</f>
        <v>12.41</v>
      </c>
      <c r="D157" s="21">
        <f>Sheet5!D157:J199</f>
        <v>11.6</v>
      </c>
      <c r="E157" s="21">
        <f>Sheet5!E157:K199</f>
        <v>13.63</v>
      </c>
      <c r="F157" s="21">
        <f>Sheet5!F157:L199</f>
        <v>12.1</v>
      </c>
      <c r="G157" s="21">
        <f>Sheet5!G157:M199</f>
        <v>12.85</v>
      </c>
      <c r="H157" s="21">
        <f>Sheet5!H157:N199</f>
        <v>3</v>
      </c>
      <c r="J157" s="21">
        <f>SUM(C157,-Sheet2!$G$6)</f>
        <v>-8.9999999999999858E-2</v>
      </c>
      <c r="K157" s="25"/>
    </row>
    <row r="158" spans="1:12" s="21" customFormat="1" x14ac:dyDescent="0.3">
      <c r="A158" s="21" t="str">
        <f>Sheet5!A158:G200</f>
        <v xml:space="preserve">SS March Baselines MY </v>
      </c>
      <c r="B158" s="21" t="str">
        <f>Sheet5!B158:H200</f>
        <v>2011-12</v>
      </c>
      <c r="C158" s="21">
        <f>Sheet5!C158:I200</f>
        <v>14.59</v>
      </c>
      <c r="D158" s="21">
        <f>Sheet5!D158:J200</f>
        <v>13.51</v>
      </c>
      <c r="E158" s="21">
        <f>Sheet5!E158:K200</f>
        <v>15.68</v>
      </c>
      <c r="F158" s="21">
        <f>Sheet5!F158:L200</f>
        <v>14.16</v>
      </c>
      <c r="G158" s="21">
        <f>Sheet5!G158:M200</f>
        <v>14.82</v>
      </c>
      <c r="H158" s="21">
        <f>Sheet5!H158:N200</f>
        <v>4</v>
      </c>
      <c r="J158" s="21">
        <f>SUM(C158,-Sheet2!$G$6)</f>
        <v>2.09</v>
      </c>
      <c r="K158" s="25">
        <f t="shared" ref="K158" si="20">SUM(J155:J161)</f>
        <v>2.34</v>
      </c>
      <c r="L158" s="21">
        <f t="shared" ref="L158" si="21">AVERAGE(J155:J161)</f>
        <v>0.33428571428571424</v>
      </c>
    </row>
    <row r="159" spans="1:12" s="21" customFormat="1" x14ac:dyDescent="0.3">
      <c r="A159" s="21" t="str">
        <f>Sheet5!A159:G201</f>
        <v xml:space="preserve">SS March Baselines MY </v>
      </c>
      <c r="B159" s="21" t="str">
        <f>Sheet5!B159:H201</f>
        <v>2012-13</v>
      </c>
      <c r="C159" s="21">
        <f>Sheet5!C159:I201</f>
        <v>15.03</v>
      </c>
      <c r="D159" s="21">
        <f>Sheet5!D159:J201</f>
        <v>14.94</v>
      </c>
      <c r="E159" s="21">
        <f>Sheet5!E159:K201</f>
        <v>15.16</v>
      </c>
      <c r="F159" s="21">
        <f>Sheet5!F159:L201</f>
        <v>14.69</v>
      </c>
      <c r="G159" s="21">
        <f>Sheet5!G159:M201</f>
        <v>14.33</v>
      </c>
      <c r="H159" s="21">
        <f>Sheet5!H159:N201</f>
        <v>5</v>
      </c>
      <c r="J159" s="21">
        <f>SUM(C159,-Sheet2!$G$6)</f>
        <v>2.5299999999999994</v>
      </c>
      <c r="K159" s="25"/>
    </row>
    <row r="160" spans="1:12" s="21" customFormat="1" x14ac:dyDescent="0.3">
      <c r="A160" s="21" t="str">
        <f>Sheet5!A160:G202</f>
        <v xml:space="preserve">SS March Baselines MY </v>
      </c>
      <c r="B160" s="21" t="str">
        <f>Sheet5!B160:H202</f>
        <v>2013-14</v>
      </c>
      <c r="C160" s="21">
        <f>Sheet5!C160:I202</f>
        <v>13.21</v>
      </c>
      <c r="D160" s="21">
        <f>Sheet5!D160:J202</f>
        <v>12.93</v>
      </c>
      <c r="E160" s="21">
        <f>Sheet5!E160:K202</f>
        <v>13.65</v>
      </c>
      <c r="F160" s="21">
        <f>Sheet5!F160:L202</f>
        <v>12.91</v>
      </c>
      <c r="G160" s="21">
        <f>Sheet5!G160:M202</f>
        <v>12.87</v>
      </c>
      <c r="H160" s="21">
        <f>Sheet5!H160:N202</f>
        <v>6</v>
      </c>
      <c r="J160" s="21">
        <f>SUM(C160,-Sheet2!$G$6)</f>
        <v>0.71000000000000085</v>
      </c>
      <c r="K160" s="25"/>
    </row>
    <row r="161" spans="1:12" s="21" customFormat="1" x14ac:dyDescent="0.3">
      <c r="A161" s="21" t="str">
        <f>Sheet5!A161:G203</f>
        <v xml:space="preserve">SS March Baselines MY </v>
      </c>
      <c r="B161" s="21" t="str">
        <f>Sheet5!B161:H203</f>
        <v>2014-15</v>
      </c>
      <c r="C161" s="21">
        <f>Sheet5!C161:I203</f>
        <v>11.2</v>
      </c>
      <c r="D161" s="21">
        <f>Sheet5!D161:J203</f>
        <v>12.05</v>
      </c>
      <c r="E161" s="21">
        <f>Sheet5!E161:K203</f>
        <v>9.94</v>
      </c>
      <c r="F161" s="21">
        <f>Sheet5!F161:L203</f>
        <v>10.95</v>
      </c>
      <c r="G161" s="21">
        <f>Sheet5!G161:M203</f>
        <v>9.3000000000000007</v>
      </c>
      <c r="H161" s="21">
        <f>Sheet5!H161:N203</f>
        <v>7</v>
      </c>
      <c r="J161" s="21">
        <f>SUM(C161,-Sheet2!$G$6)</f>
        <v>-1.3000000000000007</v>
      </c>
      <c r="K161" s="26"/>
    </row>
    <row r="162" spans="1:12" s="21" customFormat="1" x14ac:dyDescent="0.3">
      <c r="A162" s="21" t="str">
        <f>Sheet5!A162:G204</f>
        <v xml:space="preserve">SS March Baselines MY </v>
      </c>
      <c r="B162" s="21" t="str">
        <f>Sheet5!B162:H204</f>
        <v>2015-16</v>
      </c>
      <c r="C162" s="21">
        <f>Sheet5!C162:I204</f>
        <v>10.19</v>
      </c>
      <c r="D162" s="21">
        <f>Sheet5!D162:J204</f>
        <v>9.73</v>
      </c>
      <c r="E162" s="21">
        <f>Sheet5!E162:K204</f>
        <v>10.65</v>
      </c>
      <c r="F162" s="21">
        <f>Sheet5!F162:L204</f>
        <v>9.86</v>
      </c>
      <c r="G162" s="21">
        <f>Sheet5!G162:M204</f>
        <v>9.98</v>
      </c>
      <c r="H162" s="21">
        <f>Sheet5!H162:N204</f>
        <v>8</v>
      </c>
      <c r="J162" s="21">
        <f>SUM(C162,-Sheet2!$G$6)</f>
        <v>-2.3100000000000005</v>
      </c>
      <c r="K162" s="22"/>
    </row>
    <row r="163" spans="1:12" s="21" customFormat="1" x14ac:dyDescent="0.3">
      <c r="A163" s="21" t="str">
        <f>Sheet5!A163:G205</f>
        <v xml:space="preserve">SS March Baselines MY </v>
      </c>
      <c r="B163" s="21" t="str">
        <f>Sheet5!B163:H205</f>
        <v>2016-17</v>
      </c>
      <c r="C163" s="21">
        <f>Sheet5!C163:I205</f>
        <v>10.17</v>
      </c>
      <c r="D163" s="21">
        <f>Sheet5!D163:J205</f>
        <v>10.45</v>
      </c>
      <c r="E163" s="21">
        <f>Sheet5!E163:K205</f>
        <v>9.8800000000000008</v>
      </c>
      <c r="F163" s="21">
        <f>Sheet5!F163:L205</f>
        <v>9.85</v>
      </c>
      <c r="G163" s="21">
        <f>Sheet5!G163:M205</f>
        <v>9.24</v>
      </c>
      <c r="H163" s="21">
        <f>Sheet5!H163:N205</f>
        <v>9</v>
      </c>
      <c r="J163" s="21">
        <f>SUM(C163,-Sheet2!$G$6)</f>
        <v>-2.33</v>
      </c>
      <c r="K163" s="25"/>
    </row>
    <row r="164" spans="1:12" s="21" customFormat="1" x14ac:dyDescent="0.3">
      <c r="A164" s="21" t="str">
        <f>Sheet5!A164:G206</f>
        <v xml:space="preserve">SS March MY </v>
      </c>
      <c r="B164" s="21" t="str">
        <f>Sheet5!B164:H206</f>
        <v>2008-09</v>
      </c>
      <c r="C164" s="21">
        <f>Sheet5!C164:I206</f>
        <v>12.87</v>
      </c>
      <c r="D164" s="21">
        <f>Sheet5!D164:J206</f>
        <v>14.01</v>
      </c>
      <c r="E164" s="21">
        <f>Sheet5!E164:K206</f>
        <v>11.15</v>
      </c>
      <c r="F164" s="21">
        <f>Sheet5!F164:L206</f>
        <v>12.59</v>
      </c>
      <c r="G164" s="21">
        <f>Sheet5!G164:M206</f>
        <v>10.47</v>
      </c>
      <c r="H164" s="21">
        <f>Sheet5!H164:N206</f>
        <v>1</v>
      </c>
      <c r="J164" s="21">
        <f>SUM(C164,-Sheet2!$G$6)</f>
        <v>0.36999999999999922</v>
      </c>
      <c r="K164" s="25"/>
    </row>
    <row r="165" spans="1:12" s="21" customFormat="1" x14ac:dyDescent="0.3">
      <c r="A165" s="21" t="str">
        <f>Sheet5!A165:G207</f>
        <v xml:space="preserve">SS March MY </v>
      </c>
      <c r="B165" s="21" t="str">
        <f>Sheet5!B165:H207</f>
        <v>2009-10</v>
      </c>
      <c r="C165" s="21">
        <f>Sheet5!C165:I207</f>
        <v>10.9</v>
      </c>
      <c r="D165" s="21">
        <f>Sheet5!D165:J207</f>
        <v>11.61</v>
      </c>
      <c r="E165" s="21">
        <f>Sheet5!E165:K207</f>
        <v>9.85</v>
      </c>
      <c r="F165" s="21">
        <f>Sheet5!F165:L207</f>
        <v>10.65</v>
      </c>
      <c r="G165" s="21">
        <f>Sheet5!G165:M207</f>
        <v>9.2100000000000009</v>
      </c>
      <c r="H165" s="21">
        <f>Sheet5!H165:N207</f>
        <v>2</v>
      </c>
      <c r="J165" s="21">
        <f>SUM(C165,-Sheet2!$G$6)</f>
        <v>-1.5999999999999996</v>
      </c>
      <c r="K165" s="25"/>
    </row>
    <row r="166" spans="1:12" s="21" customFormat="1" x14ac:dyDescent="0.3">
      <c r="A166" s="21" t="str">
        <f>Sheet5!A166:G208</f>
        <v xml:space="preserve">SS March MY </v>
      </c>
      <c r="B166" s="21" t="str">
        <f>Sheet5!B166:H208</f>
        <v>2010-11</v>
      </c>
      <c r="C166" s="21">
        <f>Sheet5!C166:I208</f>
        <v>12.41</v>
      </c>
      <c r="D166" s="21">
        <f>Sheet5!D166:J208</f>
        <v>11.6</v>
      </c>
      <c r="E166" s="21">
        <f>Sheet5!E166:K208</f>
        <v>13.63</v>
      </c>
      <c r="F166" s="21">
        <f>Sheet5!F166:L208</f>
        <v>12.1</v>
      </c>
      <c r="G166" s="21">
        <f>Sheet5!G166:M208</f>
        <v>12.85</v>
      </c>
      <c r="H166" s="21">
        <f>Sheet5!H166:N208</f>
        <v>3</v>
      </c>
      <c r="J166" s="21">
        <f>SUM(C166,-Sheet2!$G$6)</f>
        <v>-8.9999999999999858E-2</v>
      </c>
      <c r="K166" s="25"/>
    </row>
    <row r="167" spans="1:12" s="21" customFormat="1" x14ac:dyDescent="0.3">
      <c r="A167" s="21" t="str">
        <f>Sheet5!A167:G209</f>
        <v xml:space="preserve">SS March MY </v>
      </c>
      <c r="B167" s="21" t="str">
        <f>Sheet5!B167:H209</f>
        <v>2011-12</v>
      </c>
      <c r="C167" s="21">
        <f>Sheet5!C167:I209</f>
        <v>14.59</v>
      </c>
      <c r="D167" s="21">
        <f>Sheet5!D167:J209</f>
        <v>13.51</v>
      </c>
      <c r="E167" s="21">
        <f>Sheet5!E167:K209</f>
        <v>15.68</v>
      </c>
      <c r="F167" s="21">
        <f>Sheet5!F167:L209</f>
        <v>14.16</v>
      </c>
      <c r="G167" s="21">
        <f>Sheet5!G167:M209</f>
        <v>14.82</v>
      </c>
      <c r="H167" s="21">
        <f>Sheet5!H167:N209</f>
        <v>4</v>
      </c>
      <c r="J167" s="21">
        <f>SUM(C167,-Sheet2!$G$6)</f>
        <v>2.09</v>
      </c>
      <c r="K167" s="25">
        <f t="shared" ref="K167" si="22">SUM(J162:J173)</f>
        <v>-6.6900000000000031</v>
      </c>
      <c r="L167" s="21">
        <f t="shared" ref="L167" si="23">AVERAGE(J162:J173)</f>
        <v>-0.55750000000000022</v>
      </c>
    </row>
    <row r="168" spans="1:12" s="21" customFormat="1" x14ac:dyDescent="0.3">
      <c r="A168" s="21" t="str">
        <f>Sheet5!A168:G210</f>
        <v xml:space="preserve">SS March MY </v>
      </c>
      <c r="B168" s="21" t="str">
        <f>Sheet5!B168:H210</f>
        <v>2012-13</v>
      </c>
      <c r="C168" s="21">
        <f>Sheet5!C168:I210</f>
        <v>15.12</v>
      </c>
      <c r="D168" s="21">
        <f>Sheet5!D168:J210</f>
        <v>14.94</v>
      </c>
      <c r="E168" s="21">
        <f>Sheet5!E168:K210</f>
        <v>15.33</v>
      </c>
      <c r="F168" s="21">
        <f>Sheet5!F168:L210</f>
        <v>14.76</v>
      </c>
      <c r="G168" s="21">
        <f>Sheet5!G168:M210</f>
        <v>14.54</v>
      </c>
      <c r="H168" s="21">
        <f>Sheet5!H168:N210</f>
        <v>5</v>
      </c>
      <c r="J168" s="21">
        <f>SUM(C168,-Sheet2!$G$6)</f>
        <v>2.6199999999999992</v>
      </c>
      <c r="K168" s="25"/>
    </row>
    <row r="169" spans="1:12" s="21" customFormat="1" x14ac:dyDescent="0.3">
      <c r="A169" s="21" t="str">
        <f>Sheet5!A169:G211</f>
        <v xml:space="preserve">SS March MY </v>
      </c>
      <c r="B169" s="21" t="str">
        <f>Sheet5!B169:H211</f>
        <v>2013-14</v>
      </c>
      <c r="C169" s="21">
        <f>Sheet5!C169:I211</f>
        <v>13.21</v>
      </c>
      <c r="D169" s="21">
        <f>Sheet5!D169:J211</f>
        <v>12.93</v>
      </c>
      <c r="E169" s="21">
        <f>Sheet5!E169:K211</f>
        <v>13.65</v>
      </c>
      <c r="F169" s="21">
        <f>Sheet5!F169:L211</f>
        <v>12.91</v>
      </c>
      <c r="G169" s="21">
        <f>Sheet5!G169:M211</f>
        <v>12.87</v>
      </c>
      <c r="H169" s="21">
        <f>Sheet5!H169:N211</f>
        <v>6</v>
      </c>
      <c r="J169" s="21">
        <f>SUM(C169,-Sheet2!$G$6)</f>
        <v>0.71000000000000085</v>
      </c>
      <c r="K169" s="25"/>
    </row>
    <row r="170" spans="1:12" s="21" customFormat="1" x14ac:dyDescent="0.3">
      <c r="A170" s="21" t="str">
        <f>Sheet5!A170:G212</f>
        <v xml:space="preserve">SS March MY </v>
      </c>
      <c r="B170" s="21" t="str">
        <f>Sheet5!B170:H212</f>
        <v>2014-15</v>
      </c>
      <c r="C170" s="21">
        <f>Sheet5!C170:I212</f>
        <v>11.2</v>
      </c>
      <c r="D170" s="21">
        <f>Sheet5!D170:J212</f>
        <v>12.05</v>
      </c>
      <c r="E170" s="21">
        <f>Sheet5!E170:K212</f>
        <v>9.94</v>
      </c>
      <c r="F170" s="21">
        <f>Sheet5!F170:L212</f>
        <v>10.95</v>
      </c>
      <c r="G170" s="21">
        <f>Sheet5!G170:M212</f>
        <v>9.3000000000000007</v>
      </c>
      <c r="H170" s="21">
        <f>Sheet5!H170:N212</f>
        <v>7</v>
      </c>
      <c r="J170" s="21">
        <f>SUM(C170,-Sheet2!$G$6)</f>
        <v>-1.3000000000000007</v>
      </c>
      <c r="K170" s="25"/>
    </row>
    <row r="171" spans="1:12" s="21" customFormat="1" x14ac:dyDescent="0.3">
      <c r="A171" s="21" t="str">
        <f>Sheet5!A171:G213</f>
        <v xml:space="preserve">SS March MY </v>
      </c>
      <c r="B171" s="21" t="str">
        <f>Sheet5!B171:H213</f>
        <v>2015-16</v>
      </c>
      <c r="C171" s="21">
        <f>Sheet5!C171:I213</f>
        <v>10.19</v>
      </c>
      <c r="D171" s="21">
        <f>Sheet5!D171:J213</f>
        <v>9.73</v>
      </c>
      <c r="E171" s="21">
        <f>Sheet5!E171:K213</f>
        <v>10.65</v>
      </c>
      <c r="F171" s="21">
        <f>Sheet5!F171:L213</f>
        <v>9.86</v>
      </c>
      <c r="G171" s="21">
        <f>Sheet5!G171:M213</f>
        <v>9.98</v>
      </c>
      <c r="H171" s="21">
        <f>Sheet5!H171:N213</f>
        <v>8</v>
      </c>
      <c r="J171" s="21">
        <f>SUM(C171,-Sheet2!$G$6)</f>
        <v>-2.3100000000000005</v>
      </c>
      <c r="K171" s="25"/>
    </row>
    <row r="172" spans="1:12" s="21" customFormat="1" x14ac:dyDescent="0.3">
      <c r="A172" s="21" t="str">
        <f>Sheet5!A172:G214</f>
        <v xml:space="preserve">SS March MY </v>
      </c>
      <c r="B172" s="21" t="str">
        <f>Sheet5!B172:H214</f>
        <v>2016-17</v>
      </c>
      <c r="C172" s="21">
        <f>Sheet5!C172:I214</f>
        <v>10.17</v>
      </c>
      <c r="D172" s="21">
        <f>Sheet5!D172:J214</f>
        <v>10.45</v>
      </c>
      <c r="E172" s="21">
        <f>Sheet5!E172:K214</f>
        <v>9.8800000000000008</v>
      </c>
      <c r="F172" s="21">
        <f>Sheet5!F172:L214</f>
        <v>9.85</v>
      </c>
      <c r="G172" s="21">
        <f>Sheet5!G172:M214</f>
        <v>9.24</v>
      </c>
      <c r="H172" s="21">
        <f>Sheet5!H172:N214</f>
        <v>9</v>
      </c>
      <c r="J172" s="21">
        <f>SUM(C172,-Sheet2!$G$6)</f>
        <v>-2.33</v>
      </c>
      <c r="K172" s="25"/>
    </row>
    <row r="173" spans="1:12" s="21" customFormat="1" x14ac:dyDescent="0.3">
      <c r="A173" s="21" t="str">
        <f>Sheet5!A173:G215</f>
        <v xml:space="preserve">TS Base </v>
      </c>
      <c r="B173" s="21" t="str">
        <f>Sheet5!B173:H215</f>
        <v>2008-09</v>
      </c>
      <c r="C173" s="21">
        <f>Sheet5!C173:I215</f>
        <v>12.29</v>
      </c>
      <c r="D173" s="21">
        <f>Sheet5!D173:J215</f>
        <v>13.42</v>
      </c>
      <c r="E173" s="21">
        <f>Sheet5!E173:K215</f>
        <v>11.17</v>
      </c>
      <c r="F173" s="21">
        <f>Sheet5!F173:L215</f>
        <v>11.95</v>
      </c>
      <c r="G173" s="21">
        <f>Sheet5!G173:M215</f>
        <v>10.48</v>
      </c>
      <c r="H173" s="21">
        <f>Sheet5!H173:N215</f>
        <v>1</v>
      </c>
      <c r="J173" s="21">
        <f>SUM(C173,-Sheet2!$G$6)</f>
        <v>-0.21000000000000085</v>
      </c>
      <c r="K173" s="26"/>
    </row>
    <row r="174" spans="1:12" s="21" customFormat="1" x14ac:dyDescent="0.3">
      <c r="A174" s="21" t="str">
        <f>Sheet5!A174:G216</f>
        <v xml:space="preserve">TS Base </v>
      </c>
      <c r="B174" s="21" t="str">
        <f>Sheet5!B174:H216</f>
        <v>2009-10</v>
      </c>
      <c r="C174" s="21">
        <f>Sheet5!C174:I216</f>
        <v>9.9600000000000009</v>
      </c>
      <c r="D174" s="21">
        <f>Sheet5!D174:J216</f>
        <v>9.86</v>
      </c>
      <c r="E174" s="21">
        <f>Sheet5!E174:K216</f>
        <v>10.06</v>
      </c>
      <c r="F174" s="21">
        <f>Sheet5!F174:L216</f>
        <v>9.6999999999999993</v>
      </c>
      <c r="G174" s="21">
        <f>Sheet5!G174:M216</f>
        <v>9.5299999999999994</v>
      </c>
      <c r="H174" s="21">
        <f>Sheet5!H174:N216</f>
        <v>2</v>
      </c>
      <c r="J174" s="21">
        <f>SUM(C174,-Sheet2!$G$6)</f>
        <v>-2.5399999999999991</v>
      </c>
      <c r="K174" s="22">
        <f t="shared" ref="K174" si="24">SUM(J174:J175)</f>
        <v>-2.8199999999999985</v>
      </c>
      <c r="L174" s="21">
        <f t="shared" ref="L174" si="25">AVERAGE(J174:J175)</f>
        <v>-1.4099999999999993</v>
      </c>
    </row>
    <row r="175" spans="1:12" s="21" customFormat="1" x14ac:dyDescent="0.3">
      <c r="A175" s="21" t="str">
        <f>Sheet5!A175:G217</f>
        <v xml:space="preserve">TS Base </v>
      </c>
      <c r="B175" s="21" t="str">
        <f>Sheet5!B175:H217</f>
        <v>2010-11</v>
      </c>
      <c r="C175" s="21">
        <f>Sheet5!C175:I217</f>
        <v>12.22</v>
      </c>
      <c r="D175" s="21">
        <f>Sheet5!D175:J217</f>
        <v>9.7899999999999991</v>
      </c>
      <c r="E175" s="21">
        <f>Sheet5!E175:K217</f>
        <v>13.26</v>
      </c>
      <c r="F175" s="21">
        <f>Sheet5!F175:L217</f>
        <v>11.88</v>
      </c>
      <c r="G175" s="21">
        <f>Sheet5!G175:M217</f>
        <v>12.78</v>
      </c>
      <c r="H175" s="21">
        <f>Sheet5!H175:N217</f>
        <v>3</v>
      </c>
      <c r="J175" s="21">
        <f>SUM(C175,-Sheet2!$G$6)</f>
        <v>-0.27999999999999936</v>
      </c>
      <c r="K175" s="26"/>
    </row>
    <row r="176" spans="1:12" s="21" customFormat="1" x14ac:dyDescent="0.3">
      <c r="A176" s="21" t="str">
        <f>Sheet5!A176:G218</f>
        <v xml:space="preserve">TS Base </v>
      </c>
      <c r="B176" s="21" t="str">
        <f>Sheet5!B176:H218</f>
        <v>2011-12</v>
      </c>
      <c r="C176" s="21">
        <f>Sheet5!C176:I218</f>
        <v>14.97</v>
      </c>
      <c r="D176" s="21">
        <f>Sheet5!D176:J218</f>
        <v>13.13</v>
      </c>
      <c r="E176" s="21">
        <f>Sheet5!E176:K218</f>
        <v>15.18</v>
      </c>
      <c r="F176" s="21">
        <f>Sheet5!F176:L218</f>
        <v>14.24</v>
      </c>
      <c r="G176" s="21">
        <f>Sheet5!G176:M218</f>
        <v>14.37</v>
      </c>
      <c r="H176" s="21">
        <f>Sheet5!H176:N218</f>
        <v>4</v>
      </c>
    </row>
    <row r="177" spans="1:12" s="21" customFormat="1" x14ac:dyDescent="0.3">
      <c r="A177" s="21" t="str">
        <f>Sheet5!A177:G219</f>
        <v xml:space="preserve">TS Base </v>
      </c>
      <c r="B177" s="21" t="str">
        <f>Sheet5!B177:H219</f>
        <v>2012-13</v>
      </c>
      <c r="C177" s="21">
        <f>Sheet5!C177:I219</f>
        <v>14.79</v>
      </c>
      <c r="D177" s="21">
        <f>Sheet5!D177:J219</f>
        <v>14.39</v>
      </c>
      <c r="E177" s="21">
        <f>Sheet5!E177:K219</f>
        <v>15.05</v>
      </c>
      <c r="F177" s="21">
        <f>Sheet5!F177:L219</f>
        <v>14.28</v>
      </c>
      <c r="G177" s="21">
        <f>Sheet5!G177:M219</f>
        <v>14.21</v>
      </c>
      <c r="H177" s="21">
        <f>Sheet5!H177:N219</f>
        <v>5</v>
      </c>
    </row>
    <row r="178" spans="1:12" s="21" customFormat="1" x14ac:dyDescent="0.3">
      <c r="A178" s="21" t="str">
        <f>Sheet5!A178:G220</f>
        <v xml:space="preserve">TS Base </v>
      </c>
      <c r="B178" s="21" t="str">
        <f>Sheet5!B178:H220</f>
        <v>2013-14</v>
      </c>
      <c r="C178" s="21">
        <f>Sheet5!C178:I220</f>
        <v>13.25</v>
      </c>
      <c r="D178" s="21">
        <f>Sheet5!D178:J220</f>
        <v>13.1</v>
      </c>
      <c r="E178" s="21">
        <f>Sheet5!E178:K220</f>
        <v>13.4</v>
      </c>
      <c r="F178" s="21">
        <f>Sheet5!F178:L220</f>
        <v>13.07</v>
      </c>
      <c r="G178" s="21">
        <f>Sheet5!G178:M220</f>
        <v>13.05</v>
      </c>
      <c r="H178" s="21">
        <f>Sheet5!H178:N220</f>
        <v>6</v>
      </c>
      <c r="J178" s="21">
        <f>SUM(C178,-Sheet2!$G$7)</f>
        <v>-1.1500000000000004</v>
      </c>
      <c r="K178" s="22"/>
    </row>
    <row r="179" spans="1:12" s="21" customFormat="1" x14ac:dyDescent="0.3">
      <c r="A179" s="21" t="str">
        <f>Sheet5!A179:G221</f>
        <v xml:space="preserve">TS Base </v>
      </c>
      <c r="B179" s="21" t="str">
        <f>Sheet5!B179:H221</f>
        <v>2014-15</v>
      </c>
      <c r="C179" s="21">
        <f>Sheet5!C179:I221</f>
        <v>10.73</v>
      </c>
      <c r="D179" s="21">
        <f>Sheet5!D179:J221</f>
        <v>11.52</v>
      </c>
      <c r="E179" s="21">
        <f>Sheet5!E179:K221</f>
        <v>9.94</v>
      </c>
      <c r="F179" s="21">
        <f>Sheet5!F179:L221</f>
        <v>10.41</v>
      </c>
      <c r="G179" s="21">
        <f>Sheet5!G179:M221</f>
        <v>9.3000000000000007</v>
      </c>
      <c r="H179" s="21">
        <f>Sheet5!H179:N221</f>
        <v>7</v>
      </c>
      <c r="J179" s="21">
        <f>SUM(C179,-Sheet2!$G$7)</f>
        <v>-3.67</v>
      </c>
      <c r="K179" s="25"/>
    </row>
    <row r="180" spans="1:12" s="21" customFormat="1" x14ac:dyDescent="0.3">
      <c r="A180" s="21" t="str">
        <f>Sheet5!A180:G222</f>
        <v xml:space="preserve">TS Base </v>
      </c>
      <c r="B180" s="21" t="str">
        <f>Sheet5!B180:H222</f>
        <v>2015-16</v>
      </c>
      <c r="C180" s="21">
        <f>Sheet5!C180:I222</f>
        <v>10.66</v>
      </c>
      <c r="D180" s="21">
        <f>Sheet5!D180:J222</f>
        <v>10.15</v>
      </c>
      <c r="E180" s="21">
        <f>Sheet5!E180:K222</f>
        <v>10.78</v>
      </c>
      <c r="F180" s="21">
        <f>Sheet5!F180:L222</f>
        <v>10.08</v>
      </c>
      <c r="G180" s="21">
        <f>Sheet5!G180:M222</f>
        <v>10.06</v>
      </c>
      <c r="H180" s="21">
        <f>Sheet5!H180:N222</f>
        <v>8</v>
      </c>
      <c r="J180" s="21">
        <f>SUM(C180,-Sheet2!$G$7)</f>
        <v>-3.74</v>
      </c>
      <c r="K180" s="25"/>
    </row>
    <row r="181" spans="1:12" s="21" customFormat="1" x14ac:dyDescent="0.3">
      <c r="A181" s="21" t="str">
        <f>Sheet5!A181:G223</f>
        <v xml:space="preserve">TS Base </v>
      </c>
      <c r="B181" s="21" t="str">
        <f>Sheet5!B181:H223</f>
        <v>2016-17</v>
      </c>
      <c r="C181" s="21">
        <f>Sheet5!C181:I223</f>
        <v>10.24</v>
      </c>
      <c r="D181" s="21">
        <f>Sheet5!D181:J223</f>
        <v>10.43</v>
      </c>
      <c r="E181" s="21">
        <f>Sheet5!E181:K223</f>
        <v>10.039999999999999</v>
      </c>
      <c r="F181" s="21">
        <f>Sheet5!F181:L223</f>
        <v>9.94</v>
      </c>
      <c r="G181" s="21">
        <f>Sheet5!G181:M223</f>
        <v>9.4499999999999993</v>
      </c>
      <c r="H181" s="21">
        <f>Sheet5!H181:N223</f>
        <v>9</v>
      </c>
      <c r="J181" s="21">
        <f>SUM(C181,-Sheet2!$G$7)</f>
        <v>-4.16</v>
      </c>
      <c r="K181" s="25">
        <f>SUM(J178:J184)</f>
        <v>-19.740000000000002</v>
      </c>
      <c r="L181" s="21">
        <f t="shared" ref="L181" si="26">AVERAGE(J178:J184)</f>
        <v>-2.8200000000000003</v>
      </c>
    </row>
    <row r="182" spans="1:12" s="21" customFormat="1" x14ac:dyDescent="0.3">
      <c r="A182" s="21" t="str">
        <f>Sheet5!A182:G224</f>
        <v xml:space="preserve">TS Base MY </v>
      </c>
      <c r="B182" s="21" t="str">
        <f>Sheet5!B182:H224</f>
        <v>2008-09</v>
      </c>
      <c r="C182" s="21">
        <f>Sheet5!C182:I224</f>
        <v>12.74</v>
      </c>
      <c r="D182" s="21">
        <f>Sheet5!D182:J224</f>
        <v>13.73</v>
      </c>
      <c r="E182" s="21">
        <f>Sheet5!E182:K224</f>
        <v>11.25</v>
      </c>
      <c r="F182" s="21">
        <f>Sheet5!F182:L224</f>
        <v>12.47</v>
      </c>
      <c r="G182" s="21">
        <f>Sheet5!G182:M224</f>
        <v>10.57</v>
      </c>
      <c r="H182" s="21">
        <f>Sheet5!H182:N224</f>
        <v>1</v>
      </c>
      <c r="J182" s="21">
        <f>SUM(C182,-Sheet2!$G$7)</f>
        <v>-1.6600000000000001</v>
      </c>
      <c r="K182" s="25"/>
    </row>
    <row r="183" spans="1:12" s="21" customFormat="1" x14ac:dyDescent="0.3">
      <c r="A183" s="21" t="str">
        <f>Sheet5!A183:G225</f>
        <v xml:space="preserve">TS Base MY </v>
      </c>
      <c r="B183" s="21" t="str">
        <f>Sheet5!B183:H225</f>
        <v>2009-10</v>
      </c>
      <c r="C183" s="21">
        <f>Sheet5!C183:I225</f>
        <v>11.12</v>
      </c>
      <c r="D183" s="21">
        <f>Sheet5!D183:J225</f>
        <v>11.73</v>
      </c>
      <c r="E183" s="21">
        <f>Sheet5!E183:K225</f>
        <v>10.220000000000001</v>
      </c>
      <c r="F183" s="21">
        <f>Sheet5!F183:L225</f>
        <v>10.91</v>
      </c>
      <c r="G183" s="21">
        <f>Sheet5!G183:M225</f>
        <v>9.6999999999999993</v>
      </c>
      <c r="H183" s="21">
        <f>Sheet5!H183:N225</f>
        <v>2</v>
      </c>
      <c r="J183" s="21">
        <f>SUM(C183,-Sheet2!$G$7)</f>
        <v>-3.2800000000000011</v>
      </c>
      <c r="K183" s="25"/>
    </row>
    <row r="184" spans="1:12" s="21" customFormat="1" x14ac:dyDescent="0.3">
      <c r="A184" s="21" t="str">
        <f>Sheet5!A184:G226</f>
        <v xml:space="preserve">TS Base MY </v>
      </c>
      <c r="B184" s="21" t="str">
        <f>Sheet5!B184:H226</f>
        <v>2010-11</v>
      </c>
      <c r="C184" s="21">
        <f>Sheet5!C184:I226</f>
        <v>12.32</v>
      </c>
      <c r="D184" s="21">
        <f>Sheet5!D184:J226</f>
        <v>11.78</v>
      </c>
      <c r="E184" s="21">
        <f>Sheet5!E184:K226</f>
        <v>13.13</v>
      </c>
      <c r="F184" s="21">
        <f>Sheet5!F184:L226</f>
        <v>12.19</v>
      </c>
      <c r="G184" s="21">
        <f>Sheet5!G184:M226</f>
        <v>12.82</v>
      </c>
      <c r="H184" s="21">
        <f>Sheet5!H184:N226</f>
        <v>3</v>
      </c>
      <c r="J184" s="21">
        <f>SUM(C184,-Sheet2!$G$7)</f>
        <v>-2.08</v>
      </c>
      <c r="K184" s="26"/>
    </row>
    <row r="185" spans="1:12" s="21" customFormat="1" x14ac:dyDescent="0.3">
      <c r="A185" s="21" t="str">
        <f>Sheet5!A185:G227</f>
        <v xml:space="preserve">TS Base MY </v>
      </c>
      <c r="B185" s="21" t="str">
        <f>Sheet5!B185:H227</f>
        <v>2011-12</v>
      </c>
      <c r="C185" s="21">
        <f>Sheet5!C185:I227</f>
        <v>14.97</v>
      </c>
      <c r="D185" s="21">
        <f>Sheet5!D185:J227</f>
        <v>13.13</v>
      </c>
      <c r="E185" s="21">
        <f>Sheet5!E185:K227</f>
        <v>15.18</v>
      </c>
      <c r="F185" s="21">
        <f>Sheet5!F185:L227</f>
        <v>14.24</v>
      </c>
      <c r="G185" s="21">
        <f>Sheet5!G185:M227</f>
        <v>14.37</v>
      </c>
      <c r="H185" s="21">
        <f>Sheet5!H185:N227</f>
        <v>4</v>
      </c>
      <c r="J185" s="21">
        <f>SUM(C185,-Sheet2!$G$7)</f>
        <v>0.57000000000000028</v>
      </c>
      <c r="K185" s="22"/>
    </row>
    <row r="186" spans="1:12" s="21" customFormat="1" x14ac:dyDescent="0.3">
      <c r="A186" s="21" t="str">
        <f>Sheet5!A186:G228</f>
        <v xml:space="preserve">TS Base MY </v>
      </c>
      <c r="B186" s="21" t="str">
        <f>Sheet5!B186:H228</f>
        <v>2012-13</v>
      </c>
      <c r="C186" s="21">
        <f>Sheet5!C186:I228</f>
        <v>14.79</v>
      </c>
      <c r="D186" s="21">
        <f>Sheet5!D186:J228</f>
        <v>14.39</v>
      </c>
      <c r="E186" s="21">
        <f>Sheet5!E186:K228</f>
        <v>15.05</v>
      </c>
      <c r="F186" s="21">
        <f>Sheet5!F186:L228</f>
        <v>14.28</v>
      </c>
      <c r="G186" s="21">
        <f>Sheet5!G186:M228</f>
        <v>14.21</v>
      </c>
      <c r="H186" s="21">
        <f>Sheet5!H186:N228</f>
        <v>5</v>
      </c>
      <c r="J186" s="21">
        <f>SUM(C186,-Sheet2!$G$7)</f>
        <v>0.38999999999999879</v>
      </c>
      <c r="K186" s="25"/>
    </row>
    <row r="187" spans="1:12" s="21" customFormat="1" x14ac:dyDescent="0.3">
      <c r="A187" s="21" t="str">
        <f>Sheet5!A187:G229</f>
        <v xml:space="preserve">TS Base MY </v>
      </c>
      <c r="B187" s="21" t="str">
        <f>Sheet5!B187:H229</f>
        <v>2013-14</v>
      </c>
      <c r="C187" s="21">
        <f>Sheet5!C187:I229</f>
        <v>13.13</v>
      </c>
      <c r="D187" s="21">
        <f>Sheet5!D187:J229</f>
        <v>13.08</v>
      </c>
      <c r="E187" s="21">
        <f>Sheet5!E187:K229</f>
        <v>13.21</v>
      </c>
      <c r="F187" s="21">
        <f>Sheet5!F187:L229</f>
        <v>13.02</v>
      </c>
      <c r="G187" s="21">
        <f>Sheet5!G187:M229</f>
        <v>12.91</v>
      </c>
      <c r="H187" s="21">
        <f>Sheet5!H187:N229</f>
        <v>6</v>
      </c>
      <c r="J187" s="21">
        <f>SUM(C187,-Sheet2!$G$7)</f>
        <v>-1.2699999999999996</v>
      </c>
      <c r="K187" s="25"/>
    </row>
    <row r="188" spans="1:12" s="21" customFormat="1" x14ac:dyDescent="0.3">
      <c r="A188" s="21" t="str">
        <f>Sheet5!A188:G230</f>
        <v xml:space="preserve">TS Base MY </v>
      </c>
      <c r="B188" s="21" t="str">
        <f>Sheet5!B188:H230</f>
        <v>2014-15</v>
      </c>
      <c r="C188" s="21">
        <f>Sheet5!C188:I230</f>
        <v>11.38</v>
      </c>
      <c r="D188" s="21">
        <f>Sheet5!D188:J230</f>
        <v>12.34</v>
      </c>
      <c r="E188" s="21">
        <f>Sheet5!E188:K230</f>
        <v>9.94</v>
      </c>
      <c r="F188" s="21">
        <f>Sheet5!F188:L230</f>
        <v>11.12</v>
      </c>
      <c r="G188" s="21">
        <f>Sheet5!G188:M230</f>
        <v>9.3000000000000007</v>
      </c>
      <c r="H188" s="21">
        <f>Sheet5!H188:N230</f>
        <v>7</v>
      </c>
      <c r="J188" s="21">
        <f>SUM(C188,-Sheet2!$G$7)</f>
        <v>-3.0199999999999996</v>
      </c>
      <c r="K188" s="25"/>
    </row>
    <row r="189" spans="1:12" s="21" customFormat="1" x14ac:dyDescent="0.3">
      <c r="A189" s="21" t="str">
        <f>Sheet5!A189:G231</f>
        <v xml:space="preserve">TS Base MY </v>
      </c>
      <c r="B189" s="21" t="str">
        <f>Sheet5!B189:H231</f>
        <v>2015-16</v>
      </c>
      <c r="C189" s="21">
        <f>Sheet5!C189:I231</f>
        <v>10.66</v>
      </c>
      <c r="D189" s="21">
        <f>Sheet5!D189:J231</f>
        <v>10.15</v>
      </c>
      <c r="E189" s="21">
        <f>Sheet5!E189:K231</f>
        <v>10.78</v>
      </c>
      <c r="F189" s="21">
        <f>Sheet5!F189:L231</f>
        <v>10.08</v>
      </c>
      <c r="G189" s="21">
        <f>Sheet5!G189:M231</f>
        <v>10.06</v>
      </c>
      <c r="H189" s="21">
        <f>Sheet5!H189:N231</f>
        <v>8</v>
      </c>
      <c r="J189" s="21">
        <f>SUM(C189,-Sheet2!$G$7)</f>
        <v>-3.74</v>
      </c>
      <c r="K189" s="25"/>
    </row>
    <row r="190" spans="1:12" s="21" customFormat="1" x14ac:dyDescent="0.3">
      <c r="A190" s="21" t="str">
        <f>Sheet5!A190:G232</f>
        <v xml:space="preserve">TS Base MY </v>
      </c>
      <c r="B190" s="21" t="str">
        <f>Sheet5!B190:H232</f>
        <v>2016-17</v>
      </c>
      <c r="C190" s="21">
        <f>Sheet5!C190:I232</f>
        <v>10.24</v>
      </c>
      <c r="D190" s="21">
        <f>Sheet5!D190:J232</f>
        <v>10.43</v>
      </c>
      <c r="E190" s="21">
        <f>Sheet5!E190:K232</f>
        <v>10.039999999999999</v>
      </c>
      <c r="F190" s="21">
        <f>Sheet5!F190:L232</f>
        <v>9.94</v>
      </c>
      <c r="G190" s="21">
        <f>Sheet5!G190:M232</f>
        <v>9.4499999999999993</v>
      </c>
      <c r="H190" s="21">
        <f>Sheet5!H190:N232</f>
        <v>9</v>
      </c>
      <c r="J190" s="21">
        <f>SUM(C190,-Sheet2!$G$7)</f>
        <v>-4.16</v>
      </c>
      <c r="K190" s="25">
        <f t="shared" ref="K190" si="27">SUM(J185:J196)</f>
        <v>-19.950000000000003</v>
      </c>
      <c r="L190" s="21">
        <f t="shared" ref="L190" si="28">AVERAGE(J185:J196)</f>
        <v>-1.6625000000000003</v>
      </c>
    </row>
    <row r="191" spans="1:12" s="21" customFormat="1" x14ac:dyDescent="0.3">
      <c r="A191" s="21" t="str">
        <f>Sheet5!A191:G233</f>
        <v xml:space="preserve">TS March </v>
      </c>
      <c r="B191" s="21" t="str">
        <f>Sheet5!B191:H233</f>
        <v>2008-09</v>
      </c>
      <c r="C191" s="21">
        <f>Sheet5!C191:I233</f>
        <v>12.36</v>
      </c>
      <c r="D191" s="21">
        <f>Sheet5!D191:J233</f>
        <v>13.56</v>
      </c>
      <c r="E191" s="21">
        <f>Sheet5!E191:K233</f>
        <v>11.56</v>
      </c>
      <c r="F191" s="21">
        <f>Sheet5!F191:L233</f>
        <v>11.96</v>
      </c>
      <c r="G191" s="21">
        <f>Sheet5!G191:M233</f>
        <v>10.89</v>
      </c>
      <c r="H191" s="21">
        <f>Sheet5!H191:N233</f>
        <v>1</v>
      </c>
      <c r="J191" s="21">
        <f>SUM(C191,-Sheet2!$G$7)</f>
        <v>-2.0400000000000009</v>
      </c>
      <c r="K191" s="25"/>
    </row>
    <row r="192" spans="1:12" s="21" customFormat="1" x14ac:dyDescent="0.3">
      <c r="A192" s="21" t="str">
        <f>Sheet5!A192:G234</f>
        <v xml:space="preserve">TS March </v>
      </c>
      <c r="B192" s="21" t="str">
        <f>Sheet5!B192:H234</f>
        <v>2009-10</v>
      </c>
      <c r="C192" s="21">
        <f>Sheet5!C192:I234</f>
        <v>9.9700000000000006</v>
      </c>
      <c r="D192" s="21">
        <f>Sheet5!D192:J234</f>
        <v>10.11</v>
      </c>
      <c r="E192" s="21">
        <f>Sheet5!E192:K234</f>
        <v>9.94</v>
      </c>
      <c r="F192" s="21">
        <f>Sheet5!F192:L234</f>
        <v>9.58</v>
      </c>
      <c r="G192" s="21">
        <f>Sheet5!G192:M234</f>
        <v>9.4499999999999993</v>
      </c>
      <c r="H192" s="21">
        <f>Sheet5!H192:N234</f>
        <v>2</v>
      </c>
      <c r="J192" s="21">
        <f>SUM(C192,-Sheet2!$G$7)</f>
        <v>-4.43</v>
      </c>
      <c r="K192" s="25"/>
    </row>
    <row r="193" spans="1:12" s="21" customFormat="1" x14ac:dyDescent="0.3">
      <c r="A193" s="21" t="str">
        <f>Sheet5!A193:G235</f>
        <v xml:space="preserve">TS March </v>
      </c>
      <c r="B193" s="21" t="str">
        <f>Sheet5!B193:H235</f>
        <v>2010-11</v>
      </c>
      <c r="C193" s="21">
        <f>Sheet5!C193:I235</f>
        <v>12.22</v>
      </c>
      <c r="D193" s="21">
        <f>Sheet5!D193:J235</f>
        <v>9.7899999999999991</v>
      </c>
      <c r="E193" s="21">
        <f>Sheet5!E193:K235</f>
        <v>13.26</v>
      </c>
      <c r="F193" s="21">
        <f>Sheet5!F193:L235</f>
        <v>10.68</v>
      </c>
      <c r="G193" s="21">
        <f>Sheet5!G193:M235</f>
        <v>11.07</v>
      </c>
      <c r="H193" s="21">
        <f>Sheet5!H193:N235</f>
        <v>3</v>
      </c>
      <c r="J193" s="21">
        <f>SUM(C193,-Sheet2!$G$7)</f>
        <v>-2.1799999999999997</v>
      </c>
      <c r="K193" s="25"/>
    </row>
    <row r="194" spans="1:12" s="21" customFormat="1" x14ac:dyDescent="0.3">
      <c r="A194" s="21" t="str">
        <f>Sheet5!A194:G236</f>
        <v xml:space="preserve">TS March </v>
      </c>
      <c r="B194" s="21" t="str">
        <f>Sheet5!B194:H236</f>
        <v>2011-12</v>
      </c>
      <c r="C194" s="21">
        <f>Sheet5!C194:I236</f>
        <v>15</v>
      </c>
      <c r="D194" s="21" t="str">
        <f>Sheet5!D194:J236</f>
        <v>NA</v>
      </c>
      <c r="E194" s="21">
        <f>Sheet5!E194:K236</f>
        <v>15</v>
      </c>
      <c r="F194" s="21">
        <f>Sheet5!F194:L236</f>
        <v>14.21</v>
      </c>
      <c r="G194" s="21">
        <f>Sheet5!G194:M236</f>
        <v>14.21</v>
      </c>
      <c r="H194" s="21">
        <f>Sheet5!H194:N236</f>
        <v>4</v>
      </c>
      <c r="J194" s="21">
        <f>SUM(C194,-Sheet2!$G$7)</f>
        <v>0.59999999999999964</v>
      </c>
      <c r="K194" s="25"/>
    </row>
    <row r="195" spans="1:12" s="21" customFormat="1" x14ac:dyDescent="0.3">
      <c r="A195" s="21" t="str">
        <f>Sheet5!A195:G237</f>
        <v xml:space="preserve">TS March </v>
      </c>
      <c r="B195" s="21" t="str">
        <f>Sheet5!B195:H237</f>
        <v>2012-13</v>
      </c>
      <c r="C195" s="21">
        <f>Sheet5!C195:I237</f>
        <v>14.73</v>
      </c>
      <c r="D195" s="21">
        <f>Sheet5!D195:J237</f>
        <v>14.26</v>
      </c>
      <c r="E195" s="21">
        <f>Sheet5!E195:K237</f>
        <v>14.85</v>
      </c>
      <c r="F195" s="21">
        <f>Sheet5!F195:L237</f>
        <v>14.08</v>
      </c>
      <c r="G195" s="21">
        <f>Sheet5!G195:M237</f>
        <v>14.03</v>
      </c>
      <c r="H195" s="21">
        <f>Sheet5!H195:N237</f>
        <v>5</v>
      </c>
      <c r="J195" s="21">
        <f>SUM(C195,-Sheet2!$G$7)</f>
        <v>0.33000000000000007</v>
      </c>
      <c r="K195" s="25"/>
    </row>
    <row r="196" spans="1:12" s="21" customFormat="1" x14ac:dyDescent="0.3">
      <c r="A196" s="21" t="str">
        <f>Sheet5!A196:G238</f>
        <v xml:space="preserve">TS March </v>
      </c>
      <c r="B196" s="21" t="str">
        <f>Sheet5!B196:H238</f>
        <v>2013-14</v>
      </c>
      <c r="C196" s="21">
        <f>Sheet5!C196:I238</f>
        <v>13.4</v>
      </c>
      <c r="D196" s="21">
        <f>Sheet5!D196:J238</f>
        <v>12.97</v>
      </c>
      <c r="E196" s="21">
        <f>Sheet5!E196:K238</f>
        <v>13.59</v>
      </c>
      <c r="F196" s="21">
        <f>Sheet5!F196:L238</f>
        <v>11.72</v>
      </c>
      <c r="G196" s="21">
        <f>Sheet5!G196:M238</f>
        <v>11.19</v>
      </c>
      <c r="H196" s="21">
        <f>Sheet5!H196:N238</f>
        <v>6</v>
      </c>
      <c r="J196" s="21">
        <f>SUM(C196,-Sheet2!$G$7)</f>
        <v>-1</v>
      </c>
      <c r="K196" s="26"/>
    </row>
    <row r="197" spans="1:12" s="21" customFormat="1" x14ac:dyDescent="0.3">
      <c r="A197" s="21" t="str">
        <f>Sheet5!A197:G239</f>
        <v xml:space="preserve">TS March </v>
      </c>
      <c r="B197" s="21" t="str">
        <f>Sheet5!B197:H239</f>
        <v>2014-15</v>
      </c>
      <c r="C197" s="21">
        <f>Sheet5!C197:I239</f>
        <v>10.53</v>
      </c>
      <c r="D197" s="21">
        <f>Sheet5!D197:J239</f>
        <v>11.9</v>
      </c>
      <c r="E197" s="21">
        <f>Sheet5!E197:K239</f>
        <v>9.94</v>
      </c>
      <c r="F197" s="21">
        <f>Sheet5!F197:L239</f>
        <v>10.06</v>
      </c>
      <c r="G197" s="21">
        <f>Sheet5!G197:M239</f>
        <v>9.27</v>
      </c>
      <c r="H197" s="21">
        <f>Sheet5!H197:N239</f>
        <v>7</v>
      </c>
      <c r="J197" s="21">
        <f>SUM(C197,-Sheet2!$G$7)</f>
        <v>-3.870000000000001</v>
      </c>
      <c r="K197" s="22">
        <f t="shared" ref="K197" si="29">SUM(J197:J198)</f>
        <v>-7.6100000000000012</v>
      </c>
      <c r="L197" s="21">
        <f t="shared" ref="L197" si="30">AVERAGE(J197:J198)</f>
        <v>-3.8050000000000006</v>
      </c>
    </row>
    <row r="198" spans="1:12" s="21" customFormat="1" x14ac:dyDescent="0.3">
      <c r="A198" s="21" t="str">
        <f>Sheet5!A198:G240</f>
        <v xml:space="preserve">TS March </v>
      </c>
      <c r="B198" s="21" t="str">
        <f>Sheet5!B198:H240</f>
        <v>2015-16</v>
      </c>
      <c r="C198" s="21">
        <f>Sheet5!C198:I240</f>
        <v>10.66</v>
      </c>
      <c r="D198" s="21">
        <f>Sheet5!D198:J240</f>
        <v>10.15</v>
      </c>
      <c r="E198" s="21">
        <f>Sheet5!E198:K240</f>
        <v>10.78</v>
      </c>
      <c r="F198" s="21">
        <f>Sheet5!F198:L240</f>
        <v>10.08</v>
      </c>
      <c r="G198" s="21">
        <f>Sheet5!G198:M240</f>
        <v>10.06</v>
      </c>
      <c r="H198" s="21">
        <f>Sheet5!H198:N240</f>
        <v>8</v>
      </c>
      <c r="J198" s="21">
        <f>SUM(C198,-Sheet2!$G$7)</f>
        <v>-3.74</v>
      </c>
      <c r="K198" s="26"/>
    </row>
    <row r="199" spans="1:12" s="21" customFormat="1" x14ac:dyDescent="0.3">
      <c r="A199" s="21" t="str">
        <f>Sheet5!A199:G241</f>
        <v xml:space="preserve">TS March </v>
      </c>
      <c r="B199" s="21" t="str">
        <f>Sheet5!B199:H241</f>
        <v>2016-17</v>
      </c>
      <c r="C199" s="21">
        <f>Sheet5!C199:I241</f>
        <v>10.24</v>
      </c>
      <c r="D199" s="21">
        <f>Sheet5!D199:J241</f>
        <v>10.56</v>
      </c>
      <c r="E199" s="21">
        <f>Sheet5!E199:K241</f>
        <v>10.1</v>
      </c>
      <c r="F199" s="21">
        <f>Sheet5!F199:L241</f>
        <v>9.85</v>
      </c>
      <c r="G199" s="21">
        <f>Sheet5!G199:M241</f>
        <v>9.5500000000000007</v>
      </c>
      <c r="H199" s="21">
        <f>Sheet5!H199:N241</f>
        <v>9</v>
      </c>
      <c r="J199" s="21">
        <f>SUM(C199,-Sheet2!$G$7)</f>
        <v>-4.16</v>
      </c>
      <c r="K199" s="22"/>
    </row>
    <row r="200" spans="1:12" s="21" customFormat="1" x14ac:dyDescent="0.3">
      <c r="A200" s="21" t="str">
        <f>Sheet5!A200:G242</f>
        <v xml:space="preserve">TS March Baselines </v>
      </c>
      <c r="B200" s="21" t="str">
        <f>Sheet5!B200:H242</f>
        <v>2008-09</v>
      </c>
      <c r="C200" s="21">
        <f>Sheet5!C200:I242</f>
        <v>12.45</v>
      </c>
      <c r="D200" s="21">
        <f>Sheet5!D200:J242</f>
        <v>13.42</v>
      </c>
      <c r="E200" s="21">
        <f>Sheet5!E200:K242</f>
        <v>11.48</v>
      </c>
      <c r="F200" s="21">
        <f>Sheet5!F200:L242</f>
        <v>12.33</v>
      </c>
      <c r="G200" s="21">
        <f>Sheet5!G200:M242</f>
        <v>11.23</v>
      </c>
      <c r="H200" s="21">
        <f>Sheet5!H200:N242</f>
        <v>1</v>
      </c>
      <c r="J200" s="21">
        <f>SUM(C200,-Sheet2!$G$7)</f>
        <v>-1.9500000000000011</v>
      </c>
      <c r="K200" s="25"/>
    </row>
    <row r="201" spans="1:12" s="21" customFormat="1" x14ac:dyDescent="0.3">
      <c r="A201" s="21" t="str">
        <f>Sheet5!A201:G243</f>
        <v xml:space="preserve">TS March Baselines </v>
      </c>
      <c r="B201" s="21" t="str">
        <f>Sheet5!B201:H243</f>
        <v>2009-10</v>
      </c>
      <c r="C201" s="21">
        <f>Sheet5!C201:I243</f>
        <v>9.9499999999999993</v>
      </c>
      <c r="D201" s="21">
        <f>Sheet5!D201:J243</f>
        <v>9.86</v>
      </c>
      <c r="E201" s="21">
        <f>Sheet5!E201:K243</f>
        <v>10.029999999999999</v>
      </c>
      <c r="F201" s="21">
        <f>Sheet5!F201:L243</f>
        <v>9.68</v>
      </c>
      <c r="G201" s="21">
        <f>Sheet5!G201:M243</f>
        <v>9.49</v>
      </c>
      <c r="H201" s="21">
        <f>Sheet5!H201:N243</f>
        <v>2</v>
      </c>
      <c r="J201" s="21">
        <f>SUM(C201,-Sheet2!$G$7)</f>
        <v>-4.4500000000000011</v>
      </c>
      <c r="K201" s="25"/>
    </row>
    <row r="202" spans="1:12" s="21" customFormat="1" x14ac:dyDescent="0.3">
      <c r="A202" s="21" t="str">
        <f>Sheet5!A202:G244</f>
        <v xml:space="preserve">TS March Baselines </v>
      </c>
      <c r="B202" s="21" t="str">
        <f>Sheet5!B202:H244</f>
        <v>2010-11</v>
      </c>
      <c r="C202" s="21">
        <f>Sheet5!C202:I244</f>
        <v>11.82</v>
      </c>
      <c r="D202" s="21">
        <f>Sheet5!D202:J244</f>
        <v>9.74</v>
      </c>
      <c r="E202" s="21">
        <f>Sheet5!E202:K244</f>
        <v>13.2</v>
      </c>
      <c r="F202" s="21">
        <f>Sheet5!F202:L244</f>
        <v>11.53</v>
      </c>
      <c r="G202" s="21">
        <f>Sheet5!G202:M244</f>
        <v>12.73</v>
      </c>
      <c r="H202" s="21">
        <f>Sheet5!H202:N244</f>
        <v>3</v>
      </c>
      <c r="J202" s="21">
        <f>SUM(C202,-Sheet2!$G$7)</f>
        <v>-2.58</v>
      </c>
      <c r="K202" s="25">
        <f t="shared" ref="K202" si="31">SUM(J199:J205)</f>
        <v>-13.900000000000004</v>
      </c>
      <c r="L202" s="21">
        <f t="shared" ref="L202" si="32">AVERAGE(J199:J205)</f>
        <v>-1.9857142857142862</v>
      </c>
    </row>
    <row r="203" spans="1:12" s="21" customFormat="1" x14ac:dyDescent="0.3">
      <c r="A203" s="21" t="str">
        <f>Sheet5!A203:G245</f>
        <v xml:space="preserve">TS March Baselines </v>
      </c>
      <c r="B203" s="21" t="str">
        <f>Sheet5!B203:H245</f>
        <v>2011-12</v>
      </c>
      <c r="C203" s="21">
        <f>Sheet5!C203:I245</f>
        <v>14.22</v>
      </c>
      <c r="D203" s="21">
        <f>Sheet5!D203:J245</f>
        <v>13.33</v>
      </c>
      <c r="E203" s="21">
        <f>Sheet5!E203:K245</f>
        <v>14.32</v>
      </c>
      <c r="F203" s="21">
        <f>Sheet5!F203:L245</f>
        <v>13.71</v>
      </c>
      <c r="G203" s="21">
        <f>Sheet5!G203:M245</f>
        <v>13.75</v>
      </c>
      <c r="H203" s="21">
        <f>Sheet5!H203:N245</f>
        <v>4</v>
      </c>
      <c r="J203" s="21">
        <f>SUM(C203,-Sheet2!$G$7)</f>
        <v>-0.17999999999999972</v>
      </c>
      <c r="K203" s="25"/>
    </row>
    <row r="204" spans="1:12" s="21" customFormat="1" x14ac:dyDescent="0.3">
      <c r="A204" s="21" t="str">
        <f>Sheet5!A204:G246</f>
        <v xml:space="preserve">TS March Baselines </v>
      </c>
      <c r="B204" s="21" t="str">
        <f>Sheet5!B204:H246</f>
        <v>2012-13</v>
      </c>
      <c r="C204" s="21">
        <f>Sheet5!C204:I246</f>
        <v>15.1</v>
      </c>
      <c r="D204" s="21">
        <f>Sheet5!D204:J246</f>
        <v>14.39</v>
      </c>
      <c r="E204" s="21">
        <f>Sheet5!E204:K246</f>
        <v>15.57</v>
      </c>
      <c r="F204" s="21">
        <f>Sheet5!F204:L246</f>
        <v>14.86</v>
      </c>
      <c r="G204" s="21">
        <f>Sheet5!G204:M246</f>
        <v>15.18</v>
      </c>
      <c r="H204" s="21">
        <f>Sheet5!H204:N246</f>
        <v>5</v>
      </c>
      <c r="J204" s="21">
        <f>SUM(C204,-Sheet2!$G$7)</f>
        <v>0.69999999999999929</v>
      </c>
      <c r="K204" s="25"/>
    </row>
    <row r="205" spans="1:12" s="21" customFormat="1" x14ac:dyDescent="0.3">
      <c r="A205" s="21" t="str">
        <f>Sheet5!A205:G247</f>
        <v xml:space="preserve">TS March Baselines </v>
      </c>
      <c r="B205" s="21" t="str">
        <f>Sheet5!B205:H247</f>
        <v>2013-14</v>
      </c>
      <c r="C205" s="21">
        <f>Sheet5!C205:I247</f>
        <v>13.12</v>
      </c>
      <c r="D205" s="21">
        <f>Sheet5!D205:J247</f>
        <v>13.08</v>
      </c>
      <c r="E205" s="21">
        <f>Sheet5!E205:K247</f>
        <v>13.16</v>
      </c>
      <c r="F205" s="21">
        <f>Sheet5!F205:L247</f>
        <v>12.74</v>
      </c>
      <c r="G205" s="21">
        <f>Sheet5!G205:M247</f>
        <v>12.4</v>
      </c>
      <c r="H205" s="21">
        <f>Sheet5!H205:N247</f>
        <v>6</v>
      </c>
      <c r="J205" s="21">
        <f>SUM(C205,-Sheet2!$G$7)</f>
        <v>-1.2800000000000011</v>
      </c>
      <c r="K205" s="26"/>
    </row>
    <row r="206" spans="1:12" s="21" customFormat="1" x14ac:dyDescent="0.3">
      <c r="A206" s="21" t="str">
        <f>Sheet5!A206:G248</f>
        <v xml:space="preserve">TS March Baselines </v>
      </c>
      <c r="B206" s="21" t="str">
        <f>Sheet5!B206:H248</f>
        <v>2014-15</v>
      </c>
      <c r="C206" s="21">
        <f>Sheet5!C206:I248</f>
        <v>10.73</v>
      </c>
      <c r="D206" s="21">
        <f>Sheet5!D206:J248</f>
        <v>11.52</v>
      </c>
      <c r="E206" s="21">
        <f>Sheet5!E206:K248</f>
        <v>9.94</v>
      </c>
      <c r="F206" s="21">
        <f>Sheet5!F206:L248</f>
        <v>10.41</v>
      </c>
      <c r="G206" s="21">
        <f>Sheet5!G206:M248</f>
        <v>9.3000000000000007</v>
      </c>
      <c r="H206" s="21">
        <f>Sheet5!H206:N248</f>
        <v>7</v>
      </c>
      <c r="J206" s="21">
        <f>SUM(C206,-Sheet2!$G$7)</f>
        <v>-3.67</v>
      </c>
      <c r="K206" s="22"/>
    </row>
    <row r="207" spans="1:12" s="21" customFormat="1" x14ac:dyDescent="0.3">
      <c r="A207" s="21" t="str">
        <f>Sheet5!A207:G249</f>
        <v xml:space="preserve">TS March Baselines </v>
      </c>
      <c r="B207" s="21" t="str">
        <f>Sheet5!B207:H249</f>
        <v>2015-16</v>
      </c>
      <c r="C207" s="21">
        <f>Sheet5!C207:I249</f>
        <v>10.66</v>
      </c>
      <c r="D207" s="21">
        <f>Sheet5!D207:J249</f>
        <v>10.15</v>
      </c>
      <c r="E207" s="21">
        <f>Sheet5!E207:K249</f>
        <v>10.78</v>
      </c>
      <c r="F207" s="21">
        <f>Sheet5!F207:L249</f>
        <v>10.08</v>
      </c>
      <c r="G207" s="21">
        <f>Sheet5!G207:M249</f>
        <v>10.06</v>
      </c>
      <c r="H207" s="21">
        <f>Sheet5!H207:N249</f>
        <v>8</v>
      </c>
      <c r="J207" s="21">
        <f>SUM(C207,-Sheet2!$G$7)</f>
        <v>-3.74</v>
      </c>
      <c r="K207" s="25"/>
    </row>
    <row r="208" spans="1:12" s="21" customFormat="1" x14ac:dyDescent="0.3">
      <c r="A208" s="21" t="str">
        <f>Sheet5!A208:G250</f>
        <v xml:space="preserve">TS March Baselines </v>
      </c>
      <c r="B208" s="21" t="str">
        <f>Sheet5!B208:H250</f>
        <v>2016-17</v>
      </c>
      <c r="C208" s="21">
        <f>Sheet5!C208:I250</f>
        <v>10.24</v>
      </c>
      <c r="D208" s="21">
        <f>Sheet5!D208:J250</f>
        <v>10.43</v>
      </c>
      <c r="E208" s="21">
        <f>Sheet5!E208:K250</f>
        <v>10.050000000000001</v>
      </c>
      <c r="F208" s="21">
        <f>Sheet5!F208:L250</f>
        <v>9.9600000000000009</v>
      </c>
      <c r="G208" s="21">
        <f>Sheet5!G208:M250</f>
        <v>9.49</v>
      </c>
      <c r="H208" s="21">
        <f>Sheet5!H208:N250</f>
        <v>9</v>
      </c>
      <c r="J208" s="21">
        <f>SUM(C208,-Sheet2!$G$7)</f>
        <v>-4.16</v>
      </c>
      <c r="K208" s="25"/>
    </row>
    <row r="209" spans="1:12" s="21" customFormat="1" x14ac:dyDescent="0.3">
      <c r="A209" s="21" t="str">
        <f>Sheet5!A209:G251</f>
        <v xml:space="preserve">TS March Baselines MY </v>
      </c>
      <c r="B209" s="21" t="str">
        <f>Sheet5!B209:H251</f>
        <v>2008-09</v>
      </c>
      <c r="C209" s="21">
        <f>Sheet5!C209:I251</f>
        <v>12.79</v>
      </c>
      <c r="D209" s="21">
        <f>Sheet5!D209:J251</f>
        <v>13.73</v>
      </c>
      <c r="E209" s="21">
        <f>Sheet5!E209:K251</f>
        <v>11.36</v>
      </c>
      <c r="F209" s="21">
        <f>Sheet5!F209:L251</f>
        <v>12.73</v>
      </c>
      <c r="G209" s="21">
        <f>Sheet5!G209:M251</f>
        <v>11.23</v>
      </c>
      <c r="H209" s="21">
        <f>Sheet5!H209:N251</f>
        <v>1</v>
      </c>
      <c r="J209" s="21">
        <f>SUM(C209,-Sheet2!$G$7)</f>
        <v>-1.6100000000000012</v>
      </c>
      <c r="K209" s="25"/>
    </row>
    <row r="210" spans="1:12" s="21" customFormat="1" x14ac:dyDescent="0.3">
      <c r="A210" s="21" t="str">
        <f>Sheet5!A210:G252</f>
        <v xml:space="preserve">TS March Baselines MY </v>
      </c>
      <c r="B210" s="21" t="str">
        <f>Sheet5!B210:H252</f>
        <v>2009-10</v>
      </c>
      <c r="C210" s="21">
        <f>Sheet5!C210:I252</f>
        <v>11.11</v>
      </c>
      <c r="D210" s="21">
        <f>Sheet5!D210:J252</f>
        <v>11.73</v>
      </c>
      <c r="E210" s="21">
        <f>Sheet5!E210:K252</f>
        <v>10.18</v>
      </c>
      <c r="F210" s="21">
        <f>Sheet5!F210:L252</f>
        <v>10.89</v>
      </c>
      <c r="G210" s="21">
        <f>Sheet5!G210:M252</f>
        <v>9.65</v>
      </c>
      <c r="H210" s="21">
        <f>Sheet5!H210:N252</f>
        <v>2</v>
      </c>
      <c r="J210" s="21">
        <f>SUM(C210,-Sheet2!$G$7)</f>
        <v>-3.2900000000000009</v>
      </c>
      <c r="K210" s="25"/>
    </row>
    <row r="211" spans="1:12" s="21" customFormat="1" x14ac:dyDescent="0.3">
      <c r="A211" s="21" t="str">
        <f>Sheet5!A211:G253</f>
        <v xml:space="preserve">TS March Baselines MY </v>
      </c>
      <c r="B211" s="21" t="str">
        <f>Sheet5!B211:H253</f>
        <v>2010-11</v>
      </c>
      <c r="C211" s="21">
        <f>Sheet5!C211:I253</f>
        <v>12.3</v>
      </c>
      <c r="D211" s="21">
        <f>Sheet5!D211:J253</f>
        <v>11.77</v>
      </c>
      <c r="E211" s="21">
        <f>Sheet5!E211:K253</f>
        <v>13.1</v>
      </c>
      <c r="F211" s="21">
        <f>Sheet5!F211:L253</f>
        <v>12.14</v>
      </c>
      <c r="G211" s="21">
        <f>Sheet5!G211:M253</f>
        <v>12.71</v>
      </c>
      <c r="H211" s="21">
        <f>Sheet5!H211:N253</f>
        <v>3</v>
      </c>
      <c r="J211" s="21">
        <f>SUM(C211,-Sheet2!$G$7)</f>
        <v>-2.0999999999999996</v>
      </c>
      <c r="K211" s="25">
        <f t="shared" ref="K211" si="33">SUM(J206:J217)</f>
        <v>-30.13</v>
      </c>
      <c r="L211" s="21">
        <f t="shared" ref="L211" si="34">AVERAGE(J206:J217)</f>
        <v>-2.5108333333333333</v>
      </c>
    </row>
    <row r="212" spans="1:12" s="21" customFormat="1" x14ac:dyDescent="0.3">
      <c r="A212" s="21" t="str">
        <f>Sheet5!A212:G254</f>
        <v xml:space="preserve">TS March Baselines MY </v>
      </c>
      <c r="B212" s="21" t="str">
        <f>Sheet5!B212:H254</f>
        <v>2011-12</v>
      </c>
      <c r="C212" s="21">
        <f>Sheet5!C212:I254</f>
        <v>14.22</v>
      </c>
      <c r="D212" s="21">
        <f>Sheet5!D212:J254</f>
        <v>13.33</v>
      </c>
      <c r="E212" s="21">
        <f>Sheet5!E212:K254</f>
        <v>14.32</v>
      </c>
      <c r="F212" s="21">
        <f>Sheet5!F212:L254</f>
        <v>13.71</v>
      </c>
      <c r="G212" s="21">
        <f>Sheet5!G212:M254</f>
        <v>13.75</v>
      </c>
      <c r="H212" s="21">
        <f>Sheet5!H212:N254</f>
        <v>4</v>
      </c>
      <c r="J212" s="21">
        <f>SUM(C212,-Sheet2!$G$7)</f>
        <v>-0.17999999999999972</v>
      </c>
      <c r="K212" s="25"/>
    </row>
    <row r="213" spans="1:12" s="21" customFormat="1" x14ac:dyDescent="0.3">
      <c r="A213" s="21" t="str">
        <f>Sheet5!A213:G255</f>
        <v xml:space="preserve">TS March Baselines MY </v>
      </c>
      <c r="B213" s="21" t="str">
        <f>Sheet5!B213:H255</f>
        <v>2012-13</v>
      </c>
      <c r="C213" s="21">
        <f>Sheet5!C213:I255</f>
        <v>15.1</v>
      </c>
      <c r="D213" s="21">
        <f>Sheet5!D213:J255</f>
        <v>14.39</v>
      </c>
      <c r="E213" s="21">
        <f>Sheet5!E213:K255</f>
        <v>15.57</v>
      </c>
      <c r="F213" s="21">
        <f>Sheet5!F213:L255</f>
        <v>14.86</v>
      </c>
      <c r="G213" s="21">
        <f>Sheet5!G213:M255</f>
        <v>15.18</v>
      </c>
      <c r="H213" s="21">
        <f>Sheet5!H213:N255</f>
        <v>5</v>
      </c>
      <c r="J213" s="21">
        <f>SUM(C213,-Sheet2!$G$7)</f>
        <v>0.69999999999999929</v>
      </c>
      <c r="K213" s="25"/>
    </row>
    <row r="214" spans="1:12" s="21" customFormat="1" x14ac:dyDescent="0.3">
      <c r="A214" s="21" t="str">
        <f>Sheet5!A214:G256</f>
        <v xml:space="preserve">TS March Baselines MY </v>
      </c>
      <c r="B214" s="21" t="str">
        <f>Sheet5!B214:H256</f>
        <v>2013-14</v>
      </c>
      <c r="C214" s="21">
        <f>Sheet5!C214:I256</f>
        <v>13.24</v>
      </c>
      <c r="D214" s="21">
        <f>Sheet5!D214:J256</f>
        <v>13.07</v>
      </c>
      <c r="E214" s="21">
        <f>Sheet5!E214:K256</f>
        <v>13.51</v>
      </c>
      <c r="F214" s="21">
        <f>Sheet5!F214:L256</f>
        <v>12.94</v>
      </c>
      <c r="G214" s="21">
        <f>Sheet5!G214:M256</f>
        <v>12.76</v>
      </c>
      <c r="H214" s="21">
        <f>Sheet5!H214:N256</f>
        <v>6</v>
      </c>
      <c r="J214" s="21">
        <f>SUM(C214,-Sheet2!$G$7)</f>
        <v>-1.1600000000000001</v>
      </c>
      <c r="K214" s="25"/>
    </row>
    <row r="215" spans="1:12" s="21" customFormat="1" x14ac:dyDescent="0.3">
      <c r="A215" s="21" t="str">
        <f>Sheet5!A215:G257</f>
        <v xml:space="preserve">TS March Baselines MY </v>
      </c>
      <c r="B215" s="21" t="str">
        <f>Sheet5!B215:H257</f>
        <v>2014-15</v>
      </c>
      <c r="C215" s="21">
        <f>Sheet5!C215:I257</f>
        <v>11.38</v>
      </c>
      <c r="D215" s="21">
        <f>Sheet5!D215:J257</f>
        <v>12.34</v>
      </c>
      <c r="E215" s="21">
        <f>Sheet5!E215:K257</f>
        <v>9.94</v>
      </c>
      <c r="F215" s="21">
        <f>Sheet5!F215:L257</f>
        <v>11.12</v>
      </c>
      <c r="G215" s="21">
        <f>Sheet5!G215:M257</f>
        <v>9.3000000000000007</v>
      </c>
      <c r="H215" s="21">
        <f>Sheet5!H215:N257</f>
        <v>7</v>
      </c>
      <c r="J215" s="21">
        <f>SUM(C215,-Sheet2!$G$7)</f>
        <v>-3.0199999999999996</v>
      </c>
      <c r="K215" s="25"/>
    </row>
    <row r="216" spans="1:12" s="21" customFormat="1" x14ac:dyDescent="0.3">
      <c r="A216" s="21" t="str">
        <f>Sheet5!A216:G258</f>
        <v xml:space="preserve">TS March Baselines MY </v>
      </c>
      <c r="B216" s="21" t="str">
        <f>Sheet5!B216:H258</f>
        <v>2015-16</v>
      </c>
      <c r="C216" s="21">
        <f>Sheet5!C216:I258</f>
        <v>10.66</v>
      </c>
      <c r="D216" s="21">
        <f>Sheet5!D216:J258</f>
        <v>10.15</v>
      </c>
      <c r="E216" s="21">
        <f>Sheet5!E216:K258</f>
        <v>10.78</v>
      </c>
      <c r="F216" s="21">
        <f>Sheet5!F216:L258</f>
        <v>10.08</v>
      </c>
      <c r="G216" s="21">
        <f>Sheet5!G216:M258</f>
        <v>10.06</v>
      </c>
      <c r="H216" s="21">
        <f>Sheet5!H216:N258</f>
        <v>8</v>
      </c>
      <c r="J216" s="21">
        <f>SUM(C216,-Sheet2!$G$7)</f>
        <v>-3.74</v>
      </c>
      <c r="K216" s="25"/>
    </row>
    <row r="217" spans="1:12" s="21" customFormat="1" x14ac:dyDescent="0.3">
      <c r="A217" s="21" t="str">
        <f>Sheet5!A217:G259</f>
        <v xml:space="preserve">TS March Baselines MY </v>
      </c>
      <c r="B217" s="21" t="str">
        <f>Sheet5!B217:H259</f>
        <v>2016-17</v>
      </c>
      <c r="C217" s="21">
        <f>Sheet5!C217:I259</f>
        <v>10.24</v>
      </c>
      <c r="D217" s="21">
        <f>Sheet5!D217:J259</f>
        <v>10.43</v>
      </c>
      <c r="E217" s="21">
        <f>Sheet5!E217:K259</f>
        <v>10.050000000000001</v>
      </c>
      <c r="F217" s="21">
        <f>Sheet5!F217:L259</f>
        <v>9.9600000000000009</v>
      </c>
      <c r="G217" s="21">
        <f>Sheet5!G217:M259</f>
        <v>9.49</v>
      </c>
      <c r="H217" s="21">
        <f>Sheet5!H217:N259</f>
        <v>9</v>
      </c>
      <c r="J217" s="21">
        <f>SUM(C217,-Sheet2!$G$7)</f>
        <v>-4.16</v>
      </c>
      <c r="K217" s="26"/>
    </row>
    <row r="218" spans="1:12" s="21" customFormat="1" x14ac:dyDescent="0.3">
      <c r="A218" s="21" t="str">
        <f>Sheet5!A218:G260</f>
        <v xml:space="preserve">TS March MY </v>
      </c>
      <c r="B218" s="21" t="str">
        <f>Sheet5!B218:H260</f>
        <v>2008-09</v>
      </c>
      <c r="C218" s="21">
        <f>Sheet5!C218:I260</f>
        <v>12.79</v>
      </c>
      <c r="D218" s="21">
        <f>Sheet5!D218:J260</f>
        <v>13.88</v>
      </c>
      <c r="E218" s="21">
        <f>Sheet5!E218:K260</f>
        <v>11.7</v>
      </c>
      <c r="F218" s="21">
        <f>Sheet5!F218:L260</f>
        <v>12.46</v>
      </c>
      <c r="G218" s="21">
        <f>Sheet5!G218:M260</f>
        <v>11.04</v>
      </c>
      <c r="H218" s="21">
        <f>Sheet5!H218:N260</f>
        <v>1</v>
      </c>
      <c r="J218" s="21">
        <f>SUM(C218,-Sheet2!$G$7)</f>
        <v>-1.6100000000000012</v>
      </c>
      <c r="K218" s="22">
        <f t="shared" ref="K218" si="35">SUM(J218:J219)</f>
        <v>-4.870000000000001</v>
      </c>
      <c r="L218" s="21">
        <f t="shared" ref="L218" si="36">AVERAGE(J218:J219)</f>
        <v>-2.4350000000000005</v>
      </c>
    </row>
    <row r="219" spans="1:12" s="21" customFormat="1" x14ac:dyDescent="0.3">
      <c r="A219" s="21" t="str">
        <f>Sheet5!A219:G261</f>
        <v xml:space="preserve">TS March MY </v>
      </c>
      <c r="B219" s="21" t="str">
        <f>Sheet5!B219:H261</f>
        <v>2009-10</v>
      </c>
      <c r="C219" s="21">
        <f>Sheet5!C219:I261</f>
        <v>11.14</v>
      </c>
      <c r="D219" s="21">
        <f>Sheet5!D219:J261</f>
        <v>13.7</v>
      </c>
      <c r="E219" s="21">
        <f>Sheet5!E219:K261</f>
        <v>10.039999999999999</v>
      </c>
      <c r="F219" s="21">
        <f>Sheet5!F219:L261</f>
        <v>10.8</v>
      </c>
      <c r="G219" s="21">
        <f>Sheet5!G219:M261</f>
        <v>9.56</v>
      </c>
      <c r="H219" s="21">
        <f>Sheet5!H219:N261</f>
        <v>2</v>
      </c>
      <c r="J219" s="21">
        <f>SUM(C219,-Sheet2!$G$7)</f>
        <v>-3.26</v>
      </c>
      <c r="K219" s="26"/>
    </row>
    <row r="220" spans="1:12" s="21" customFormat="1" x14ac:dyDescent="0.3">
      <c r="A220" s="21" t="str">
        <f>Sheet5!A220:G262</f>
        <v xml:space="preserve">TS March MY </v>
      </c>
      <c r="B220" s="21" t="str">
        <f>Sheet5!B220:H262</f>
        <v>2010-11</v>
      </c>
      <c r="C220" s="21">
        <f>Sheet5!C220:I262</f>
        <v>13.02</v>
      </c>
      <c r="D220" s="21">
        <f>Sheet5!D220:J262</f>
        <v>13.76</v>
      </c>
      <c r="E220" s="21">
        <f>Sheet5!E220:K262</f>
        <v>12.71</v>
      </c>
      <c r="F220" s="21">
        <f>Sheet5!F220:L262</f>
        <v>11.52</v>
      </c>
      <c r="G220" s="21">
        <f>Sheet5!G220:M262</f>
        <v>10.56</v>
      </c>
      <c r="H220" s="21">
        <f>Sheet5!H220:N262</f>
        <v>3</v>
      </c>
    </row>
    <row r="221" spans="1:12" s="21" customFormat="1" x14ac:dyDescent="0.3">
      <c r="A221" s="21" t="str">
        <f>Sheet5!A221:G263</f>
        <v xml:space="preserve">TS March MY </v>
      </c>
      <c r="B221" s="21" t="str">
        <f>Sheet5!B221:H263</f>
        <v>2011-12</v>
      </c>
      <c r="C221" s="21">
        <f>Sheet5!C221:I263</f>
        <v>15</v>
      </c>
      <c r="D221" s="21" t="str">
        <f>Sheet5!D221:J263</f>
        <v>NA</v>
      </c>
      <c r="E221" s="21">
        <f>Sheet5!E221:K263</f>
        <v>15</v>
      </c>
      <c r="F221" s="21">
        <f>Sheet5!F221:L263</f>
        <v>14.21</v>
      </c>
      <c r="G221" s="21">
        <f>Sheet5!G221:M263</f>
        <v>14.21</v>
      </c>
      <c r="H221" s="21">
        <f>Sheet5!H221:N263</f>
        <v>4</v>
      </c>
    </row>
    <row r="222" spans="1:12" s="21" customFormat="1" x14ac:dyDescent="0.3">
      <c r="A222" s="21" t="str">
        <f>Sheet5!A222:G264</f>
        <v xml:space="preserve">TS March MY </v>
      </c>
      <c r="B222" s="21" t="str">
        <f>Sheet5!B222:H264</f>
        <v>2012-13</v>
      </c>
      <c r="C222" s="21">
        <f>Sheet5!C222:I264</f>
        <v>14.73</v>
      </c>
      <c r="D222" s="21">
        <f>Sheet5!D222:J264</f>
        <v>14.26</v>
      </c>
      <c r="E222" s="21">
        <f>Sheet5!E222:K264</f>
        <v>14.85</v>
      </c>
      <c r="F222" s="21">
        <f>Sheet5!F222:L264</f>
        <v>14.08</v>
      </c>
      <c r="G222" s="21">
        <f>Sheet5!G222:M264</f>
        <v>14.03</v>
      </c>
      <c r="H222" s="21">
        <f>Sheet5!H222:N264</f>
        <v>5</v>
      </c>
      <c r="J222" s="21">
        <f>SUM(C222,-Sheet2!$G$8)</f>
        <v>1.7300000000000004</v>
      </c>
      <c r="K222" s="22"/>
    </row>
    <row r="223" spans="1:12" s="21" customFormat="1" x14ac:dyDescent="0.3">
      <c r="A223" s="21" t="str">
        <f>Sheet5!A223:G265</f>
        <v xml:space="preserve">TS March MY </v>
      </c>
      <c r="B223" s="21" t="str">
        <f>Sheet5!B223:H265</f>
        <v>2013-14</v>
      </c>
      <c r="C223" s="21">
        <f>Sheet5!C223:I265</f>
        <v>13.4</v>
      </c>
      <c r="D223" s="21">
        <f>Sheet5!D223:J265</f>
        <v>13.19</v>
      </c>
      <c r="E223" s="21">
        <f>Sheet5!E223:K265</f>
        <v>13.48</v>
      </c>
      <c r="F223" s="21">
        <f>Sheet5!F223:L265</f>
        <v>11.74</v>
      </c>
      <c r="G223" s="21">
        <f>Sheet5!G223:M265</f>
        <v>11.12</v>
      </c>
      <c r="H223" s="21">
        <f>Sheet5!H223:N265</f>
        <v>6</v>
      </c>
      <c r="J223" s="21">
        <f>SUM(C223,-Sheet2!$G$8)</f>
        <v>0.40000000000000036</v>
      </c>
      <c r="K223" s="25"/>
    </row>
    <row r="224" spans="1:12" s="21" customFormat="1" x14ac:dyDescent="0.3">
      <c r="A224" s="21" t="str">
        <f>Sheet5!A224:G266</f>
        <v xml:space="preserve">TS March MY </v>
      </c>
      <c r="B224" s="21" t="str">
        <f>Sheet5!B224:H266</f>
        <v>2014-15</v>
      </c>
      <c r="C224" s="21">
        <f>Sheet5!C224:I266</f>
        <v>11.21</v>
      </c>
      <c r="D224" s="21">
        <f>Sheet5!D224:J266</f>
        <v>12.78</v>
      </c>
      <c r="E224" s="21">
        <f>Sheet5!E224:K266</f>
        <v>10.53</v>
      </c>
      <c r="F224" s="21">
        <f>Sheet5!F224:L266</f>
        <v>10.78</v>
      </c>
      <c r="G224" s="21">
        <f>Sheet5!G224:M266</f>
        <v>9.93</v>
      </c>
      <c r="H224" s="21">
        <f>Sheet5!H224:N266</f>
        <v>7</v>
      </c>
      <c r="J224" s="21">
        <f>SUM(C224,-Sheet2!$G$8)</f>
        <v>-1.7899999999999991</v>
      </c>
      <c r="K224" s="25"/>
    </row>
    <row r="225" spans="1:12" s="21" customFormat="1" x14ac:dyDescent="0.3">
      <c r="A225" s="21" t="str">
        <f>Sheet5!A225:G267</f>
        <v xml:space="preserve">TS March MY </v>
      </c>
      <c r="B225" s="21" t="str">
        <f>Sheet5!B225:H267</f>
        <v>2015-16</v>
      </c>
      <c r="C225" s="21">
        <f>Sheet5!C225:I267</f>
        <v>10.66</v>
      </c>
      <c r="D225" s="21">
        <f>Sheet5!D225:J267</f>
        <v>10.15</v>
      </c>
      <c r="E225" s="21">
        <f>Sheet5!E225:K267</f>
        <v>10.78</v>
      </c>
      <c r="F225" s="21">
        <f>Sheet5!F225:L267</f>
        <v>10.08</v>
      </c>
      <c r="G225" s="21">
        <f>Sheet5!G225:M267</f>
        <v>10.06</v>
      </c>
      <c r="H225" s="21">
        <f>Sheet5!H225:N267</f>
        <v>8</v>
      </c>
      <c r="J225" s="21">
        <f>SUM(C225,-Sheet2!$G$8)</f>
        <v>-2.34</v>
      </c>
      <c r="K225" s="25">
        <f t="shared" ref="K225" si="37">SUM(J222:J228)</f>
        <v>-8.4599999999999973</v>
      </c>
      <c r="L225" s="21">
        <f t="shared" ref="L225" si="38">AVERAGE(J222:J228)</f>
        <v>-1.2085714285714282</v>
      </c>
    </row>
    <row r="226" spans="1:12" s="21" customFormat="1" x14ac:dyDescent="0.3">
      <c r="A226" s="21" t="str">
        <f>Sheet5!A226:G268</f>
        <v xml:space="preserve">TS March MY </v>
      </c>
      <c r="B226" s="21" t="str">
        <f>Sheet5!B226:H268</f>
        <v>2016-17</v>
      </c>
      <c r="C226" s="21">
        <f>Sheet5!C226:I268</f>
        <v>10.24</v>
      </c>
      <c r="D226" s="21">
        <f>Sheet5!D226:J268</f>
        <v>10.56</v>
      </c>
      <c r="E226" s="21">
        <f>Sheet5!E226:K268</f>
        <v>10.1</v>
      </c>
      <c r="F226" s="21">
        <f>Sheet5!F226:L268</f>
        <v>9.85</v>
      </c>
      <c r="G226" s="21">
        <f>Sheet5!G226:M268</f>
        <v>9.5500000000000007</v>
      </c>
      <c r="H226" s="21">
        <f>Sheet5!H226:N268</f>
        <v>9</v>
      </c>
      <c r="J226" s="21">
        <f>SUM(C226,-Sheet2!$G$8)</f>
        <v>-2.76</v>
      </c>
      <c r="K226" s="25"/>
    </row>
    <row r="227" spans="1:12" s="21" customFormat="1" x14ac:dyDescent="0.3">
      <c r="A227" s="21" t="str">
        <f>Sheet5!A227:G269</f>
        <v xml:space="preserve">TS V2 </v>
      </c>
      <c r="B227" s="21" t="str">
        <f>Sheet5!B227:H269</f>
        <v>2008-09</v>
      </c>
      <c r="C227" s="21">
        <f>Sheet5!C227:I269</f>
        <v>12.34</v>
      </c>
      <c r="D227" s="21">
        <f>Sheet5!D227:J269</f>
        <v>13.42</v>
      </c>
      <c r="E227" s="21">
        <f>Sheet5!E227:K269</f>
        <v>11.27</v>
      </c>
      <c r="F227" s="21">
        <f>Sheet5!F227:L269</f>
        <v>12</v>
      </c>
      <c r="G227" s="21">
        <f>Sheet5!G227:M269</f>
        <v>10.58</v>
      </c>
      <c r="H227" s="21">
        <f>Sheet5!H227:N269</f>
        <v>1</v>
      </c>
      <c r="J227" s="21">
        <f>SUM(C227,-Sheet2!$G$8)</f>
        <v>-0.66000000000000014</v>
      </c>
      <c r="K227" s="25"/>
    </row>
    <row r="228" spans="1:12" s="21" customFormat="1" x14ac:dyDescent="0.3">
      <c r="A228" s="21" t="str">
        <f>Sheet5!A228:G270</f>
        <v xml:space="preserve">TS V2 </v>
      </c>
      <c r="B228" s="21" t="str">
        <f>Sheet5!B228:H270</f>
        <v>2009-10</v>
      </c>
      <c r="C228" s="21">
        <f>Sheet5!C228:I270</f>
        <v>9.9600000000000009</v>
      </c>
      <c r="D228" s="21">
        <f>Sheet5!D228:J270</f>
        <v>9.86</v>
      </c>
      <c r="E228" s="21">
        <f>Sheet5!E228:K270</f>
        <v>10.06</v>
      </c>
      <c r="F228" s="21">
        <f>Sheet5!F228:L270</f>
        <v>9.6999999999999993</v>
      </c>
      <c r="G228" s="21">
        <f>Sheet5!G228:M270</f>
        <v>9.5299999999999994</v>
      </c>
      <c r="H228" s="21">
        <f>Sheet5!H228:N270</f>
        <v>2</v>
      </c>
      <c r="J228" s="21">
        <f>SUM(C228,-Sheet2!$G$8)</f>
        <v>-3.0399999999999991</v>
      </c>
      <c r="K228" s="26"/>
    </row>
    <row r="229" spans="1:12" s="21" customFormat="1" x14ac:dyDescent="0.3">
      <c r="A229" s="21" t="str">
        <f>Sheet5!A229:G271</f>
        <v xml:space="preserve">TS V2 </v>
      </c>
      <c r="B229" s="21" t="str">
        <f>Sheet5!B229:H271</f>
        <v>2010-11</v>
      </c>
      <c r="C229" s="21">
        <f>Sheet5!C229:I271</f>
        <v>12.23</v>
      </c>
      <c r="D229" s="21">
        <f>Sheet5!D229:J271</f>
        <v>9.7899999999999991</v>
      </c>
      <c r="E229" s="21">
        <f>Sheet5!E229:K271</f>
        <v>13.28</v>
      </c>
      <c r="F229" s="21">
        <f>Sheet5!F229:L271</f>
        <v>11.97</v>
      </c>
      <c r="G229" s="21">
        <f>Sheet5!G229:M271</f>
        <v>12.9</v>
      </c>
      <c r="H229" s="21">
        <f>Sheet5!H229:N271</f>
        <v>3</v>
      </c>
      <c r="J229" s="21">
        <f>SUM(C229,-Sheet2!$G$8)</f>
        <v>-0.76999999999999957</v>
      </c>
      <c r="K229" s="22"/>
    </row>
    <row r="230" spans="1:12" s="21" customFormat="1" x14ac:dyDescent="0.3">
      <c r="A230" s="21" t="str">
        <f>Sheet5!A230:G272</f>
        <v xml:space="preserve">TS V2 </v>
      </c>
      <c r="B230" s="21" t="str">
        <f>Sheet5!B230:H272</f>
        <v>2011-12</v>
      </c>
      <c r="C230" s="21">
        <f>Sheet5!C230:I272</f>
        <v>14.97</v>
      </c>
      <c r="D230" s="21">
        <f>Sheet5!D230:J272</f>
        <v>13.13</v>
      </c>
      <c r="E230" s="21">
        <f>Sheet5!E230:K272</f>
        <v>15.18</v>
      </c>
      <c r="F230" s="21">
        <f>Sheet5!F230:L272</f>
        <v>14.24</v>
      </c>
      <c r="G230" s="21">
        <f>Sheet5!G230:M272</f>
        <v>14.37</v>
      </c>
      <c r="H230" s="21">
        <f>Sheet5!H230:N272</f>
        <v>4</v>
      </c>
      <c r="J230" s="21">
        <f>SUM(C230,-Sheet2!$G$8)</f>
        <v>1.9700000000000006</v>
      </c>
      <c r="K230" s="25"/>
    </row>
    <row r="231" spans="1:12" s="21" customFormat="1" x14ac:dyDescent="0.3">
      <c r="A231" s="21" t="str">
        <f>Sheet5!A231:G273</f>
        <v xml:space="preserve">TS V2 </v>
      </c>
      <c r="B231" s="21" t="str">
        <f>Sheet5!B231:H273</f>
        <v>2012-13</v>
      </c>
      <c r="C231" s="21">
        <f>Sheet5!C231:I273</f>
        <v>14.86</v>
      </c>
      <c r="D231" s="21">
        <f>Sheet5!D231:J273</f>
        <v>14.65</v>
      </c>
      <c r="E231" s="21">
        <f>Sheet5!E231:K273</f>
        <v>15.07</v>
      </c>
      <c r="F231" s="21">
        <f>Sheet5!F231:L273</f>
        <v>14.44</v>
      </c>
      <c r="G231" s="21">
        <f>Sheet5!G231:M273</f>
        <v>14.24</v>
      </c>
      <c r="H231" s="21">
        <f>Sheet5!H231:N273</f>
        <v>5</v>
      </c>
      <c r="J231" s="21">
        <f>SUM(C231,-Sheet2!$G$8)</f>
        <v>1.8599999999999994</v>
      </c>
      <c r="K231" s="25"/>
    </row>
    <row r="232" spans="1:12" s="21" customFormat="1" x14ac:dyDescent="0.3">
      <c r="A232" s="21" t="str">
        <f>Sheet5!A232:G274</f>
        <v xml:space="preserve">TS V2 </v>
      </c>
      <c r="B232" s="21" t="str">
        <f>Sheet5!B232:H274</f>
        <v>2013-14</v>
      </c>
      <c r="C232" s="21">
        <f>Sheet5!C232:I274</f>
        <v>13.25</v>
      </c>
      <c r="D232" s="21">
        <f>Sheet5!D232:J274</f>
        <v>13.1</v>
      </c>
      <c r="E232" s="21">
        <f>Sheet5!E232:K274</f>
        <v>13.4</v>
      </c>
      <c r="F232" s="21">
        <f>Sheet5!F232:L274</f>
        <v>13.07</v>
      </c>
      <c r="G232" s="21">
        <f>Sheet5!G232:M274</f>
        <v>13.05</v>
      </c>
      <c r="H232" s="21">
        <f>Sheet5!H232:N274</f>
        <v>6</v>
      </c>
      <c r="J232" s="21">
        <f>SUM(C232,-Sheet2!$G$8)</f>
        <v>0.25</v>
      </c>
      <c r="K232" s="25"/>
    </row>
    <row r="233" spans="1:12" s="21" customFormat="1" x14ac:dyDescent="0.3">
      <c r="A233" s="21" t="str">
        <f>Sheet5!A233:G275</f>
        <v xml:space="preserve">TS V2 </v>
      </c>
      <c r="B233" s="21" t="str">
        <f>Sheet5!B233:H275</f>
        <v>2014-15</v>
      </c>
      <c r="C233" s="21">
        <f>Sheet5!C233:I275</f>
        <v>10.73</v>
      </c>
      <c r="D233" s="21">
        <f>Sheet5!D233:J275</f>
        <v>11.52</v>
      </c>
      <c r="E233" s="21">
        <f>Sheet5!E233:K275</f>
        <v>9.94</v>
      </c>
      <c r="F233" s="21">
        <f>Sheet5!F233:L275</f>
        <v>10.41</v>
      </c>
      <c r="G233" s="21">
        <f>Sheet5!G233:M275</f>
        <v>9.3000000000000007</v>
      </c>
      <c r="H233" s="21">
        <f>Sheet5!H233:N275</f>
        <v>7</v>
      </c>
      <c r="J233" s="21">
        <f>SUM(C233,-Sheet2!$G$8)</f>
        <v>-2.2699999999999996</v>
      </c>
      <c r="K233" s="25"/>
    </row>
    <row r="234" spans="1:12" s="21" customFormat="1" x14ac:dyDescent="0.3">
      <c r="A234" s="21" t="str">
        <f>Sheet5!A234:G276</f>
        <v xml:space="preserve">TS V2 </v>
      </c>
      <c r="B234" s="21" t="str">
        <f>Sheet5!B234:H276</f>
        <v>2015-16</v>
      </c>
      <c r="C234" s="21">
        <f>Sheet5!C234:I276</f>
        <v>10.66</v>
      </c>
      <c r="D234" s="21">
        <f>Sheet5!D234:J276</f>
        <v>10.15</v>
      </c>
      <c r="E234" s="21">
        <f>Sheet5!E234:K276</f>
        <v>10.78</v>
      </c>
      <c r="F234" s="21">
        <f>Sheet5!F234:L276</f>
        <v>10.08</v>
      </c>
      <c r="G234" s="21">
        <f>Sheet5!G234:M276</f>
        <v>10.06</v>
      </c>
      <c r="H234" s="21">
        <f>Sheet5!H234:N276</f>
        <v>8</v>
      </c>
      <c r="J234" s="21">
        <f>SUM(C234,-Sheet2!$G$8)</f>
        <v>-2.34</v>
      </c>
      <c r="K234" s="25">
        <f t="shared" ref="K234" si="39">SUM(J229:J240)</f>
        <v>-3.0399999999999991</v>
      </c>
      <c r="L234" s="21">
        <f t="shared" ref="L234" si="40">AVERAGE(J229:J240)</f>
        <v>-0.25333333333333324</v>
      </c>
    </row>
    <row r="235" spans="1:12" s="21" customFormat="1" x14ac:dyDescent="0.3">
      <c r="A235" s="21" t="str">
        <f>Sheet5!A235:G277</f>
        <v xml:space="preserve">TS V2 </v>
      </c>
      <c r="B235" s="21" t="str">
        <f>Sheet5!B235:H277</f>
        <v>2016-17</v>
      </c>
      <c r="C235" s="21">
        <f>Sheet5!C235:I277</f>
        <v>10.24</v>
      </c>
      <c r="D235" s="21">
        <f>Sheet5!D235:J277</f>
        <v>10.43</v>
      </c>
      <c r="E235" s="21">
        <f>Sheet5!E235:K277</f>
        <v>10.039999999999999</v>
      </c>
      <c r="F235" s="21">
        <f>Sheet5!F235:L277</f>
        <v>9.94</v>
      </c>
      <c r="G235" s="21">
        <f>Sheet5!G235:M277</f>
        <v>9.4499999999999993</v>
      </c>
      <c r="H235" s="21">
        <f>Sheet5!H235:N277</f>
        <v>9</v>
      </c>
      <c r="J235" s="21">
        <f>SUM(C235,-Sheet2!$G$8)</f>
        <v>-2.76</v>
      </c>
      <c r="K235" s="25"/>
    </row>
    <row r="236" spans="1:12" s="21" customFormat="1" x14ac:dyDescent="0.3">
      <c r="A236" s="21" t="str">
        <f>Sheet5!A236:G278</f>
        <v xml:space="preserve">TS V2 MY </v>
      </c>
      <c r="B236" s="21" t="str">
        <f>Sheet5!B236:H278</f>
        <v>2008-09</v>
      </c>
      <c r="C236" s="21">
        <f>Sheet5!C236:I278</f>
        <v>12.74</v>
      </c>
      <c r="D236" s="21">
        <f>Sheet5!D236:J278</f>
        <v>13.73</v>
      </c>
      <c r="E236" s="21">
        <f>Sheet5!E236:K278</f>
        <v>11.25</v>
      </c>
      <c r="F236" s="21">
        <f>Sheet5!F236:L278</f>
        <v>12.47</v>
      </c>
      <c r="G236" s="21">
        <f>Sheet5!G236:M278</f>
        <v>10.57</v>
      </c>
      <c r="H236" s="21">
        <f>Sheet5!H236:N278</f>
        <v>1</v>
      </c>
      <c r="J236" s="21">
        <f>SUM(C236,-Sheet2!$G$8)</f>
        <v>-0.25999999999999979</v>
      </c>
      <c r="K236" s="25"/>
    </row>
    <row r="237" spans="1:12" s="21" customFormat="1" x14ac:dyDescent="0.3">
      <c r="A237" s="21" t="str">
        <f>Sheet5!A237:G279</f>
        <v xml:space="preserve">TS V2 MY </v>
      </c>
      <c r="B237" s="21" t="str">
        <f>Sheet5!B237:H279</f>
        <v>2009-10</v>
      </c>
      <c r="C237" s="21">
        <f>Sheet5!C237:I279</f>
        <v>11.12</v>
      </c>
      <c r="D237" s="21">
        <f>Sheet5!D237:J279</f>
        <v>11.73</v>
      </c>
      <c r="E237" s="21">
        <f>Sheet5!E237:K279</f>
        <v>10.220000000000001</v>
      </c>
      <c r="F237" s="21">
        <f>Sheet5!F237:L279</f>
        <v>10.91</v>
      </c>
      <c r="G237" s="21">
        <f>Sheet5!G237:M279</f>
        <v>9.6999999999999993</v>
      </c>
      <c r="H237" s="21">
        <f>Sheet5!H237:N279</f>
        <v>2</v>
      </c>
      <c r="J237" s="21">
        <f>SUM(C237,-Sheet2!$G$8)</f>
        <v>-1.8800000000000008</v>
      </c>
      <c r="K237" s="25"/>
    </row>
    <row r="238" spans="1:12" s="21" customFormat="1" x14ac:dyDescent="0.3">
      <c r="A238" s="21" t="str">
        <f>Sheet5!A238:G280</f>
        <v xml:space="preserve">TS V2 MY </v>
      </c>
      <c r="B238" s="21" t="str">
        <f>Sheet5!B238:H280</f>
        <v>2010-11</v>
      </c>
      <c r="C238" s="21">
        <f>Sheet5!C238:I280</f>
        <v>12.33</v>
      </c>
      <c r="D238" s="21">
        <f>Sheet5!D238:J280</f>
        <v>11.78</v>
      </c>
      <c r="E238" s="21">
        <f>Sheet5!E238:K280</f>
        <v>13.15</v>
      </c>
      <c r="F238" s="21">
        <f>Sheet5!F238:L280</f>
        <v>12.21</v>
      </c>
      <c r="G238" s="21">
        <f>Sheet5!G238:M280</f>
        <v>12.85</v>
      </c>
      <c r="H238" s="21">
        <f>Sheet5!H238:N280</f>
        <v>3</v>
      </c>
      <c r="J238" s="21">
        <f>SUM(C238,-Sheet2!$G$8)</f>
        <v>-0.66999999999999993</v>
      </c>
      <c r="K238" s="25"/>
    </row>
    <row r="239" spans="1:12" s="21" customFormat="1" x14ac:dyDescent="0.3">
      <c r="A239" s="21" t="str">
        <f>Sheet5!A239:G281</f>
        <v xml:space="preserve">TS V2 MY </v>
      </c>
      <c r="B239" s="21" t="str">
        <f>Sheet5!B239:H281</f>
        <v>2011-12</v>
      </c>
      <c r="C239" s="21">
        <f>Sheet5!C239:I281</f>
        <v>14.97</v>
      </c>
      <c r="D239" s="21">
        <f>Sheet5!D239:J281</f>
        <v>13.13</v>
      </c>
      <c r="E239" s="21">
        <f>Sheet5!E239:K281</f>
        <v>15.18</v>
      </c>
      <c r="F239" s="21">
        <f>Sheet5!F239:L281</f>
        <v>14.24</v>
      </c>
      <c r="G239" s="21">
        <f>Sheet5!G239:M281</f>
        <v>14.37</v>
      </c>
      <c r="H239" s="21">
        <f>Sheet5!H239:N281</f>
        <v>4</v>
      </c>
      <c r="J239" s="21">
        <f>SUM(C239,-Sheet2!$G$8)</f>
        <v>1.9700000000000006</v>
      </c>
      <c r="K239" s="25"/>
    </row>
    <row r="240" spans="1:12" s="21" customFormat="1" x14ac:dyDescent="0.3">
      <c r="A240" s="21" t="str">
        <f>Sheet5!A240:G282</f>
        <v xml:space="preserve">TS V2 MY </v>
      </c>
      <c r="B240" s="21" t="str">
        <f>Sheet5!B240:H282</f>
        <v>2012-13</v>
      </c>
      <c r="C240" s="21">
        <f>Sheet5!C240:I282</f>
        <v>14.86</v>
      </c>
      <c r="D240" s="21">
        <f>Sheet5!D240:J282</f>
        <v>14.65</v>
      </c>
      <c r="E240" s="21">
        <f>Sheet5!E240:K282</f>
        <v>15.07</v>
      </c>
      <c r="F240" s="21">
        <f>Sheet5!F240:L282</f>
        <v>14.44</v>
      </c>
      <c r="G240" s="21">
        <f>Sheet5!G240:M282</f>
        <v>14.24</v>
      </c>
      <c r="H240" s="21">
        <f>Sheet5!H240:N282</f>
        <v>5</v>
      </c>
      <c r="J240" s="21">
        <f>SUM(C240,-Sheet2!$G$8)</f>
        <v>1.8599999999999994</v>
      </c>
      <c r="K240" s="26"/>
    </row>
    <row r="241" spans="1:12" s="21" customFormat="1" x14ac:dyDescent="0.3">
      <c r="A241" s="21" t="str">
        <f>Sheet5!A241:G283</f>
        <v xml:space="preserve">TS V2 MY </v>
      </c>
      <c r="B241" s="21" t="str">
        <f>Sheet5!B241:H283</f>
        <v>2013-14</v>
      </c>
      <c r="C241" s="21">
        <f>Sheet5!C241:I283</f>
        <v>13.13</v>
      </c>
      <c r="D241" s="21">
        <f>Sheet5!D241:J283</f>
        <v>13.08</v>
      </c>
      <c r="E241" s="21">
        <f>Sheet5!E241:K283</f>
        <v>13.21</v>
      </c>
      <c r="F241" s="21">
        <f>Sheet5!F241:L283</f>
        <v>13.02</v>
      </c>
      <c r="G241" s="21">
        <f>Sheet5!G241:M283</f>
        <v>12.91</v>
      </c>
      <c r="H241" s="21">
        <f>Sheet5!H241:N283</f>
        <v>6</v>
      </c>
      <c r="J241" s="21">
        <f>SUM(C241,-Sheet2!$G$8)</f>
        <v>0.13000000000000078</v>
      </c>
      <c r="K241" s="22">
        <f t="shared" ref="K241" si="41">SUM(J241:J242)</f>
        <v>-1.4899999999999984</v>
      </c>
      <c r="L241" s="21">
        <f t="shared" ref="L241" si="42">AVERAGE(J241:J242)</f>
        <v>-0.74499999999999922</v>
      </c>
    </row>
    <row r="242" spans="1:12" s="21" customFormat="1" x14ac:dyDescent="0.3">
      <c r="A242" s="21" t="str">
        <f>Sheet5!A242:G284</f>
        <v xml:space="preserve">TS V2 MY </v>
      </c>
      <c r="B242" s="21" t="str">
        <f>Sheet5!B242:H284</f>
        <v>2014-15</v>
      </c>
      <c r="C242" s="21">
        <f>Sheet5!C242:I284</f>
        <v>11.38</v>
      </c>
      <c r="D242" s="21">
        <f>Sheet5!D242:J284</f>
        <v>12.34</v>
      </c>
      <c r="E242" s="21">
        <f>Sheet5!E242:K284</f>
        <v>9.94</v>
      </c>
      <c r="F242" s="21">
        <f>Sheet5!F242:L284</f>
        <v>11.12</v>
      </c>
      <c r="G242" s="21">
        <f>Sheet5!G242:M284</f>
        <v>9.3000000000000007</v>
      </c>
      <c r="H242" s="21">
        <f>Sheet5!H242:N284</f>
        <v>7</v>
      </c>
      <c r="J242" s="21">
        <f>SUM(C242,-Sheet2!$G$8)</f>
        <v>-1.6199999999999992</v>
      </c>
      <c r="K242" s="26"/>
    </row>
    <row r="243" spans="1:12" s="21" customFormat="1" x14ac:dyDescent="0.3">
      <c r="A243" s="21" t="str">
        <f>Sheet5!A243:G285</f>
        <v xml:space="preserve">TS V2 MY </v>
      </c>
      <c r="B243" s="21" t="str">
        <f>Sheet5!B243:H285</f>
        <v>2015-16</v>
      </c>
      <c r="C243" s="21">
        <f>Sheet5!C243:I285</f>
        <v>10.66</v>
      </c>
      <c r="D243" s="21">
        <f>Sheet5!D243:J285</f>
        <v>10.15</v>
      </c>
      <c r="E243" s="21">
        <f>Sheet5!E243:K285</f>
        <v>10.78</v>
      </c>
      <c r="F243" s="21">
        <f>Sheet5!F243:L285</f>
        <v>10.08</v>
      </c>
      <c r="G243" s="21">
        <f>Sheet5!G243:M285</f>
        <v>10.06</v>
      </c>
      <c r="H243" s="21">
        <f>Sheet5!H243:N285</f>
        <v>8</v>
      </c>
      <c r="J243" s="21">
        <f>SUM(C243,-Sheet2!$G$8)</f>
        <v>-2.34</v>
      </c>
      <c r="K243" s="22"/>
    </row>
    <row r="244" spans="1:12" s="21" customFormat="1" x14ac:dyDescent="0.3">
      <c r="A244" s="21" t="str">
        <f>Sheet5!A244:G286</f>
        <v xml:space="preserve">TS V2 MY </v>
      </c>
      <c r="B244" s="21" t="str">
        <f>Sheet5!B244:H286</f>
        <v>2016-17</v>
      </c>
      <c r="C244" s="21">
        <f>Sheet5!C244:I286</f>
        <v>10.24</v>
      </c>
      <c r="D244" s="21">
        <f>Sheet5!D244:J286</f>
        <v>10.43</v>
      </c>
      <c r="E244" s="21">
        <f>Sheet5!E244:K286</f>
        <v>10.039999999999999</v>
      </c>
      <c r="F244" s="21">
        <f>Sheet5!F244:L286</f>
        <v>9.94</v>
      </c>
      <c r="G244" s="21">
        <f>Sheet5!G244:M286</f>
        <v>9.4499999999999993</v>
      </c>
      <c r="H244" s="21">
        <f>Sheet5!H244:N286</f>
        <v>9</v>
      </c>
      <c r="J244" s="21">
        <f>SUM(C244,-Sheet2!$G$8)</f>
        <v>-2.76</v>
      </c>
      <c r="K244" s="25"/>
    </row>
    <row r="245" spans="1:12" s="21" customFormat="1" x14ac:dyDescent="0.3">
      <c r="A245" s="21" t="str">
        <f>Sheet5!A245:G287</f>
        <v xml:space="preserve">TS V3 </v>
      </c>
      <c r="B245" s="21" t="str">
        <f>Sheet5!B245:H287</f>
        <v>2008-09</v>
      </c>
      <c r="C245" s="21">
        <f>Sheet5!C245:I287</f>
        <v>12.29</v>
      </c>
      <c r="D245" s="21">
        <f>Sheet5!D245:J287</f>
        <v>13.42</v>
      </c>
      <c r="E245" s="21">
        <f>Sheet5!E245:K287</f>
        <v>11.17</v>
      </c>
      <c r="F245" s="21">
        <f>Sheet5!F245:L287</f>
        <v>11.95</v>
      </c>
      <c r="G245" s="21">
        <f>Sheet5!G245:M287</f>
        <v>10.48</v>
      </c>
      <c r="H245" s="21">
        <f>Sheet5!H245:N287</f>
        <v>1</v>
      </c>
      <c r="J245" s="21">
        <f>SUM(C245,-Sheet2!$G$8)</f>
        <v>-0.71000000000000085</v>
      </c>
      <c r="K245" s="25"/>
    </row>
    <row r="246" spans="1:12" s="21" customFormat="1" x14ac:dyDescent="0.3">
      <c r="A246" s="21" t="str">
        <f>Sheet5!A246:G288</f>
        <v xml:space="preserve">TS V3 </v>
      </c>
      <c r="B246" s="21" t="str">
        <f>Sheet5!B246:H288</f>
        <v>2009-10</v>
      </c>
      <c r="C246" s="21">
        <f>Sheet5!C246:I288</f>
        <v>9.9600000000000009</v>
      </c>
      <c r="D246" s="21">
        <f>Sheet5!D246:J288</f>
        <v>9.86</v>
      </c>
      <c r="E246" s="21">
        <f>Sheet5!E246:K288</f>
        <v>10.06</v>
      </c>
      <c r="F246" s="21">
        <f>Sheet5!F246:L288</f>
        <v>9.6999999999999993</v>
      </c>
      <c r="G246" s="21">
        <f>Sheet5!G246:M288</f>
        <v>9.5299999999999994</v>
      </c>
      <c r="H246" s="21">
        <f>Sheet5!H246:N288</f>
        <v>2</v>
      </c>
      <c r="J246" s="21">
        <f>SUM(C246,-Sheet2!$G$8)</f>
        <v>-3.0399999999999991</v>
      </c>
      <c r="K246" s="25">
        <f t="shared" ref="K246" si="43">SUM(J243:J249)</f>
        <v>-7.1900000000000013</v>
      </c>
      <c r="L246" s="21">
        <f t="shared" ref="L246" si="44">AVERAGE(J243:J249)</f>
        <v>-1.0271428571428574</v>
      </c>
    </row>
    <row r="247" spans="1:12" s="21" customFormat="1" x14ac:dyDescent="0.3">
      <c r="A247" s="21" t="str">
        <f>Sheet5!A247:G289</f>
        <v xml:space="preserve">TS V3 </v>
      </c>
      <c r="B247" s="21" t="str">
        <f>Sheet5!B247:H289</f>
        <v>2010-11</v>
      </c>
      <c r="C247" s="21">
        <f>Sheet5!C247:I289</f>
        <v>12.11</v>
      </c>
      <c r="D247" s="21">
        <f>Sheet5!D247:J289</f>
        <v>9.7899999999999991</v>
      </c>
      <c r="E247" s="21">
        <f>Sheet5!E247:K289</f>
        <v>13.1</v>
      </c>
      <c r="F247" s="21">
        <f>Sheet5!F247:L289</f>
        <v>11.87</v>
      </c>
      <c r="G247" s="21">
        <f>Sheet5!G247:M289</f>
        <v>12.76</v>
      </c>
      <c r="H247" s="21">
        <f>Sheet5!H247:N289</f>
        <v>3</v>
      </c>
      <c r="J247" s="21">
        <f>SUM(C247,-Sheet2!$G$8)</f>
        <v>-0.89000000000000057</v>
      </c>
      <c r="K247" s="25"/>
    </row>
    <row r="248" spans="1:12" s="21" customFormat="1" x14ac:dyDescent="0.3">
      <c r="A248" s="21" t="str">
        <f>Sheet5!A248:G290</f>
        <v xml:space="preserve">TS V3 </v>
      </c>
      <c r="B248" s="21" t="str">
        <f>Sheet5!B248:H290</f>
        <v>2011-12</v>
      </c>
      <c r="C248" s="21">
        <f>Sheet5!C248:I290</f>
        <v>13.76</v>
      </c>
      <c r="D248" s="21">
        <f>Sheet5!D248:J290</f>
        <v>13.13</v>
      </c>
      <c r="E248" s="21">
        <f>Sheet5!E248:K290</f>
        <v>13.83</v>
      </c>
      <c r="F248" s="21">
        <f>Sheet5!F248:L290</f>
        <v>13.17</v>
      </c>
      <c r="G248" s="21">
        <f>Sheet5!G248:M290</f>
        <v>13.17</v>
      </c>
      <c r="H248" s="21">
        <f>Sheet5!H248:N290</f>
        <v>4</v>
      </c>
      <c r="J248" s="21">
        <f>SUM(C248,-Sheet2!$G$8)</f>
        <v>0.75999999999999979</v>
      </c>
      <c r="K248" s="25"/>
    </row>
    <row r="249" spans="1:12" s="21" customFormat="1" x14ac:dyDescent="0.3">
      <c r="A249" s="21" t="str">
        <f>Sheet5!A249:G291</f>
        <v xml:space="preserve">TS V3 </v>
      </c>
      <c r="B249" s="21" t="str">
        <f>Sheet5!B249:H291</f>
        <v>2012-13</v>
      </c>
      <c r="C249" s="21">
        <f>Sheet5!C249:I291</f>
        <v>14.79</v>
      </c>
      <c r="D249" s="21">
        <f>Sheet5!D249:J291</f>
        <v>14.39</v>
      </c>
      <c r="E249" s="21">
        <f>Sheet5!E249:K291</f>
        <v>15.05</v>
      </c>
      <c r="F249" s="21">
        <f>Sheet5!F249:L291</f>
        <v>14.28</v>
      </c>
      <c r="G249" s="21">
        <f>Sheet5!G249:M291</f>
        <v>14.21</v>
      </c>
      <c r="H249" s="21">
        <f>Sheet5!H249:N291</f>
        <v>5</v>
      </c>
      <c r="J249" s="21">
        <f>SUM(C249,-Sheet2!$G$8)</f>
        <v>1.7899999999999991</v>
      </c>
      <c r="K249" s="26"/>
    </row>
    <row r="250" spans="1:12" s="21" customFormat="1" x14ac:dyDescent="0.3">
      <c r="A250" s="21" t="str">
        <f>Sheet5!A250:G292</f>
        <v xml:space="preserve">TS V3 </v>
      </c>
      <c r="B250" s="21" t="str">
        <f>Sheet5!B250:H292</f>
        <v>2013-14</v>
      </c>
      <c r="C250" s="21">
        <f>Sheet5!C250:I292</f>
        <v>13.25</v>
      </c>
      <c r="D250" s="21">
        <f>Sheet5!D250:J292</f>
        <v>13.1</v>
      </c>
      <c r="E250" s="21">
        <f>Sheet5!E250:K292</f>
        <v>13.4</v>
      </c>
      <c r="F250" s="21">
        <f>Sheet5!F250:L292</f>
        <v>13.07</v>
      </c>
      <c r="G250" s="21">
        <f>Sheet5!G250:M292</f>
        <v>13.05</v>
      </c>
      <c r="H250" s="21">
        <f>Sheet5!H250:N292</f>
        <v>6</v>
      </c>
      <c r="J250" s="21">
        <f>SUM(C250,-Sheet2!$G$8)</f>
        <v>0.25</v>
      </c>
      <c r="K250" s="22"/>
    </row>
    <row r="251" spans="1:12" s="21" customFormat="1" x14ac:dyDescent="0.3">
      <c r="A251" s="21" t="str">
        <f>Sheet5!A251:G293</f>
        <v xml:space="preserve">TS V3 </v>
      </c>
      <c r="B251" s="21" t="str">
        <f>Sheet5!B251:H293</f>
        <v>2014-15</v>
      </c>
      <c r="C251" s="21">
        <f>Sheet5!C251:I293</f>
        <v>10.73</v>
      </c>
      <c r="D251" s="21">
        <f>Sheet5!D251:J293</f>
        <v>11.52</v>
      </c>
      <c r="E251" s="21">
        <f>Sheet5!E251:K293</f>
        <v>9.94</v>
      </c>
      <c r="F251" s="21">
        <f>Sheet5!F251:L293</f>
        <v>10.41</v>
      </c>
      <c r="G251" s="21">
        <f>Sheet5!G251:M293</f>
        <v>9.3000000000000007</v>
      </c>
      <c r="H251" s="21">
        <f>Sheet5!H251:N293</f>
        <v>7</v>
      </c>
      <c r="J251" s="21">
        <f>SUM(C251,-Sheet2!$G$8)</f>
        <v>-2.2699999999999996</v>
      </c>
      <c r="K251" s="25"/>
    </row>
    <row r="252" spans="1:12" s="21" customFormat="1" x14ac:dyDescent="0.3">
      <c r="A252" s="21" t="str">
        <f>Sheet5!A252:G294</f>
        <v xml:space="preserve">TS V3 </v>
      </c>
      <c r="B252" s="21" t="str">
        <f>Sheet5!B252:H294</f>
        <v>2015-16</v>
      </c>
      <c r="C252" s="21">
        <f>Sheet5!C252:I294</f>
        <v>10.76</v>
      </c>
      <c r="D252" s="21">
        <f>Sheet5!D252:J294</f>
        <v>10.15</v>
      </c>
      <c r="E252" s="21">
        <f>Sheet5!E252:K294</f>
        <v>10.91</v>
      </c>
      <c r="F252" s="21">
        <f>Sheet5!F252:L294</f>
        <v>10.210000000000001</v>
      </c>
      <c r="G252" s="21">
        <f>Sheet5!G252:M294</f>
        <v>10.220000000000001</v>
      </c>
      <c r="H252" s="21">
        <f>Sheet5!H252:N294</f>
        <v>8</v>
      </c>
      <c r="J252" s="21">
        <f>SUM(C252,-Sheet2!$G$8)</f>
        <v>-2.2400000000000002</v>
      </c>
      <c r="K252" s="25"/>
    </row>
    <row r="253" spans="1:12" s="21" customFormat="1" x14ac:dyDescent="0.3">
      <c r="A253" s="21" t="str">
        <f>Sheet5!A253:G295</f>
        <v xml:space="preserve">TS V3 </v>
      </c>
      <c r="B253" s="21" t="str">
        <f>Sheet5!B253:H295</f>
        <v>2016-17</v>
      </c>
      <c r="C253" s="21">
        <f>Sheet5!C253:I295</f>
        <v>10.24</v>
      </c>
      <c r="D253" s="21">
        <f>Sheet5!D253:J295</f>
        <v>10.43</v>
      </c>
      <c r="E253" s="21">
        <f>Sheet5!E253:K295</f>
        <v>10.039999999999999</v>
      </c>
      <c r="F253" s="21">
        <f>Sheet5!F253:L295</f>
        <v>9.94</v>
      </c>
      <c r="G253" s="21">
        <f>Sheet5!G253:M295</f>
        <v>9.4499999999999993</v>
      </c>
      <c r="H253" s="21">
        <f>Sheet5!H253:N295</f>
        <v>9</v>
      </c>
      <c r="J253" s="21">
        <f>SUM(C253,-Sheet2!$G$8)</f>
        <v>-2.76</v>
      </c>
      <c r="K253" s="25"/>
    </row>
    <row r="254" spans="1:12" s="21" customFormat="1" x14ac:dyDescent="0.3">
      <c r="A254" s="21" t="str">
        <f>Sheet5!A254:G296</f>
        <v xml:space="preserve">TS V3 MY </v>
      </c>
      <c r="B254" s="21" t="str">
        <f>Sheet5!B254:H296</f>
        <v>2008-09</v>
      </c>
      <c r="C254" s="21">
        <f>Sheet5!C254:I296</f>
        <v>12.74</v>
      </c>
      <c r="D254" s="21">
        <f>Sheet5!D254:J296</f>
        <v>13.73</v>
      </c>
      <c r="E254" s="21">
        <f>Sheet5!E254:K296</f>
        <v>11.26</v>
      </c>
      <c r="F254" s="21">
        <f>Sheet5!F254:L296</f>
        <v>12.47</v>
      </c>
      <c r="G254" s="21">
        <f>Sheet5!G254:M296</f>
        <v>10.57</v>
      </c>
      <c r="H254" s="21">
        <f>Sheet5!H254:N296</f>
        <v>1</v>
      </c>
      <c r="J254" s="21">
        <f>SUM(C254,-Sheet2!$G$8)</f>
        <v>-0.25999999999999979</v>
      </c>
      <c r="K254" s="25"/>
    </row>
    <row r="255" spans="1:12" s="21" customFormat="1" x14ac:dyDescent="0.3">
      <c r="A255" s="21" t="str">
        <f>Sheet5!A255:G297</f>
        <v xml:space="preserve">TS V3 MY </v>
      </c>
      <c r="B255" s="21" t="str">
        <f>Sheet5!B255:H297</f>
        <v>2009-10</v>
      </c>
      <c r="C255" s="21">
        <f>Sheet5!C255:I297</f>
        <v>11.12</v>
      </c>
      <c r="D255" s="21">
        <f>Sheet5!D255:J297</f>
        <v>11.73</v>
      </c>
      <c r="E255" s="21">
        <f>Sheet5!E255:K297</f>
        <v>10.220000000000001</v>
      </c>
      <c r="F255" s="21">
        <f>Sheet5!F255:L297</f>
        <v>10.9</v>
      </c>
      <c r="G255" s="21">
        <f>Sheet5!G255:M297</f>
        <v>9.66</v>
      </c>
      <c r="H255" s="21">
        <f>Sheet5!H255:N297</f>
        <v>2</v>
      </c>
      <c r="J255" s="21">
        <f>SUM(C255,-Sheet2!$G$8)</f>
        <v>-1.8800000000000008</v>
      </c>
      <c r="K255" s="25">
        <f t="shared" ref="K255" si="45">SUM(J250:J261)</f>
        <v>-11.080000000000002</v>
      </c>
      <c r="L255" s="21">
        <f t="shared" ref="L255" si="46">AVERAGE(J250:J261)</f>
        <v>-0.92333333333333345</v>
      </c>
    </row>
    <row r="256" spans="1:12" s="21" customFormat="1" x14ac:dyDescent="0.3">
      <c r="A256" s="21" t="str">
        <f>Sheet5!A256:G298</f>
        <v xml:space="preserve">TS V3 MY </v>
      </c>
      <c r="B256" s="21" t="str">
        <f>Sheet5!B256:H298</f>
        <v>2010-11</v>
      </c>
      <c r="C256" s="21">
        <f>Sheet5!C256:I298</f>
        <v>12.37</v>
      </c>
      <c r="D256" s="21">
        <f>Sheet5!D256:J298</f>
        <v>11.78</v>
      </c>
      <c r="E256" s="21">
        <f>Sheet5!E256:K298</f>
        <v>13.26</v>
      </c>
      <c r="F256" s="21">
        <f>Sheet5!F256:L298</f>
        <v>12.2</v>
      </c>
      <c r="G256" s="21">
        <f>Sheet5!G256:M298</f>
        <v>12.84</v>
      </c>
      <c r="H256" s="21">
        <f>Sheet5!H256:N298</f>
        <v>3</v>
      </c>
      <c r="J256" s="21">
        <f>SUM(C256,-Sheet2!$G$8)</f>
        <v>-0.63000000000000078</v>
      </c>
      <c r="K256" s="25"/>
    </row>
    <row r="257" spans="1:12" s="21" customFormat="1" x14ac:dyDescent="0.3">
      <c r="A257" s="21" t="str">
        <f>Sheet5!A257:G299</f>
        <v xml:space="preserve">TS V3 MY </v>
      </c>
      <c r="B257" s="21" t="str">
        <f>Sheet5!B257:H299</f>
        <v>2011-12</v>
      </c>
      <c r="C257" s="21">
        <f>Sheet5!C257:I299</f>
        <v>13.76</v>
      </c>
      <c r="D257" s="21">
        <f>Sheet5!D257:J299</f>
        <v>13.13</v>
      </c>
      <c r="E257" s="21">
        <f>Sheet5!E257:K299</f>
        <v>13.83</v>
      </c>
      <c r="F257" s="21">
        <f>Sheet5!F257:L299</f>
        <v>13.17</v>
      </c>
      <c r="G257" s="21">
        <f>Sheet5!G257:M299</f>
        <v>13.17</v>
      </c>
      <c r="H257" s="21">
        <f>Sheet5!H257:N299</f>
        <v>4</v>
      </c>
      <c r="J257" s="21">
        <f>SUM(C257,-Sheet2!$G$8)</f>
        <v>0.75999999999999979</v>
      </c>
      <c r="K257" s="25"/>
    </row>
    <row r="258" spans="1:12" s="21" customFormat="1" x14ac:dyDescent="0.3">
      <c r="A258" s="21" t="str">
        <f>Sheet5!A258:G300</f>
        <v xml:space="preserve">TS V3 MY </v>
      </c>
      <c r="B258" s="21" t="str">
        <f>Sheet5!B258:H300</f>
        <v>2012-13</v>
      </c>
      <c r="C258" s="21">
        <f>Sheet5!C258:I300</f>
        <v>14.79</v>
      </c>
      <c r="D258" s="21">
        <f>Sheet5!D258:J300</f>
        <v>14.39</v>
      </c>
      <c r="E258" s="21">
        <f>Sheet5!E258:K300</f>
        <v>15.05</v>
      </c>
      <c r="F258" s="21">
        <f>Sheet5!F258:L300</f>
        <v>14.28</v>
      </c>
      <c r="G258" s="21">
        <f>Sheet5!G258:M300</f>
        <v>14.21</v>
      </c>
      <c r="H258" s="21">
        <f>Sheet5!H258:N300</f>
        <v>5</v>
      </c>
      <c r="J258" s="21">
        <f>SUM(C258,-Sheet2!$G$8)</f>
        <v>1.7899999999999991</v>
      </c>
      <c r="K258" s="25"/>
    </row>
    <row r="259" spans="1:12" s="21" customFormat="1" x14ac:dyDescent="0.3">
      <c r="A259" s="21" t="str">
        <f>Sheet5!A259:G301</f>
        <v xml:space="preserve">TS V3 MY </v>
      </c>
      <c r="B259" s="21" t="str">
        <f>Sheet5!B259:H301</f>
        <v>2013-14</v>
      </c>
      <c r="C259" s="21">
        <f>Sheet5!C259:I301</f>
        <v>13.02</v>
      </c>
      <c r="D259" s="21">
        <f>Sheet5!D259:J301</f>
        <v>13.08</v>
      </c>
      <c r="E259" s="21">
        <f>Sheet5!E259:K301</f>
        <v>12.92</v>
      </c>
      <c r="F259" s="21">
        <f>Sheet5!F259:L301</f>
        <v>12.86</v>
      </c>
      <c r="G259" s="21">
        <f>Sheet5!G259:M301</f>
        <v>12.53</v>
      </c>
      <c r="H259" s="21">
        <f>Sheet5!H259:N301</f>
        <v>6</v>
      </c>
      <c r="J259" s="21">
        <f>SUM(C259,-Sheet2!$G$8)</f>
        <v>1.9999999999999574E-2</v>
      </c>
      <c r="K259" s="25"/>
    </row>
    <row r="260" spans="1:12" s="21" customFormat="1" x14ac:dyDescent="0.3">
      <c r="A260" s="21" t="str">
        <f>Sheet5!A260:G302</f>
        <v xml:space="preserve">TS V3 MY </v>
      </c>
      <c r="B260" s="21" t="str">
        <f>Sheet5!B260:H302</f>
        <v>2014-15</v>
      </c>
      <c r="C260" s="21">
        <f>Sheet5!C260:I302</f>
        <v>11.38</v>
      </c>
      <c r="D260" s="21">
        <f>Sheet5!D260:J302</f>
        <v>12.34</v>
      </c>
      <c r="E260" s="21">
        <f>Sheet5!E260:K302</f>
        <v>9.94</v>
      </c>
      <c r="F260" s="21">
        <f>Sheet5!F260:L302</f>
        <v>11.12</v>
      </c>
      <c r="G260" s="21">
        <f>Sheet5!G260:M302</f>
        <v>9.3000000000000007</v>
      </c>
      <c r="H260" s="21">
        <f>Sheet5!H260:N302</f>
        <v>7</v>
      </c>
      <c r="J260" s="21">
        <f>SUM(C260,-Sheet2!$G$8)</f>
        <v>-1.6199999999999992</v>
      </c>
      <c r="K260" s="25"/>
    </row>
    <row r="261" spans="1:12" s="21" customFormat="1" x14ac:dyDescent="0.3">
      <c r="A261" s="21" t="str">
        <f>Sheet5!A261:G303</f>
        <v xml:space="preserve">TS V3 MY </v>
      </c>
      <c r="B261" s="21" t="str">
        <f>Sheet5!B261:H303</f>
        <v>2015-16</v>
      </c>
      <c r="C261" s="21">
        <f>Sheet5!C261:I303</f>
        <v>10.76</v>
      </c>
      <c r="D261" s="21">
        <f>Sheet5!D261:J303</f>
        <v>10.15</v>
      </c>
      <c r="E261" s="21">
        <f>Sheet5!E261:K303</f>
        <v>10.91</v>
      </c>
      <c r="F261" s="21">
        <f>Sheet5!F261:L303</f>
        <v>10.210000000000001</v>
      </c>
      <c r="G261" s="21">
        <f>Sheet5!G261:M303</f>
        <v>10.220000000000001</v>
      </c>
      <c r="H261" s="21">
        <f>Sheet5!H261:N303</f>
        <v>8</v>
      </c>
      <c r="J261" s="21">
        <f>SUM(C261,-Sheet2!$G$8)</f>
        <v>-2.2400000000000002</v>
      </c>
      <c r="K261" s="26"/>
    </row>
    <row r="262" spans="1:12" s="21" customFormat="1" x14ac:dyDescent="0.3">
      <c r="A262" s="21" t="str">
        <f>Sheet5!A262:G304</f>
        <v xml:space="preserve">TS V3 MY </v>
      </c>
      <c r="B262" s="21" t="str">
        <f>Sheet5!B262:H304</f>
        <v>2016-17</v>
      </c>
      <c r="C262" s="21">
        <f>Sheet5!C262:I304</f>
        <v>10.24</v>
      </c>
      <c r="D262" s="21">
        <f>Sheet5!D262:J304</f>
        <v>10.43</v>
      </c>
      <c r="E262" s="21">
        <f>Sheet5!E262:K304</f>
        <v>10.039999999999999</v>
      </c>
      <c r="F262" s="21">
        <f>Sheet5!F262:L304</f>
        <v>9.94</v>
      </c>
      <c r="G262" s="21">
        <f>Sheet5!G262:M304</f>
        <v>9.4499999999999993</v>
      </c>
      <c r="H262" s="21">
        <f>Sheet5!H262:N304</f>
        <v>9</v>
      </c>
      <c r="J262" s="21">
        <f>SUM(C262,-Sheet2!$G$8)</f>
        <v>-2.76</v>
      </c>
      <c r="K262" s="22">
        <f t="shared" ref="K262" si="47">SUM(J262:J263)</f>
        <v>-3.4800000000000004</v>
      </c>
      <c r="L262" s="21">
        <f t="shared" ref="L262" si="48">AVERAGE(J262:J263)</f>
        <v>-1.7400000000000002</v>
      </c>
    </row>
    <row r="263" spans="1:12" s="21" customFormat="1" x14ac:dyDescent="0.3">
      <c r="A263" s="21" t="str">
        <f>Sheet5!A263:G305</f>
        <v xml:space="preserve">TS V3Base </v>
      </c>
      <c r="B263" s="21" t="str">
        <f>Sheet5!B263:H305</f>
        <v>2008-09</v>
      </c>
      <c r="C263" s="21">
        <f>Sheet5!C263:I305</f>
        <v>12.28</v>
      </c>
      <c r="D263" s="21">
        <f>Sheet5!D263:J305</f>
        <v>13.49</v>
      </c>
      <c r="E263" s="21">
        <f>Sheet5!E263:K305</f>
        <v>11.08</v>
      </c>
      <c r="F263" s="21">
        <f>Sheet5!F263:L305</f>
        <v>11.97</v>
      </c>
      <c r="G263" s="21">
        <f>Sheet5!G263:M305</f>
        <v>10.45</v>
      </c>
      <c r="H263" s="21">
        <f>Sheet5!H263:N305</f>
        <v>1</v>
      </c>
      <c r="J263" s="21">
        <f>SUM(C263,-Sheet2!$G$8)</f>
        <v>-0.72000000000000064</v>
      </c>
      <c r="K263" s="26"/>
    </row>
    <row r="264" spans="1:12" s="21" customFormat="1" x14ac:dyDescent="0.3">
      <c r="A264" s="21" t="str">
        <f>Sheet5!A264:G306</f>
        <v xml:space="preserve">TS V3Base </v>
      </c>
      <c r="B264" s="21" t="str">
        <f>Sheet5!B264:H306</f>
        <v>2009-10</v>
      </c>
      <c r="C264" s="21">
        <f>Sheet5!C264:I306</f>
        <v>9.8000000000000007</v>
      </c>
      <c r="D264" s="21">
        <f>Sheet5!D264:J306</f>
        <v>9.5500000000000007</v>
      </c>
      <c r="E264" s="21">
        <f>Sheet5!E264:K306</f>
        <v>10.050000000000001</v>
      </c>
      <c r="F264" s="21">
        <f>Sheet5!F264:L306</f>
        <v>9.5299999999999994</v>
      </c>
      <c r="G264" s="21">
        <f>Sheet5!G264:M306</f>
        <v>9.51</v>
      </c>
      <c r="H264" s="21">
        <f>Sheet5!H264:N306</f>
        <v>2</v>
      </c>
    </row>
    <row r="265" spans="1:12" s="21" customFormat="1" x14ac:dyDescent="0.3">
      <c r="A265" s="21" t="str">
        <f>Sheet5!A265:G307</f>
        <v xml:space="preserve">TS V3Base </v>
      </c>
      <c r="B265" s="21" t="str">
        <f>Sheet5!B265:H307</f>
        <v>2010-11</v>
      </c>
      <c r="C265" s="21">
        <f>Sheet5!C265:I307</f>
        <v>12.15</v>
      </c>
      <c r="D265" s="21">
        <f>Sheet5!D265:J307</f>
        <v>9.99</v>
      </c>
      <c r="E265" s="21">
        <f>Sheet5!E265:K307</f>
        <v>13.07</v>
      </c>
      <c r="F265" s="21">
        <f>Sheet5!F265:L307</f>
        <v>11.88</v>
      </c>
      <c r="G265" s="21">
        <f>Sheet5!G265:M307</f>
        <v>12.69</v>
      </c>
      <c r="H265" s="21">
        <f>Sheet5!H265:N307</f>
        <v>3</v>
      </c>
    </row>
    <row r="266" spans="1:12" s="21" customFormat="1" x14ac:dyDescent="0.3">
      <c r="A266" s="21" t="str">
        <f>Sheet5!A266:G308</f>
        <v xml:space="preserve">TS V3Base </v>
      </c>
      <c r="B266" s="21" t="str">
        <f>Sheet5!B266:H308</f>
        <v>2011-12</v>
      </c>
      <c r="C266" s="21">
        <f>Sheet5!C266:I308</f>
        <v>15.72</v>
      </c>
      <c r="D266" s="21">
        <f>Sheet5!D266:J308</f>
        <v>13.13</v>
      </c>
      <c r="E266" s="21">
        <f>Sheet5!E266:K308</f>
        <v>16.010000000000002</v>
      </c>
      <c r="F266" s="21">
        <f>Sheet5!F266:L308</f>
        <v>14.9</v>
      </c>
      <c r="G266" s="21">
        <f>Sheet5!G266:M308</f>
        <v>15.1</v>
      </c>
      <c r="H266" s="21">
        <f>Sheet5!H266:N308</f>
        <v>4</v>
      </c>
      <c r="J266" s="21">
        <f>SUM(C266,-Sheet2!$G$9)</f>
        <v>5.620000000000001</v>
      </c>
      <c r="K266" s="22"/>
    </row>
    <row r="267" spans="1:12" s="21" customFormat="1" x14ac:dyDescent="0.3">
      <c r="A267" s="21" t="str">
        <f>Sheet5!A267:G309</f>
        <v xml:space="preserve">TS V3Base </v>
      </c>
      <c r="B267" s="21" t="str">
        <f>Sheet5!B267:H309</f>
        <v>2012-13</v>
      </c>
      <c r="C267" s="21">
        <f>Sheet5!C267:I309</f>
        <v>14.78</v>
      </c>
      <c r="D267" s="21">
        <f>Sheet5!D267:J309</f>
        <v>13.75</v>
      </c>
      <c r="E267" s="21">
        <f>Sheet5!E267:K309</f>
        <v>15.47</v>
      </c>
      <c r="F267" s="21">
        <f>Sheet5!F267:L309</f>
        <v>14.37</v>
      </c>
      <c r="G267" s="21">
        <f>Sheet5!G267:M309</f>
        <v>14.78</v>
      </c>
      <c r="H267" s="21">
        <f>Sheet5!H267:N309</f>
        <v>5</v>
      </c>
      <c r="J267" s="21">
        <f>SUM(C267,-Sheet2!$G$9)</f>
        <v>4.68</v>
      </c>
      <c r="K267" s="25"/>
    </row>
    <row r="268" spans="1:12" s="21" customFormat="1" x14ac:dyDescent="0.3">
      <c r="A268" s="21" t="str">
        <f>Sheet5!A268:G310</f>
        <v xml:space="preserve">TS V3Base </v>
      </c>
      <c r="B268" s="21" t="str">
        <f>Sheet5!B268:H310</f>
        <v>2013-14</v>
      </c>
      <c r="C268" s="21">
        <f>Sheet5!C268:I310</f>
        <v>13.47</v>
      </c>
      <c r="D268" s="21">
        <f>Sheet5!D268:J310</f>
        <v>13.06</v>
      </c>
      <c r="E268" s="21">
        <f>Sheet5!E268:K310</f>
        <v>13.74</v>
      </c>
      <c r="F268" s="21">
        <f>Sheet5!F268:L310</f>
        <v>13.21</v>
      </c>
      <c r="G268" s="21">
        <f>Sheet5!G268:M310</f>
        <v>13.31</v>
      </c>
      <c r="H268" s="21">
        <f>Sheet5!H268:N310</f>
        <v>6</v>
      </c>
      <c r="J268" s="21">
        <f>SUM(C268,-Sheet2!$G$9)</f>
        <v>3.370000000000001</v>
      </c>
      <c r="K268" s="25"/>
    </row>
    <row r="269" spans="1:12" s="21" customFormat="1" x14ac:dyDescent="0.3">
      <c r="A269" s="21" t="str">
        <f>Sheet5!A269:G311</f>
        <v xml:space="preserve">TS V3Base </v>
      </c>
      <c r="B269" s="21" t="str">
        <f>Sheet5!B269:H311</f>
        <v>2014-15</v>
      </c>
      <c r="C269" s="21">
        <f>Sheet5!C269:I311</f>
        <v>10.59</v>
      </c>
      <c r="D269" s="21">
        <f>Sheet5!D269:J311</f>
        <v>11.25</v>
      </c>
      <c r="E269" s="21">
        <f>Sheet5!E269:K311</f>
        <v>9.94</v>
      </c>
      <c r="F269" s="21">
        <f>Sheet5!F269:L311</f>
        <v>10.27</v>
      </c>
      <c r="G269" s="21">
        <f>Sheet5!G269:M311</f>
        <v>9.3000000000000007</v>
      </c>
      <c r="H269" s="21">
        <f>Sheet5!H269:N311</f>
        <v>7</v>
      </c>
      <c r="J269" s="21">
        <f>SUM(C269,-Sheet2!$G$9)</f>
        <v>0.49000000000000021</v>
      </c>
      <c r="K269" s="25">
        <f t="shared" ref="K269" si="49">SUM(J266:J272)</f>
        <v>17.800000000000004</v>
      </c>
      <c r="L269" s="21">
        <f t="shared" ref="L269" si="50">AVERAGE(J266:J272)</f>
        <v>2.5428571428571436</v>
      </c>
    </row>
    <row r="270" spans="1:12" s="21" customFormat="1" x14ac:dyDescent="0.3">
      <c r="A270" s="21" t="str">
        <f>Sheet5!A270:G312</f>
        <v xml:space="preserve">TS V3Base </v>
      </c>
      <c r="B270" s="21" t="str">
        <f>Sheet5!B270:H312</f>
        <v>2015-16</v>
      </c>
      <c r="C270" s="21">
        <f>Sheet5!C270:I312</f>
        <v>10.68</v>
      </c>
      <c r="D270" s="21">
        <f>Sheet5!D270:J312</f>
        <v>9.9600000000000009</v>
      </c>
      <c r="E270" s="21">
        <f>Sheet5!E270:K312</f>
        <v>10.86</v>
      </c>
      <c r="F270" s="21">
        <f>Sheet5!F270:L312</f>
        <v>10.09</v>
      </c>
      <c r="G270" s="21">
        <f>Sheet5!G270:M312</f>
        <v>10.130000000000001</v>
      </c>
      <c r="H270" s="21">
        <f>Sheet5!H270:N312</f>
        <v>8</v>
      </c>
      <c r="J270" s="21">
        <f>SUM(C270,-Sheet2!$G$9)</f>
        <v>0.58000000000000007</v>
      </c>
      <c r="K270" s="25"/>
    </row>
    <row r="271" spans="1:12" s="21" customFormat="1" x14ac:dyDescent="0.3">
      <c r="A271" s="21" t="str">
        <f>Sheet5!A271:G313</f>
        <v xml:space="preserve">TS V3Base </v>
      </c>
      <c r="B271" s="21" t="str">
        <f>Sheet5!B271:H313</f>
        <v>2016-17</v>
      </c>
      <c r="C271" s="21">
        <f>Sheet5!C271:I313</f>
        <v>10.61</v>
      </c>
      <c r="D271" s="21">
        <f>Sheet5!D271:J313</f>
        <v>10.85</v>
      </c>
      <c r="E271" s="21">
        <f>Sheet5!E271:K313</f>
        <v>10.37</v>
      </c>
      <c r="F271" s="21">
        <f>Sheet5!F271:L313</f>
        <v>10.34</v>
      </c>
      <c r="G271" s="21">
        <f>Sheet5!G271:M313</f>
        <v>9.83</v>
      </c>
      <c r="H271" s="21">
        <f>Sheet5!H271:N313</f>
        <v>9</v>
      </c>
      <c r="J271" s="21">
        <f>SUM(C271,-Sheet2!$G$9)</f>
        <v>0.50999999999999979</v>
      </c>
      <c r="K271" s="25"/>
    </row>
    <row r="272" spans="1:12" s="21" customFormat="1" x14ac:dyDescent="0.3">
      <c r="A272" s="21" t="str">
        <f>Sheet5!A272:G314</f>
        <v xml:space="preserve">TS V3Base MY </v>
      </c>
      <c r="B272" s="21" t="str">
        <f>Sheet5!B272:H314</f>
        <v>2008-09</v>
      </c>
      <c r="C272" s="21">
        <f>Sheet5!C272:I314</f>
        <v>12.65</v>
      </c>
      <c r="D272" s="21">
        <f>Sheet5!D272:J314</f>
        <v>13.77</v>
      </c>
      <c r="E272" s="21">
        <f>Sheet5!E272:K314</f>
        <v>10.97</v>
      </c>
      <c r="F272" s="21">
        <f>Sheet5!F272:L314</f>
        <v>12.4</v>
      </c>
      <c r="G272" s="21">
        <f>Sheet5!G272:M314</f>
        <v>10.35</v>
      </c>
      <c r="H272" s="21">
        <f>Sheet5!H272:N314</f>
        <v>1</v>
      </c>
      <c r="J272" s="21">
        <f>SUM(C272,-Sheet2!$G$9)</f>
        <v>2.5500000000000007</v>
      </c>
      <c r="K272" s="26"/>
    </row>
    <row r="273" spans="1:12" s="21" customFormat="1" x14ac:dyDescent="0.3">
      <c r="A273" s="21" t="str">
        <f>Sheet5!A273:G315</f>
        <v xml:space="preserve">TS V3Base MY </v>
      </c>
      <c r="B273" s="21" t="str">
        <f>Sheet5!B273:H315</f>
        <v>2009-10</v>
      </c>
      <c r="C273" s="21">
        <f>Sheet5!C273:I315</f>
        <v>11.1</v>
      </c>
      <c r="D273" s="21">
        <f>Sheet5!D273:J315</f>
        <v>11.7</v>
      </c>
      <c r="E273" s="21">
        <f>Sheet5!E273:K315</f>
        <v>10.199999999999999</v>
      </c>
      <c r="F273" s="21">
        <f>Sheet5!F273:L315</f>
        <v>10.88</v>
      </c>
      <c r="G273" s="21">
        <f>Sheet5!G273:M315</f>
        <v>9.67</v>
      </c>
      <c r="H273" s="21">
        <f>Sheet5!H273:N315</f>
        <v>2</v>
      </c>
      <c r="J273" s="21">
        <f>SUM(C273,-Sheet2!$G$9)</f>
        <v>1</v>
      </c>
      <c r="K273" s="22"/>
    </row>
    <row r="274" spans="1:12" s="21" customFormat="1" x14ac:dyDescent="0.3">
      <c r="A274" s="21" t="str">
        <f>Sheet5!A274:G316</f>
        <v xml:space="preserve">TS V3Base MY </v>
      </c>
      <c r="B274" s="21" t="str">
        <f>Sheet5!B274:H316</f>
        <v>2010-11</v>
      </c>
      <c r="C274" s="21">
        <f>Sheet5!C274:I316</f>
        <v>12.24</v>
      </c>
      <c r="D274" s="21">
        <f>Sheet5!D274:J316</f>
        <v>11.88</v>
      </c>
      <c r="E274" s="21">
        <f>Sheet5!E274:K316</f>
        <v>12.79</v>
      </c>
      <c r="F274" s="21">
        <f>Sheet5!F274:L316</f>
        <v>12.12</v>
      </c>
      <c r="G274" s="21">
        <f>Sheet5!G274:M316</f>
        <v>12.5</v>
      </c>
      <c r="H274" s="21">
        <f>Sheet5!H274:N316</f>
        <v>3</v>
      </c>
      <c r="J274" s="21">
        <f>SUM(C274,-Sheet2!$G$9)</f>
        <v>2.1400000000000006</v>
      </c>
      <c r="K274" s="25"/>
    </row>
    <row r="275" spans="1:12" s="21" customFormat="1" x14ac:dyDescent="0.3">
      <c r="A275" s="21" t="str">
        <f>Sheet5!A275:G317</f>
        <v xml:space="preserve">TS V3Base MY </v>
      </c>
      <c r="B275" s="21" t="str">
        <f>Sheet5!B275:H317</f>
        <v>2011-12</v>
      </c>
      <c r="C275" s="21">
        <f>Sheet5!C275:I317</f>
        <v>15.72</v>
      </c>
      <c r="D275" s="21">
        <f>Sheet5!D275:J317</f>
        <v>13.13</v>
      </c>
      <c r="E275" s="21">
        <f>Sheet5!E275:K317</f>
        <v>16.010000000000002</v>
      </c>
      <c r="F275" s="21">
        <f>Sheet5!F275:L317</f>
        <v>14.9</v>
      </c>
      <c r="G275" s="21">
        <f>Sheet5!G275:M317</f>
        <v>15.1</v>
      </c>
      <c r="H275" s="21">
        <f>Sheet5!H275:N317</f>
        <v>4</v>
      </c>
      <c r="J275" s="21">
        <f>SUM(C275,-Sheet2!$G$9)</f>
        <v>5.620000000000001</v>
      </c>
      <c r="K275" s="25"/>
    </row>
    <row r="276" spans="1:12" s="21" customFormat="1" x14ac:dyDescent="0.3">
      <c r="A276" s="21" t="str">
        <f>Sheet5!A276:G318</f>
        <v xml:space="preserve">TS V3Base MY </v>
      </c>
      <c r="B276" s="21" t="str">
        <f>Sheet5!B276:H318</f>
        <v>2012-13</v>
      </c>
      <c r="C276" s="21">
        <f>Sheet5!C276:I318</f>
        <v>14.78</v>
      </c>
      <c r="D276" s="21">
        <f>Sheet5!D276:J318</f>
        <v>13.75</v>
      </c>
      <c r="E276" s="21">
        <f>Sheet5!E276:K318</f>
        <v>15.47</v>
      </c>
      <c r="F276" s="21">
        <f>Sheet5!F276:L318</f>
        <v>14.37</v>
      </c>
      <c r="G276" s="21">
        <f>Sheet5!G276:M318</f>
        <v>14.78</v>
      </c>
      <c r="H276" s="21">
        <f>Sheet5!H276:N318</f>
        <v>5</v>
      </c>
      <c r="J276" s="21">
        <f>SUM(C276,-Sheet2!$G$9)</f>
        <v>4.68</v>
      </c>
      <c r="K276" s="25"/>
    </row>
    <row r="277" spans="1:12" s="21" customFormat="1" x14ac:dyDescent="0.3">
      <c r="A277" s="21" t="str">
        <f>Sheet5!A277:G319</f>
        <v xml:space="preserve">TS V3Base MY </v>
      </c>
      <c r="B277" s="21" t="str">
        <f>Sheet5!B277:H319</f>
        <v>2013-14</v>
      </c>
      <c r="C277" s="21">
        <f>Sheet5!C277:I319</f>
        <v>13.12</v>
      </c>
      <c r="D277" s="21">
        <f>Sheet5!D277:J319</f>
        <v>13.02</v>
      </c>
      <c r="E277" s="21">
        <f>Sheet5!E277:K319</f>
        <v>13.28</v>
      </c>
      <c r="F277" s="21">
        <f>Sheet5!F277:L319</f>
        <v>12.99</v>
      </c>
      <c r="G277" s="21">
        <f>Sheet5!G277:M319</f>
        <v>12.96</v>
      </c>
      <c r="H277" s="21">
        <f>Sheet5!H277:N319</f>
        <v>6</v>
      </c>
      <c r="J277" s="21">
        <f>SUM(C277,-Sheet2!$G$9)</f>
        <v>3.0199999999999996</v>
      </c>
      <c r="K277" s="25"/>
    </row>
    <row r="278" spans="1:12" s="21" customFormat="1" x14ac:dyDescent="0.3">
      <c r="A278" s="21" t="str">
        <f>Sheet5!A278:G320</f>
        <v xml:space="preserve">TS V3Base MY </v>
      </c>
      <c r="B278" s="21" t="str">
        <f>Sheet5!B278:H320</f>
        <v>2014-15</v>
      </c>
      <c r="C278" s="21">
        <f>Sheet5!C278:I320</f>
        <v>11.27</v>
      </c>
      <c r="D278" s="21">
        <f>Sheet5!D278:J320</f>
        <v>12.15</v>
      </c>
      <c r="E278" s="21">
        <f>Sheet5!E278:K320</f>
        <v>9.94</v>
      </c>
      <c r="F278" s="21">
        <f>Sheet5!F278:L320</f>
        <v>11.01</v>
      </c>
      <c r="G278" s="21">
        <f>Sheet5!G278:M320</f>
        <v>9.3000000000000007</v>
      </c>
      <c r="H278" s="21">
        <f>Sheet5!H278:N320</f>
        <v>7</v>
      </c>
      <c r="J278" s="21">
        <f>SUM(C278,-Sheet2!$G$9)</f>
        <v>1.17</v>
      </c>
      <c r="K278" s="25">
        <f t="shared" ref="K278" si="51">SUM(J273:J284)</f>
        <v>28.370000000000008</v>
      </c>
      <c r="L278" s="21">
        <f t="shared" ref="L278" si="52">AVERAGE(J273:J284)</f>
        <v>2.3641666666666672</v>
      </c>
    </row>
    <row r="279" spans="1:12" s="21" customFormat="1" x14ac:dyDescent="0.3">
      <c r="A279" s="21" t="str">
        <f>Sheet5!A279:G321</f>
        <v xml:space="preserve">TS V3Base MY </v>
      </c>
      <c r="B279" s="21" t="str">
        <f>Sheet5!B279:H321</f>
        <v>2015-16</v>
      </c>
      <c r="C279" s="21">
        <f>Sheet5!C279:I321</f>
        <v>10.68</v>
      </c>
      <c r="D279" s="21">
        <f>Sheet5!D279:J321</f>
        <v>9.9600000000000009</v>
      </c>
      <c r="E279" s="21">
        <f>Sheet5!E279:K321</f>
        <v>10.86</v>
      </c>
      <c r="F279" s="21">
        <f>Sheet5!F279:L321</f>
        <v>10.09</v>
      </c>
      <c r="G279" s="21">
        <f>Sheet5!G279:M321</f>
        <v>10.130000000000001</v>
      </c>
      <c r="H279" s="21">
        <f>Sheet5!H279:N321</f>
        <v>8</v>
      </c>
      <c r="J279" s="21">
        <f>SUM(C279,-Sheet2!$G$9)</f>
        <v>0.58000000000000007</v>
      </c>
      <c r="K279" s="25"/>
    </row>
    <row r="280" spans="1:12" s="21" customFormat="1" x14ac:dyDescent="0.3">
      <c r="A280" s="21" t="str">
        <f>Sheet5!A280:G322</f>
        <v xml:space="preserve">TS V3Base MY </v>
      </c>
      <c r="B280" s="21" t="str">
        <f>Sheet5!B280:H322</f>
        <v>2016-17</v>
      </c>
      <c r="C280" s="21">
        <f>Sheet5!C280:I322</f>
        <v>10.61</v>
      </c>
      <c r="D280" s="21">
        <f>Sheet5!D280:J322</f>
        <v>10.85</v>
      </c>
      <c r="E280" s="21">
        <f>Sheet5!E280:K322</f>
        <v>10.37</v>
      </c>
      <c r="F280" s="21">
        <f>Sheet5!F280:L322</f>
        <v>10.34</v>
      </c>
      <c r="G280" s="21">
        <f>Sheet5!G280:M322</f>
        <v>9.83</v>
      </c>
      <c r="H280" s="21">
        <f>Sheet5!H280:N322</f>
        <v>9</v>
      </c>
      <c r="J280" s="21">
        <f>SUM(C280,-Sheet2!$G$9)</f>
        <v>0.50999999999999979</v>
      </c>
      <c r="K280" s="25"/>
    </row>
    <row r="281" spans="1:12" s="21" customFormat="1" x14ac:dyDescent="0.3">
      <c r="A281" s="21" t="str">
        <f>Sheet5!A281:G323</f>
        <v xml:space="preserve">TS V3V2 </v>
      </c>
      <c r="B281" s="21" t="str">
        <f>Sheet5!B281:H323</f>
        <v>2008-09</v>
      </c>
      <c r="C281" s="21">
        <f>Sheet5!C281:I323</f>
        <v>12.3</v>
      </c>
      <c r="D281" s="21">
        <f>Sheet5!D281:J323</f>
        <v>13.49</v>
      </c>
      <c r="E281" s="21">
        <f>Sheet5!E281:K323</f>
        <v>11.1</v>
      </c>
      <c r="F281" s="21">
        <f>Sheet5!F281:L323</f>
        <v>11.99</v>
      </c>
      <c r="G281" s="21">
        <f>Sheet5!G281:M323</f>
        <v>10.49</v>
      </c>
      <c r="H281" s="21">
        <f>Sheet5!H281:N323</f>
        <v>1</v>
      </c>
      <c r="J281" s="21">
        <f>SUM(C281,-Sheet2!$G$9)</f>
        <v>2.2000000000000011</v>
      </c>
      <c r="K281" s="25"/>
    </row>
    <row r="282" spans="1:12" s="21" customFormat="1" x14ac:dyDescent="0.3">
      <c r="A282" s="21" t="str">
        <f>Sheet5!A282:G324</f>
        <v xml:space="preserve">TS V3V2 </v>
      </c>
      <c r="B282" s="21" t="str">
        <f>Sheet5!B282:H324</f>
        <v>2009-10</v>
      </c>
      <c r="C282" s="21">
        <f>Sheet5!C282:I324</f>
        <v>9.8000000000000007</v>
      </c>
      <c r="D282" s="21">
        <f>Sheet5!D282:J324</f>
        <v>9.5500000000000007</v>
      </c>
      <c r="E282" s="21">
        <f>Sheet5!E282:K324</f>
        <v>10.050000000000001</v>
      </c>
      <c r="F282" s="21">
        <f>Sheet5!F282:L324</f>
        <v>9.5299999999999994</v>
      </c>
      <c r="G282" s="21">
        <f>Sheet5!G282:M324</f>
        <v>9.51</v>
      </c>
      <c r="H282" s="21">
        <f>Sheet5!H282:N324</f>
        <v>2</v>
      </c>
      <c r="J282" s="21">
        <f>SUM(C282,-Sheet2!$G$9)</f>
        <v>-0.29999999999999893</v>
      </c>
      <c r="K282" s="25"/>
    </row>
    <row r="283" spans="1:12" s="21" customFormat="1" x14ac:dyDescent="0.3">
      <c r="A283" s="21" t="str">
        <f>Sheet5!A283:G325</f>
        <v xml:space="preserve">TS V3V2 </v>
      </c>
      <c r="B283" s="21" t="str">
        <f>Sheet5!B283:H325</f>
        <v>2010-11</v>
      </c>
      <c r="C283" s="21">
        <f>Sheet5!C283:I325</f>
        <v>12.23</v>
      </c>
      <c r="D283" s="21">
        <f>Sheet5!D283:J325</f>
        <v>9.99</v>
      </c>
      <c r="E283" s="21">
        <f>Sheet5!E283:K325</f>
        <v>13.19</v>
      </c>
      <c r="F283" s="21">
        <f>Sheet5!F283:L325</f>
        <v>11.98</v>
      </c>
      <c r="G283" s="21">
        <f>Sheet5!G283:M325</f>
        <v>12.83</v>
      </c>
      <c r="H283" s="21">
        <f>Sheet5!H283:N325</f>
        <v>3</v>
      </c>
      <c r="J283" s="21">
        <f>SUM(C283,-Sheet2!$G$9)</f>
        <v>2.1300000000000008</v>
      </c>
      <c r="K283" s="25"/>
    </row>
    <row r="284" spans="1:12" s="21" customFormat="1" x14ac:dyDescent="0.3">
      <c r="A284" s="21" t="str">
        <f>Sheet5!A284:G326</f>
        <v xml:space="preserve">TS V3V2 </v>
      </c>
      <c r="B284" s="21" t="str">
        <f>Sheet5!B284:H326</f>
        <v>2011-12</v>
      </c>
      <c r="C284" s="21">
        <f>Sheet5!C284:I326</f>
        <v>15.72</v>
      </c>
      <c r="D284" s="21">
        <f>Sheet5!D284:J326</f>
        <v>13.13</v>
      </c>
      <c r="E284" s="21">
        <f>Sheet5!E284:K326</f>
        <v>16.010000000000002</v>
      </c>
      <c r="F284" s="21">
        <f>Sheet5!F284:L326</f>
        <v>14.9</v>
      </c>
      <c r="G284" s="21">
        <f>Sheet5!G284:M326</f>
        <v>15.1</v>
      </c>
      <c r="H284" s="21">
        <f>Sheet5!H284:N326</f>
        <v>4</v>
      </c>
      <c r="J284" s="21">
        <f>SUM(C284,-Sheet2!$G$9)</f>
        <v>5.620000000000001</v>
      </c>
      <c r="K284" s="26"/>
    </row>
    <row r="285" spans="1:12" s="21" customFormat="1" x14ac:dyDescent="0.3">
      <c r="A285" s="21" t="str">
        <f>Sheet5!A285:G327</f>
        <v xml:space="preserve">TS V3V2 </v>
      </c>
      <c r="B285" s="21" t="str">
        <f>Sheet5!B285:H327</f>
        <v>2012-13</v>
      </c>
      <c r="C285" s="21">
        <f>Sheet5!C285:I327</f>
        <v>14.78</v>
      </c>
      <c r="D285" s="21">
        <f>Sheet5!D285:J327</f>
        <v>13.75</v>
      </c>
      <c r="E285" s="21">
        <f>Sheet5!E285:K327</f>
        <v>15.47</v>
      </c>
      <c r="F285" s="21">
        <f>Sheet5!F285:L327</f>
        <v>14.37</v>
      </c>
      <c r="G285" s="21">
        <f>Sheet5!G285:M327</f>
        <v>14.78</v>
      </c>
      <c r="H285" s="21">
        <f>Sheet5!H285:N327</f>
        <v>5</v>
      </c>
      <c r="J285" s="21">
        <f>SUM(C285,-Sheet2!$G$9)</f>
        <v>4.68</v>
      </c>
      <c r="K285" s="22">
        <f t="shared" ref="K285" si="53">SUM(J285:J286)</f>
        <v>8.0500000000000007</v>
      </c>
      <c r="L285" s="21">
        <f t="shared" ref="L285" si="54">AVERAGE(J285:J286)</f>
        <v>4.0250000000000004</v>
      </c>
    </row>
    <row r="286" spans="1:12" s="21" customFormat="1" x14ac:dyDescent="0.3">
      <c r="A286" s="21" t="str">
        <f>Sheet5!A286:G328</f>
        <v xml:space="preserve">TS V3V2 </v>
      </c>
      <c r="B286" s="21" t="str">
        <f>Sheet5!B286:H328</f>
        <v>2013-14</v>
      </c>
      <c r="C286" s="21">
        <f>Sheet5!C286:I328</f>
        <v>13.47</v>
      </c>
      <c r="D286" s="21">
        <f>Sheet5!D286:J328</f>
        <v>13.06</v>
      </c>
      <c r="E286" s="21">
        <f>Sheet5!E286:K328</f>
        <v>13.74</v>
      </c>
      <c r="F286" s="21">
        <f>Sheet5!F286:L328</f>
        <v>13.21</v>
      </c>
      <c r="G286" s="21">
        <f>Sheet5!G286:M328</f>
        <v>13.31</v>
      </c>
      <c r="H286" s="21">
        <f>Sheet5!H286:N328</f>
        <v>6</v>
      </c>
      <c r="J286" s="21">
        <f>SUM(C286,-Sheet2!$G$9)</f>
        <v>3.370000000000001</v>
      </c>
      <c r="K286" s="26"/>
    </row>
    <row r="287" spans="1:12" s="21" customFormat="1" x14ac:dyDescent="0.3">
      <c r="A287" s="21" t="str">
        <f>Sheet5!A287:G329</f>
        <v xml:space="preserve">TS V3V2 </v>
      </c>
      <c r="B287" s="21" t="str">
        <f>Sheet5!B287:H329</f>
        <v>2014-15</v>
      </c>
      <c r="C287" s="21">
        <f>Sheet5!C287:I329</f>
        <v>10.59</v>
      </c>
      <c r="D287" s="21">
        <f>Sheet5!D287:J329</f>
        <v>11.25</v>
      </c>
      <c r="E287" s="21">
        <f>Sheet5!E287:K329</f>
        <v>9.94</v>
      </c>
      <c r="F287" s="21">
        <f>Sheet5!F287:L329</f>
        <v>10.27</v>
      </c>
      <c r="G287" s="21">
        <f>Sheet5!G287:M329</f>
        <v>9.3000000000000007</v>
      </c>
      <c r="H287" s="21">
        <f>Sheet5!H287:N329</f>
        <v>7</v>
      </c>
      <c r="J287" s="21">
        <f>SUM(C287,-Sheet2!$G$9)</f>
        <v>0.49000000000000021</v>
      </c>
      <c r="K287" s="22"/>
    </row>
    <row r="288" spans="1:12" s="21" customFormat="1" x14ac:dyDescent="0.3">
      <c r="A288" s="21" t="str">
        <f>Sheet5!A288:G330</f>
        <v xml:space="preserve">TS V3V2 </v>
      </c>
      <c r="B288" s="21" t="str">
        <f>Sheet5!B288:H330</f>
        <v>2015-16</v>
      </c>
      <c r="C288" s="21">
        <f>Sheet5!C288:I330</f>
        <v>10.68</v>
      </c>
      <c r="D288" s="21">
        <f>Sheet5!D288:J330</f>
        <v>9.9600000000000009</v>
      </c>
      <c r="E288" s="21">
        <f>Sheet5!E288:K330</f>
        <v>10.86</v>
      </c>
      <c r="F288" s="21">
        <f>Sheet5!F288:L330</f>
        <v>10.09</v>
      </c>
      <c r="G288" s="21">
        <f>Sheet5!G288:M330</f>
        <v>10.130000000000001</v>
      </c>
      <c r="H288" s="21">
        <f>Sheet5!H288:N330</f>
        <v>8</v>
      </c>
      <c r="J288" s="21">
        <f>SUM(C288,-Sheet2!$G$9)</f>
        <v>0.58000000000000007</v>
      </c>
      <c r="K288" s="25"/>
    </row>
    <row r="289" spans="1:12" s="21" customFormat="1" x14ac:dyDescent="0.3">
      <c r="A289" s="21" t="str">
        <f>Sheet5!A289:G331</f>
        <v xml:space="preserve">TS V3V2 </v>
      </c>
      <c r="B289" s="21" t="str">
        <f>Sheet5!B289:H331</f>
        <v>2016-17</v>
      </c>
      <c r="C289" s="21">
        <f>Sheet5!C289:I331</f>
        <v>10.61</v>
      </c>
      <c r="D289" s="21">
        <f>Sheet5!D289:J331</f>
        <v>10.85</v>
      </c>
      <c r="E289" s="21">
        <f>Sheet5!E289:K331</f>
        <v>10.37</v>
      </c>
      <c r="F289" s="21">
        <f>Sheet5!F289:L331</f>
        <v>10.34</v>
      </c>
      <c r="G289" s="21">
        <f>Sheet5!G289:M331</f>
        <v>9.83</v>
      </c>
      <c r="H289" s="21">
        <f>Sheet5!H289:N331</f>
        <v>9</v>
      </c>
      <c r="J289" s="21">
        <f>SUM(C289,-Sheet2!$G$9)</f>
        <v>0.50999999999999979</v>
      </c>
      <c r="K289" s="25"/>
    </row>
    <row r="290" spans="1:12" s="21" customFormat="1" x14ac:dyDescent="0.3">
      <c r="A290" s="21" t="str">
        <f>Sheet5!A290:G332</f>
        <v xml:space="preserve">TS V3V2 MY </v>
      </c>
      <c r="B290" s="21" t="str">
        <f>Sheet5!B290:H332</f>
        <v>2008-09</v>
      </c>
      <c r="C290" s="21">
        <f>Sheet5!C290:I332</f>
        <v>12.62</v>
      </c>
      <c r="D290" s="21">
        <f>Sheet5!D290:J332</f>
        <v>13.77</v>
      </c>
      <c r="E290" s="21">
        <f>Sheet5!E290:K332</f>
        <v>10.89</v>
      </c>
      <c r="F290" s="21">
        <f>Sheet5!F290:L332</f>
        <v>12.38</v>
      </c>
      <c r="G290" s="21">
        <f>Sheet5!G290:M332</f>
        <v>10.29</v>
      </c>
      <c r="H290" s="21">
        <f>Sheet5!H290:N332</f>
        <v>1</v>
      </c>
      <c r="J290" s="21">
        <f>SUM(C290,-Sheet2!$G$9)</f>
        <v>2.5199999999999996</v>
      </c>
      <c r="K290" s="25">
        <f t="shared" ref="K290" si="55">SUM(J287:J293)</f>
        <v>12.860000000000001</v>
      </c>
      <c r="L290" s="21">
        <f t="shared" ref="L290" si="56">AVERAGE(J287:J293)</f>
        <v>1.8371428571428574</v>
      </c>
    </row>
    <row r="291" spans="1:12" s="21" customFormat="1" x14ac:dyDescent="0.3">
      <c r="A291" s="21" t="str">
        <f>Sheet5!A291:G333</f>
        <v xml:space="preserve">TS V3V2 MY </v>
      </c>
      <c r="B291" s="21" t="str">
        <f>Sheet5!B291:H333</f>
        <v>2009-10</v>
      </c>
      <c r="C291" s="21">
        <f>Sheet5!C291:I333</f>
        <v>11.1</v>
      </c>
      <c r="D291" s="21">
        <f>Sheet5!D291:J333</f>
        <v>11.7</v>
      </c>
      <c r="E291" s="21">
        <f>Sheet5!E291:K333</f>
        <v>10.199999999999999</v>
      </c>
      <c r="F291" s="21">
        <f>Sheet5!F291:L333</f>
        <v>10.88</v>
      </c>
      <c r="G291" s="21">
        <f>Sheet5!G291:M333</f>
        <v>9.67</v>
      </c>
      <c r="H291" s="21">
        <f>Sheet5!H291:N333</f>
        <v>2</v>
      </c>
      <c r="J291" s="21">
        <f>SUM(C291,-Sheet2!$G$9)</f>
        <v>1</v>
      </c>
      <c r="K291" s="25"/>
    </row>
    <row r="292" spans="1:12" s="21" customFormat="1" x14ac:dyDescent="0.3">
      <c r="A292" s="21" t="str">
        <f>Sheet5!A292:G334</f>
        <v xml:space="preserve">TS V3V2 MY </v>
      </c>
      <c r="B292" s="21" t="str">
        <f>Sheet5!B292:H334</f>
        <v>2010-11</v>
      </c>
      <c r="C292" s="21">
        <f>Sheet5!C292:I334</f>
        <v>12.24</v>
      </c>
      <c r="D292" s="21">
        <f>Sheet5!D292:J334</f>
        <v>11.88</v>
      </c>
      <c r="E292" s="21">
        <f>Sheet5!E292:K334</f>
        <v>12.78</v>
      </c>
      <c r="F292" s="21">
        <f>Sheet5!F292:L334</f>
        <v>12.12</v>
      </c>
      <c r="G292" s="21">
        <f>Sheet5!G292:M334</f>
        <v>12.49</v>
      </c>
      <c r="H292" s="21">
        <f>Sheet5!H292:N334</f>
        <v>3</v>
      </c>
      <c r="J292" s="21">
        <f>SUM(C292,-Sheet2!$G$9)</f>
        <v>2.1400000000000006</v>
      </c>
      <c r="K292" s="25"/>
    </row>
    <row r="293" spans="1:12" s="21" customFormat="1" x14ac:dyDescent="0.3">
      <c r="A293" s="21" t="str">
        <f>Sheet5!A293:G335</f>
        <v xml:space="preserve">TS V3V2 MY </v>
      </c>
      <c r="B293" s="21" t="str">
        <f>Sheet5!B293:H335</f>
        <v>2011-12</v>
      </c>
      <c r="C293" s="21">
        <f>Sheet5!C293:I335</f>
        <v>15.72</v>
      </c>
      <c r="D293" s="21">
        <f>Sheet5!D293:J335</f>
        <v>13.13</v>
      </c>
      <c r="E293" s="21">
        <f>Sheet5!E293:K335</f>
        <v>16.010000000000002</v>
      </c>
      <c r="F293" s="21">
        <f>Sheet5!F293:L335</f>
        <v>14.9</v>
      </c>
      <c r="G293" s="21">
        <f>Sheet5!G293:M335</f>
        <v>15.1</v>
      </c>
      <c r="H293" s="21">
        <f>Sheet5!H293:N335</f>
        <v>4</v>
      </c>
      <c r="J293" s="21">
        <f>SUM(C293,-Sheet2!$G$9)</f>
        <v>5.620000000000001</v>
      </c>
      <c r="K293" s="26"/>
    </row>
    <row r="294" spans="1:12" s="21" customFormat="1" x14ac:dyDescent="0.3">
      <c r="A294" s="21" t="str">
        <f>Sheet5!A294:G336</f>
        <v xml:space="preserve">TS V3V2 MY </v>
      </c>
      <c r="B294" s="21" t="str">
        <f>Sheet5!B294:H336</f>
        <v>2012-13</v>
      </c>
      <c r="C294" s="21">
        <f>Sheet5!C294:I336</f>
        <v>14.78</v>
      </c>
      <c r="D294" s="21">
        <f>Sheet5!D294:J336</f>
        <v>13.75</v>
      </c>
      <c r="E294" s="21">
        <f>Sheet5!E294:K336</f>
        <v>15.47</v>
      </c>
      <c r="F294" s="21">
        <f>Sheet5!F294:L336</f>
        <v>14.37</v>
      </c>
      <c r="G294" s="21">
        <f>Sheet5!G294:M336</f>
        <v>14.78</v>
      </c>
      <c r="H294" s="21">
        <f>Sheet5!H294:N336</f>
        <v>5</v>
      </c>
      <c r="J294" s="21">
        <f>SUM(C294,-Sheet2!$G$9)</f>
        <v>4.68</v>
      </c>
      <c r="K294" s="22"/>
    </row>
    <row r="295" spans="1:12" s="21" customFormat="1" x14ac:dyDescent="0.3">
      <c r="A295" s="21" t="str">
        <f>Sheet5!A295:G337</f>
        <v xml:space="preserve">TS V3V2 MY </v>
      </c>
      <c r="B295" s="21" t="str">
        <f>Sheet5!B295:H337</f>
        <v>2013-14</v>
      </c>
      <c r="C295" s="21">
        <f>Sheet5!C295:I337</f>
        <v>13.12</v>
      </c>
      <c r="D295" s="21">
        <f>Sheet5!D295:J337</f>
        <v>13.02</v>
      </c>
      <c r="E295" s="21">
        <f>Sheet5!E295:K337</f>
        <v>13.28</v>
      </c>
      <c r="F295" s="21">
        <f>Sheet5!F295:L337</f>
        <v>12.99</v>
      </c>
      <c r="G295" s="21">
        <f>Sheet5!G295:M337</f>
        <v>12.96</v>
      </c>
      <c r="H295" s="21">
        <f>Sheet5!H295:N337</f>
        <v>6</v>
      </c>
      <c r="J295" s="21">
        <f>SUM(C295,-Sheet2!$G$9)</f>
        <v>3.0199999999999996</v>
      </c>
      <c r="K295" s="25"/>
    </row>
    <row r="296" spans="1:12" s="21" customFormat="1" x14ac:dyDescent="0.3">
      <c r="A296" s="21" t="str">
        <f>Sheet5!A296:G338</f>
        <v xml:space="preserve">TS V3V2 MY </v>
      </c>
      <c r="B296" s="21" t="str">
        <f>Sheet5!B296:H338</f>
        <v>2014-15</v>
      </c>
      <c r="C296" s="21">
        <f>Sheet5!C296:I338</f>
        <v>11.27</v>
      </c>
      <c r="D296" s="21">
        <f>Sheet5!D296:J338</f>
        <v>12.15</v>
      </c>
      <c r="E296" s="21">
        <f>Sheet5!E296:K338</f>
        <v>9.94</v>
      </c>
      <c r="F296" s="21">
        <f>Sheet5!F296:L338</f>
        <v>11.01</v>
      </c>
      <c r="G296" s="21">
        <f>Sheet5!G296:M338</f>
        <v>9.3000000000000007</v>
      </c>
      <c r="H296" s="21">
        <f>Sheet5!H296:N338</f>
        <v>7</v>
      </c>
      <c r="J296" s="21">
        <f>SUM(C296,-Sheet2!$G$9)</f>
        <v>1.17</v>
      </c>
      <c r="K296" s="25"/>
    </row>
    <row r="297" spans="1:12" s="21" customFormat="1" x14ac:dyDescent="0.3">
      <c r="A297" s="21" t="str">
        <f>Sheet5!A297:G339</f>
        <v xml:space="preserve">TS V3V2 MY </v>
      </c>
      <c r="B297" s="21" t="str">
        <f>Sheet5!B297:H339</f>
        <v>2015-16</v>
      </c>
      <c r="C297" s="21">
        <f>Sheet5!C297:I339</f>
        <v>10.68</v>
      </c>
      <c r="D297" s="21">
        <f>Sheet5!D297:J339</f>
        <v>9.9600000000000009</v>
      </c>
      <c r="E297" s="21">
        <f>Sheet5!E297:K339</f>
        <v>10.86</v>
      </c>
      <c r="F297" s="21">
        <f>Sheet5!F297:L339</f>
        <v>10.09</v>
      </c>
      <c r="G297" s="21">
        <f>Sheet5!G297:M339</f>
        <v>10.130000000000001</v>
      </c>
      <c r="H297" s="21">
        <f>Sheet5!H297:N339</f>
        <v>8</v>
      </c>
      <c r="J297" s="21">
        <f>SUM(C297,-Sheet2!$G$9)</f>
        <v>0.58000000000000007</v>
      </c>
      <c r="K297" s="25"/>
    </row>
    <row r="298" spans="1:12" s="21" customFormat="1" x14ac:dyDescent="0.3">
      <c r="A298" s="21" t="str">
        <f>Sheet5!A298:G340</f>
        <v xml:space="preserve">TS V3V2 MY </v>
      </c>
      <c r="B298" s="21" t="str">
        <f>Sheet5!B298:H340</f>
        <v>2016-17</v>
      </c>
      <c r="C298" s="21">
        <f>Sheet5!C298:I340</f>
        <v>10.61</v>
      </c>
      <c r="D298" s="21">
        <f>Sheet5!D298:J340</f>
        <v>10.85</v>
      </c>
      <c r="E298" s="21">
        <f>Sheet5!E298:K340</f>
        <v>10.37</v>
      </c>
      <c r="F298" s="21">
        <f>Sheet5!F298:L340</f>
        <v>10.34</v>
      </c>
      <c r="G298" s="21">
        <f>Sheet5!G298:M340</f>
        <v>9.83</v>
      </c>
      <c r="H298" s="21">
        <f>Sheet5!H298:N340</f>
        <v>9</v>
      </c>
      <c r="J298" s="21">
        <f>SUM(C298,-Sheet2!$G$9)</f>
        <v>0.50999999999999979</v>
      </c>
      <c r="K298" s="25"/>
    </row>
    <row r="299" spans="1:12" s="21" customFormat="1" x14ac:dyDescent="0.3">
      <c r="A299" s="21" t="str">
        <f>Sheet5!A299:G341</f>
        <v xml:space="preserve">TS V3V3 </v>
      </c>
      <c r="B299" s="21" t="str">
        <f>Sheet5!B299:H341</f>
        <v>2008-09</v>
      </c>
      <c r="C299" s="21">
        <f>Sheet5!C299:I341</f>
        <v>12.28</v>
      </c>
      <c r="D299" s="21">
        <f>Sheet5!D299:J341</f>
        <v>13.49</v>
      </c>
      <c r="E299" s="21">
        <f>Sheet5!E299:K341</f>
        <v>11.08</v>
      </c>
      <c r="F299" s="21">
        <f>Sheet5!F299:L341</f>
        <v>11.97</v>
      </c>
      <c r="G299" s="21">
        <f>Sheet5!G299:M341</f>
        <v>10.45</v>
      </c>
      <c r="H299" s="21">
        <f>Sheet5!H299:N341</f>
        <v>1</v>
      </c>
      <c r="J299" s="21">
        <f>SUM(C299,-Sheet2!$G$9)</f>
        <v>2.1799999999999997</v>
      </c>
      <c r="K299" s="25">
        <f t="shared" ref="K299" si="57">SUM(J294:J305)</f>
        <v>26.96</v>
      </c>
      <c r="L299" s="21">
        <f t="shared" ref="L299" si="58">AVERAGE(J294:J305)</f>
        <v>2.2466666666666666</v>
      </c>
    </row>
    <row r="300" spans="1:12" s="21" customFormat="1" x14ac:dyDescent="0.3">
      <c r="A300" s="21" t="str">
        <f>Sheet5!A300:G342</f>
        <v xml:space="preserve">TS V3V3 </v>
      </c>
      <c r="B300" s="21" t="str">
        <f>Sheet5!B300:H342</f>
        <v>2009-10</v>
      </c>
      <c r="C300" s="21">
        <f>Sheet5!C300:I342</f>
        <v>9.8000000000000007</v>
      </c>
      <c r="D300" s="21">
        <f>Sheet5!D300:J342</f>
        <v>9.5500000000000007</v>
      </c>
      <c r="E300" s="21">
        <f>Sheet5!E300:K342</f>
        <v>10.050000000000001</v>
      </c>
      <c r="F300" s="21">
        <f>Sheet5!F300:L342</f>
        <v>9.5299999999999994</v>
      </c>
      <c r="G300" s="21">
        <f>Sheet5!G300:M342</f>
        <v>9.51</v>
      </c>
      <c r="H300" s="21">
        <f>Sheet5!H300:N342</f>
        <v>2</v>
      </c>
      <c r="J300" s="21">
        <f>SUM(C300,-Sheet2!$G$9)</f>
        <v>-0.29999999999999893</v>
      </c>
      <c r="K300" s="25"/>
    </row>
    <row r="301" spans="1:12" s="21" customFormat="1" x14ac:dyDescent="0.3">
      <c r="A301" s="21" t="str">
        <f>Sheet5!A301:G343</f>
        <v xml:space="preserve">TS V3V3 </v>
      </c>
      <c r="B301" s="21" t="str">
        <f>Sheet5!B301:H343</f>
        <v>2010-11</v>
      </c>
      <c r="C301" s="21">
        <f>Sheet5!C301:I343</f>
        <v>12.08</v>
      </c>
      <c r="D301" s="21">
        <f>Sheet5!D301:J343</f>
        <v>9.99</v>
      </c>
      <c r="E301" s="21">
        <f>Sheet5!E301:K343</f>
        <v>12.97</v>
      </c>
      <c r="F301" s="21">
        <f>Sheet5!F301:L343</f>
        <v>11.85</v>
      </c>
      <c r="G301" s="21">
        <f>Sheet5!G301:M343</f>
        <v>12.64</v>
      </c>
      <c r="H301" s="21">
        <f>Sheet5!H301:N343</f>
        <v>3</v>
      </c>
      <c r="J301" s="21">
        <f>SUM(C301,-Sheet2!$G$9)</f>
        <v>1.9800000000000004</v>
      </c>
      <c r="K301" s="25"/>
    </row>
    <row r="302" spans="1:12" s="21" customFormat="1" x14ac:dyDescent="0.3">
      <c r="A302" s="21" t="str">
        <f>Sheet5!A302:G344</f>
        <v xml:space="preserve">TS V3V3 </v>
      </c>
      <c r="B302" s="21" t="str">
        <f>Sheet5!B302:H344</f>
        <v>2011-12</v>
      </c>
      <c r="C302" s="21">
        <f>Sheet5!C302:I344</f>
        <v>14.82</v>
      </c>
      <c r="D302" s="21">
        <f>Sheet5!D302:J344</f>
        <v>13.13</v>
      </c>
      <c r="E302" s="21">
        <f>Sheet5!E302:K344</f>
        <v>15.01</v>
      </c>
      <c r="F302" s="21">
        <f>Sheet5!F302:L344</f>
        <v>14.1</v>
      </c>
      <c r="G302" s="21">
        <f>Sheet5!G302:M344</f>
        <v>14.2</v>
      </c>
      <c r="H302" s="21">
        <f>Sheet5!H302:N344</f>
        <v>4</v>
      </c>
      <c r="J302" s="21">
        <f>SUM(C302,-Sheet2!$G$9)</f>
        <v>4.7200000000000006</v>
      </c>
      <c r="K302" s="25"/>
    </row>
    <row r="303" spans="1:12" s="21" customFormat="1" x14ac:dyDescent="0.3">
      <c r="A303" s="21" t="str">
        <f>Sheet5!A303:G345</f>
        <v xml:space="preserve">TS V3V3 </v>
      </c>
      <c r="B303" s="21" t="str">
        <f>Sheet5!B303:H345</f>
        <v>2012-13</v>
      </c>
      <c r="C303" s="21">
        <f>Sheet5!C303:I345</f>
        <v>14.83</v>
      </c>
      <c r="D303" s="21">
        <f>Sheet5!D303:J345</f>
        <v>13.75</v>
      </c>
      <c r="E303" s="21">
        <f>Sheet5!E303:K345</f>
        <v>15.55</v>
      </c>
      <c r="F303" s="21">
        <f>Sheet5!F303:L345</f>
        <v>14.43</v>
      </c>
      <c r="G303" s="21">
        <f>Sheet5!G303:M345</f>
        <v>14.89</v>
      </c>
      <c r="H303" s="21">
        <f>Sheet5!H303:N345</f>
        <v>5</v>
      </c>
      <c r="J303" s="21">
        <f>SUM(C303,-Sheet2!$G$9)</f>
        <v>4.7300000000000004</v>
      </c>
      <c r="K303" s="25"/>
    </row>
    <row r="304" spans="1:12" s="21" customFormat="1" x14ac:dyDescent="0.3">
      <c r="A304" s="21" t="str">
        <f>Sheet5!A304:G346</f>
        <v xml:space="preserve">TS V3V3 </v>
      </c>
      <c r="B304" s="21" t="str">
        <f>Sheet5!B304:H346</f>
        <v>2013-14</v>
      </c>
      <c r="C304" s="21">
        <f>Sheet5!C304:I346</f>
        <v>13.3</v>
      </c>
      <c r="D304" s="21">
        <f>Sheet5!D304:J346</f>
        <v>13.06</v>
      </c>
      <c r="E304" s="21">
        <f>Sheet5!E304:K346</f>
        <v>13.46</v>
      </c>
      <c r="F304" s="21">
        <f>Sheet5!F304:L346</f>
        <v>13.07</v>
      </c>
      <c r="G304" s="21">
        <f>Sheet5!G304:M346</f>
        <v>13.09</v>
      </c>
      <c r="H304" s="21">
        <f>Sheet5!H304:N346</f>
        <v>6</v>
      </c>
      <c r="J304" s="21">
        <f>SUM(C304,-Sheet2!$G$9)</f>
        <v>3.2000000000000011</v>
      </c>
      <c r="K304" s="25"/>
    </row>
    <row r="305" spans="1:12" s="21" customFormat="1" x14ac:dyDescent="0.3">
      <c r="A305" s="21" t="str">
        <f>Sheet5!A305:G347</f>
        <v xml:space="preserve">TS V3V3 </v>
      </c>
      <c r="B305" s="21" t="str">
        <f>Sheet5!B305:H347</f>
        <v>2014-15</v>
      </c>
      <c r="C305" s="21">
        <f>Sheet5!C305:I347</f>
        <v>10.59</v>
      </c>
      <c r="D305" s="21">
        <f>Sheet5!D305:J347</f>
        <v>11.25</v>
      </c>
      <c r="E305" s="21">
        <f>Sheet5!E305:K347</f>
        <v>9.94</v>
      </c>
      <c r="F305" s="21">
        <f>Sheet5!F305:L347</f>
        <v>10.27</v>
      </c>
      <c r="G305" s="21">
        <f>Sheet5!G305:M347</f>
        <v>9.3000000000000007</v>
      </c>
      <c r="H305" s="21">
        <f>Sheet5!H305:N347</f>
        <v>7</v>
      </c>
      <c r="J305" s="21">
        <f>SUM(C305,-Sheet2!$G$9)</f>
        <v>0.49000000000000021</v>
      </c>
      <c r="K305" s="26"/>
    </row>
    <row r="306" spans="1:12" s="21" customFormat="1" x14ac:dyDescent="0.3">
      <c r="A306" s="21" t="str">
        <f>Sheet5!A306:G348</f>
        <v xml:space="preserve">TS V3V3 </v>
      </c>
      <c r="B306" s="21" t="str">
        <f>Sheet5!B306:H348</f>
        <v>2015-16</v>
      </c>
      <c r="C306" s="21">
        <f>Sheet5!C306:I348</f>
        <v>10.69</v>
      </c>
      <c r="D306" s="21">
        <f>Sheet5!D306:J348</f>
        <v>9.9600000000000009</v>
      </c>
      <c r="E306" s="21">
        <f>Sheet5!E306:K348</f>
        <v>10.88</v>
      </c>
      <c r="F306" s="21">
        <f>Sheet5!F306:L348</f>
        <v>10.119999999999999</v>
      </c>
      <c r="G306" s="21">
        <f>Sheet5!G306:M348</f>
        <v>10.16</v>
      </c>
      <c r="H306" s="21">
        <f>Sheet5!H306:N348</f>
        <v>8</v>
      </c>
      <c r="J306" s="21">
        <f>SUM(C306,-Sheet2!$G$9)</f>
        <v>0.58999999999999986</v>
      </c>
      <c r="K306" s="22">
        <f t="shared" ref="K306" si="59">SUM(J306:J307)</f>
        <v>1.0999999999999996</v>
      </c>
      <c r="L306" s="21">
        <f t="shared" ref="L306" si="60">AVERAGE(J306:J307)</f>
        <v>0.54999999999999982</v>
      </c>
    </row>
    <row r="307" spans="1:12" s="21" customFormat="1" x14ac:dyDescent="0.3">
      <c r="A307" s="21" t="str">
        <f>Sheet5!A307:G349</f>
        <v xml:space="preserve">TS V3V3 </v>
      </c>
      <c r="B307" s="21" t="str">
        <f>Sheet5!B307:H349</f>
        <v>2016-17</v>
      </c>
      <c r="C307" s="21">
        <f>Sheet5!C307:I349</f>
        <v>10.61</v>
      </c>
      <c r="D307" s="21">
        <f>Sheet5!D307:J349</f>
        <v>10.85</v>
      </c>
      <c r="E307" s="21">
        <f>Sheet5!E307:K349</f>
        <v>10.37</v>
      </c>
      <c r="F307" s="21">
        <f>Sheet5!F307:L349</f>
        <v>10.34</v>
      </c>
      <c r="G307" s="21">
        <f>Sheet5!G307:M349</f>
        <v>9.83</v>
      </c>
      <c r="H307" s="21">
        <f>Sheet5!H307:N349</f>
        <v>9</v>
      </c>
      <c r="J307" s="21">
        <f>SUM(C307,-Sheet2!$G$9)</f>
        <v>0.50999999999999979</v>
      </c>
      <c r="K307" s="26"/>
    </row>
    <row r="308" spans="1:12" s="21" customFormat="1" x14ac:dyDescent="0.3">
      <c r="A308" s="21" t="str">
        <f>Sheet5!A308:G350</f>
        <v xml:space="preserve">TS V3V3 MY </v>
      </c>
      <c r="B308" s="21" t="str">
        <f>Sheet5!B308:H350</f>
        <v>2008-09</v>
      </c>
      <c r="C308" s="21">
        <f>Sheet5!C308:I350</f>
        <v>12.63</v>
      </c>
      <c r="D308" s="21">
        <f>Sheet5!D308:J350</f>
        <v>13.77</v>
      </c>
      <c r="E308" s="21">
        <f>Sheet5!E308:K350</f>
        <v>10.92</v>
      </c>
      <c r="F308" s="21">
        <f>Sheet5!F308:L350</f>
        <v>12.38</v>
      </c>
      <c r="G308" s="21">
        <f>Sheet5!G308:M350</f>
        <v>10.29</v>
      </c>
      <c r="H308" s="21">
        <f>Sheet5!H308:N350</f>
        <v>1</v>
      </c>
    </row>
    <row r="309" spans="1:12" s="21" customFormat="1" x14ac:dyDescent="0.3">
      <c r="A309" s="21" t="str">
        <f>Sheet5!A309:G351</f>
        <v xml:space="preserve">TS V3V3 MY </v>
      </c>
      <c r="B309" s="21" t="str">
        <f>Sheet5!B309:H351</f>
        <v>2009-10</v>
      </c>
      <c r="C309" s="21">
        <f>Sheet5!C309:I351</f>
        <v>11.1</v>
      </c>
      <c r="D309" s="21">
        <f>Sheet5!D309:J351</f>
        <v>11.7</v>
      </c>
      <c r="E309" s="21">
        <f>Sheet5!E309:K351</f>
        <v>10.210000000000001</v>
      </c>
      <c r="F309" s="21">
        <f>Sheet5!F309:L351</f>
        <v>10.88</v>
      </c>
      <c r="G309" s="21">
        <f>Sheet5!G309:M351</f>
        <v>9.64</v>
      </c>
      <c r="H309" s="21">
        <f>Sheet5!H309:N351</f>
        <v>2</v>
      </c>
    </row>
    <row r="310" spans="1:12" s="21" customFormat="1" x14ac:dyDescent="0.3">
      <c r="A310" s="21" t="str">
        <f>Sheet5!A310:G352</f>
        <v xml:space="preserve">TS V3V3 MY </v>
      </c>
      <c r="B310" s="21" t="str">
        <f>Sheet5!B310:H352</f>
        <v>2010-11</v>
      </c>
      <c r="C310" s="21">
        <f>Sheet5!C310:I352</f>
        <v>12.32</v>
      </c>
      <c r="D310" s="21">
        <f>Sheet5!D310:J352</f>
        <v>11.88</v>
      </c>
      <c r="E310" s="21">
        <f>Sheet5!E310:K352</f>
        <v>12.99</v>
      </c>
      <c r="F310" s="21">
        <f>Sheet5!F310:L352</f>
        <v>12.16</v>
      </c>
      <c r="G310" s="21">
        <f>Sheet5!G310:M352</f>
        <v>12.58</v>
      </c>
      <c r="H310" s="21">
        <f>Sheet5!H310:N352</f>
        <v>3</v>
      </c>
      <c r="J310" s="21">
        <f>SUM(C310,-Sheet2!$G$10)</f>
        <v>3.370000000000001</v>
      </c>
      <c r="K310" s="22"/>
    </row>
    <row r="311" spans="1:12" s="21" customFormat="1" x14ac:dyDescent="0.3">
      <c r="A311" s="21" t="str">
        <f>Sheet5!A311:G353</f>
        <v xml:space="preserve">TS V3V3 MY </v>
      </c>
      <c r="B311" s="21" t="str">
        <f>Sheet5!B311:H353</f>
        <v>2011-12</v>
      </c>
      <c r="C311" s="21">
        <f>Sheet5!C311:I353</f>
        <v>14.82</v>
      </c>
      <c r="D311" s="21">
        <f>Sheet5!D311:J353</f>
        <v>13.13</v>
      </c>
      <c r="E311" s="21">
        <f>Sheet5!E311:K353</f>
        <v>15.01</v>
      </c>
      <c r="F311" s="21">
        <f>Sheet5!F311:L353</f>
        <v>14.1</v>
      </c>
      <c r="G311" s="21">
        <f>Sheet5!G311:M353</f>
        <v>14.2</v>
      </c>
      <c r="H311" s="21">
        <f>Sheet5!H311:N353</f>
        <v>4</v>
      </c>
      <c r="J311" s="21">
        <f>SUM(C311,-Sheet2!$G$10)</f>
        <v>5.870000000000001</v>
      </c>
      <c r="K311" s="25"/>
    </row>
    <row r="312" spans="1:12" s="21" customFormat="1" x14ac:dyDescent="0.3">
      <c r="A312" s="21" t="str">
        <f>Sheet5!A312:G354</f>
        <v xml:space="preserve">TS V3V3 MY </v>
      </c>
      <c r="B312" s="21" t="str">
        <f>Sheet5!B312:H354</f>
        <v>2012-13</v>
      </c>
      <c r="C312" s="21">
        <f>Sheet5!C312:I354</f>
        <v>14.83</v>
      </c>
      <c r="D312" s="21">
        <f>Sheet5!D312:J354</f>
        <v>13.75</v>
      </c>
      <c r="E312" s="21">
        <f>Sheet5!E312:K354</f>
        <v>15.55</v>
      </c>
      <c r="F312" s="21">
        <f>Sheet5!F312:L354</f>
        <v>14.43</v>
      </c>
      <c r="G312" s="21">
        <f>Sheet5!G312:M354</f>
        <v>14.89</v>
      </c>
      <c r="H312" s="21">
        <f>Sheet5!H312:N354</f>
        <v>5</v>
      </c>
      <c r="J312" s="21">
        <f>SUM(C312,-Sheet2!$G$10)</f>
        <v>5.8800000000000008</v>
      </c>
      <c r="K312" s="25"/>
    </row>
    <row r="313" spans="1:12" s="21" customFormat="1" x14ac:dyDescent="0.3">
      <c r="A313" s="21" t="str">
        <f>Sheet5!A313:G355</f>
        <v xml:space="preserve">TS V3V3 MY </v>
      </c>
      <c r="B313" s="21" t="str">
        <f>Sheet5!B313:H355</f>
        <v>2013-14</v>
      </c>
      <c r="C313" s="21">
        <f>Sheet5!C313:I355</f>
        <v>13</v>
      </c>
      <c r="D313" s="21">
        <f>Sheet5!D313:J355</f>
        <v>13.02</v>
      </c>
      <c r="E313" s="21">
        <f>Sheet5!E313:K355</f>
        <v>12.98</v>
      </c>
      <c r="F313" s="21">
        <f>Sheet5!F313:L355</f>
        <v>12.84</v>
      </c>
      <c r="G313" s="21">
        <f>Sheet5!G313:M355</f>
        <v>12.56</v>
      </c>
      <c r="H313" s="21">
        <f>Sheet5!H313:N355</f>
        <v>6</v>
      </c>
      <c r="J313" s="21">
        <f>SUM(C313,-Sheet2!$G$10)</f>
        <v>4.0500000000000007</v>
      </c>
      <c r="K313" s="25">
        <f t="shared" ref="K313" si="61">SUM(J310:J316)</f>
        <v>24.890000000000004</v>
      </c>
      <c r="L313" s="21">
        <f t="shared" ref="L313" si="62">AVERAGE(J310:J316)</f>
        <v>3.5557142857142865</v>
      </c>
    </row>
    <row r="314" spans="1:12" s="21" customFormat="1" x14ac:dyDescent="0.3">
      <c r="A314" s="21" t="str">
        <f>Sheet5!A314:G356</f>
        <v xml:space="preserve">TS V3V3 MY </v>
      </c>
      <c r="B314" s="21" t="str">
        <f>Sheet5!B314:H356</f>
        <v>2014-15</v>
      </c>
      <c r="C314" s="21">
        <f>Sheet5!C314:I356</f>
        <v>11.27</v>
      </c>
      <c r="D314" s="21">
        <f>Sheet5!D314:J356</f>
        <v>12.15</v>
      </c>
      <c r="E314" s="21">
        <f>Sheet5!E314:K356</f>
        <v>9.94</v>
      </c>
      <c r="F314" s="21">
        <f>Sheet5!F314:L356</f>
        <v>11.01</v>
      </c>
      <c r="G314" s="21">
        <f>Sheet5!G314:M356</f>
        <v>9.3000000000000007</v>
      </c>
      <c r="H314" s="21">
        <f>Sheet5!H314:N356</f>
        <v>7</v>
      </c>
      <c r="J314" s="21">
        <f>SUM(C314,-Sheet2!$G$10)</f>
        <v>2.3200000000000003</v>
      </c>
      <c r="K314" s="25"/>
    </row>
    <row r="315" spans="1:12" s="21" customFormat="1" x14ac:dyDescent="0.3">
      <c r="A315" s="21" t="str">
        <f>Sheet5!A315:G357</f>
        <v xml:space="preserve">TS V3V3 MY </v>
      </c>
      <c r="B315" s="21" t="str">
        <f>Sheet5!B315:H357</f>
        <v>2015-16</v>
      </c>
      <c r="C315" s="21">
        <f>Sheet5!C315:I357</f>
        <v>10.69</v>
      </c>
      <c r="D315" s="21">
        <f>Sheet5!D315:J357</f>
        <v>9.9600000000000009</v>
      </c>
      <c r="E315" s="21">
        <f>Sheet5!E315:K357</f>
        <v>10.88</v>
      </c>
      <c r="F315" s="21">
        <f>Sheet5!F315:L357</f>
        <v>10.119999999999999</v>
      </c>
      <c r="G315" s="21">
        <f>Sheet5!G315:M357</f>
        <v>10.16</v>
      </c>
      <c r="H315" s="21">
        <f>Sheet5!H315:N357</f>
        <v>8</v>
      </c>
      <c r="J315" s="21">
        <f>SUM(C315,-Sheet2!$G$10)</f>
        <v>1.7400000000000002</v>
      </c>
      <c r="K315" s="25"/>
    </row>
    <row r="316" spans="1:12" s="21" customFormat="1" x14ac:dyDescent="0.3">
      <c r="A316" s="21" t="str">
        <f>Sheet5!A316:G358</f>
        <v xml:space="preserve">TS V3V3 MY </v>
      </c>
      <c r="B316" s="21" t="str">
        <f>Sheet5!B316:H358</f>
        <v>2016-17</v>
      </c>
      <c r="C316" s="21">
        <f>Sheet5!C316:I358</f>
        <v>10.61</v>
      </c>
      <c r="D316" s="21">
        <f>Sheet5!D316:J358</f>
        <v>10.85</v>
      </c>
      <c r="E316" s="21">
        <f>Sheet5!E316:K358</f>
        <v>10.37</v>
      </c>
      <c r="F316" s="21">
        <f>Sheet5!F316:L358</f>
        <v>10.34</v>
      </c>
      <c r="G316" s="21">
        <f>Sheet5!G316:M358</f>
        <v>9.83</v>
      </c>
      <c r="H316" s="21">
        <f>Sheet5!H316:N358</f>
        <v>9</v>
      </c>
      <c r="J316" s="21">
        <f>SUM(C316,-Sheet2!$G$10)</f>
        <v>1.6600000000000001</v>
      </c>
      <c r="K316" s="26"/>
    </row>
    <row r="317" spans="1:12" s="21" customFormat="1" x14ac:dyDescent="0.3">
      <c r="A317" s="21" t="str">
        <f>Sheet5!A317:G359</f>
        <v xml:space="preserve">TS V3V4 </v>
      </c>
      <c r="B317" s="21" t="str">
        <f>Sheet5!B317:H359</f>
        <v>2008-09</v>
      </c>
      <c r="C317" s="21">
        <f>Sheet5!C317:I359</f>
        <v>12.28</v>
      </c>
      <c r="D317" s="21">
        <f>Sheet5!D317:J359</f>
        <v>13.49</v>
      </c>
      <c r="E317" s="21">
        <f>Sheet5!E317:K359</f>
        <v>11.08</v>
      </c>
      <c r="F317" s="21">
        <f>Sheet5!F317:L359</f>
        <v>11.97</v>
      </c>
      <c r="G317" s="21">
        <f>Sheet5!G317:M359</f>
        <v>10.45</v>
      </c>
      <c r="H317" s="21">
        <f>Sheet5!H317:N359</f>
        <v>1</v>
      </c>
      <c r="J317" s="21">
        <f>SUM(C317,-Sheet2!$G$10)</f>
        <v>3.33</v>
      </c>
      <c r="K317" s="22"/>
    </row>
    <row r="318" spans="1:12" s="21" customFormat="1" x14ac:dyDescent="0.3">
      <c r="A318" s="21" t="str">
        <f>Sheet5!A318:G360</f>
        <v xml:space="preserve">TS V3V4 </v>
      </c>
      <c r="B318" s="21" t="str">
        <f>Sheet5!B318:H360</f>
        <v>2009-10</v>
      </c>
      <c r="C318" s="21">
        <f>Sheet5!C318:I360</f>
        <v>9.8000000000000007</v>
      </c>
      <c r="D318" s="21">
        <f>Sheet5!D318:J360</f>
        <v>9.5500000000000007</v>
      </c>
      <c r="E318" s="21">
        <f>Sheet5!E318:K360</f>
        <v>10.050000000000001</v>
      </c>
      <c r="F318" s="21">
        <f>Sheet5!F318:L360</f>
        <v>9.5299999999999994</v>
      </c>
      <c r="G318" s="21">
        <f>Sheet5!G318:M360</f>
        <v>9.51</v>
      </c>
      <c r="H318" s="21">
        <f>Sheet5!H318:N360</f>
        <v>2</v>
      </c>
      <c r="J318" s="21">
        <f>SUM(C318,-Sheet2!$G$10)</f>
        <v>0.85000000000000142</v>
      </c>
      <c r="K318" s="25"/>
    </row>
    <row r="319" spans="1:12" s="21" customFormat="1" x14ac:dyDescent="0.3">
      <c r="A319" s="21" t="str">
        <f>Sheet5!A319:G361</f>
        <v xml:space="preserve">TS V3V4 </v>
      </c>
      <c r="B319" s="21" t="str">
        <f>Sheet5!B319:H361</f>
        <v>2010-11</v>
      </c>
      <c r="C319" s="21">
        <f>Sheet5!C319:I361</f>
        <v>12.15</v>
      </c>
      <c r="D319" s="21">
        <f>Sheet5!D319:J361</f>
        <v>9.99</v>
      </c>
      <c r="E319" s="21">
        <f>Sheet5!E319:K361</f>
        <v>13.07</v>
      </c>
      <c r="F319" s="21">
        <f>Sheet5!F319:L361</f>
        <v>11.88</v>
      </c>
      <c r="G319" s="21">
        <f>Sheet5!G319:M361</f>
        <v>12.69</v>
      </c>
      <c r="H319" s="21">
        <f>Sheet5!H319:N361</f>
        <v>3</v>
      </c>
      <c r="J319" s="21">
        <f>SUM(C319,-Sheet2!$G$10)</f>
        <v>3.2000000000000011</v>
      </c>
      <c r="K319" s="25"/>
    </row>
    <row r="320" spans="1:12" s="21" customFormat="1" x14ac:dyDescent="0.3">
      <c r="A320" s="21" t="str">
        <f>Sheet5!A320:G362</f>
        <v xml:space="preserve">TS V3V4 </v>
      </c>
      <c r="B320" s="21" t="str">
        <f>Sheet5!B320:H362</f>
        <v>2011-12</v>
      </c>
      <c r="C320" s="21">
        <f>Sheet5!C320:I362</f>
        <v>15.72</v>
      </c>
      <c r="D320" s="21">
        <f>Sheet5!D320:J362</f>
        <v>13.13</v>
      </c>
      <c r="E320" s="21">
        <f>Sheet5!E320:K362</f>
        <v>16.010000000000002</v>
      </c>
      <c r="F320" s="21">
        <f>Sheet5!F320:L362</f>
        <v>14.9</v>
      </c>
      <c r="G320" s="21">
        <f>Sheet5!G320:M362</f>
        <v>15.1</v>
      </c>
      <c r="H320" s="21">
        <f>Sheet5!H320:N362</f>
        <v>4</v>
      </c>
      <c r="J320" s="21">
        <f>SUM(C320,-Sheet2!$G$10)</f>
        <v>6.7700000000000014</v>
      </c>
      <c r="K320" s="25"/>
    </row>
    <row r="321" spans="1:12" s="21" customFormat="1" x14ac:dyDescent="0.3">
      <c r="A321" s="21" t="str">
        <f>Sheet5!A321:G363</f>
        <v xml:space="preserve">TS V3V4 </v>
      </c>
      <c r="B321" s="21" t="str">
        <f>Sheet5!B321:H363</f>
        <v>2012-13</v>
      </c>
      <c r="C321" s="21">
        <f>Sheet5!C321:I363</f>
        <v>14.78</v>
      </c>
      <c r="D321" s="21">
        <f>Sheet5!D321:J363</f>
        <v>13.75</v>
      </c>
      <c r="E321" s="21">
        <f>Sheet5!E321:K363</f>
        <v>15.47</v>
      </c>
      <c r="F321" s="21">
        <f>Sheet5!F321:L363</f>
        <v>14.37</v>
      </c>
      <c r="G321" s="21">
        <f>Sheet5!G321:M363</f>
        <v>14.78</v>
      </c>
      <c r="H321" s="21">
        <f>Sheet5!H321:N363</f>
        <v>5</v>
      </c>
      <c r="J321" s="21">
        <f>SUM(C321,-Sheet2!$G$10)</f>
        <v>5.83</v>
      </c>
      <c r="K321" s="25"/>
    </row>
    <row r="322" spans="1:12" s="21" customFormat="1" x14ac:dyDescent="0.3">
      <c r="A322" s="21" t="str">
        <f>Sheet5!A322:G364</f>
        <v xml:space="preserve">TS V3V4 </v>
      </c>
      <c r="B322" s="21" t="str">
        <f>Sheet5!B322:H364</f>
        <v>2013-14</v>
      </c>
      <c r="C322" s="21">
        <f>Sheet5!C322:I364</f>
        <v>13.47</v>
      </c>
      <c r="D322" s="21">
        <f>Sheet5!D322:J364</f>
        <v>13.06</v>
      </c>
      <c r="E322" s="21">
        <f>Sheet5!E322:K364</f>
        <v>13.74</v>
      </c>
      <c r="F322" s="21">
        <f>Sheet5!F322:L364</f>
        <v>13.21</v>
      </c>
      <c r="G322" s="21">
        <f>Sheet5!G322:M364</f>
        <v>13.31</v>
      </c>
      <c r="H322" s="21">
        <f>Sheet5!H322:N364</f>
        <v>6</v>
      </c>
      <c r="J322" s="21">
        <f>SUM(C322,-Sheet2!$G$10)</f>
        <v>4.5200000000000014</v>
      </c>
      <c r="K322" s="25">
        <f t="shared" ref="K322" si="63">SUM(J317:J328)</f>
        <v>38.670000000000009</v>
      </c>
      <c r="L322" s="21">
        <f t="shared" ref="L322" si="64">AVERAGE(J317:J328)</f>
        <v>3.2225000000000006</v>
      </c>
    </row>
    <row r="323" spans="1:12" s="21" customFormat="1" x14ac:dyDescent="0.3">
      <c r="A323" s="21" t="str">
        <f>Sheet5!A323:G365</f>
        <v xml:space="preserve">TS V3V4 </v>
      </c>
      <c r="B323" s="21" t="str">
        <f>Sheet5!B323:H365</f>
        <v>2014-15</v>
      </c>
      <c r="C323" s="21">
        <f>Sheet5!C323:I365</f>
        <v>10.59</v>
      </c>
      <c r="D323" s="21">
        <f>Sheet5!D323:J365</f>
        <v>11.25</v>
      </c>
      <c r="E323" s="21">
        <f>Sheet5!E323:K365</f>
        <v>9.94</v>
      </c>
      <c r="F323" s="21">
        <f>Sheet5!F323:L365</f>
        <v>10.27</v>
      </c>
      <c r="G323" s="21">
        <f>Sheet5!G323:M365</f>
        <v>9.3000000000000007</v>
      </c>
      <c r="H323" s="21">
        <f>Sheet5!H323:N365</f>
        <v>7</v>
      </c>
      <c r="J323" s="21">
        <f>SUM(C323,-Sheet2!$G$10)</f>
        <v>1.6400000000000006</v>
      </c>
      <c r="K323" s="25"/>
    </row>
    <row r="324" spans="1:12" s="21" customFormat="1" x14ac:dyDescent="0.3">
      <c r="A324" s="21" t="str">
        <f>Sheet5!A324:G366</f>
        <v xml:space="preserve">TS V3V4 </v>
      </c>
      <c r="B324" s="21" t="str">
        <f>Sheet5!B324:H366</f>
        <v>2015-16</v>
      </c>
      <c r="C324" s="21">
        <f>Sheet5!C324:I366</f>
        <v>10.68</v>
      </c>
      <c r="D324" s="21">
        <f>Sheet5!D324:J366</f>
        <v>9.9600000000000009</v>
      </c>
      <c r="E324" s="21">
        <f>Sheet5!E324:K366</f>
        <v>10.86</v>
      </c>
      <c r="F324" s="21">
        <f>Sheet5!F324:L366</f>
        <v>10.09</v>
      </c>
      <c r="G324" s="21">
        <f>Sheet5!G324:M366</f>
        <v>10.130000000000001</v>
      </c>
      <c r="H324" s="21">
        <f>Sheet5!H324:N366</f>
        <v>8</v>
      </c>
      <c r="J324" s="21">
        <f>SUM(C324,-Sheet2!$G$10)</f>
        <v>1.7300000000000004</v>
      </c>
      <c r="K324" s="25"/>
    </row>
    <row r="325" spans="1:12" s="21" customFormat="1" x14ac:dyDescent="0.3">
      <c r="A325" s="21" t="str">
        <f>Sheet5!A325:G367</f>
        <v xml:space="preserve">TS V3V4 </v>
      </c>
      <c r="B325" s="21" t="str">
        <f>Sheet5!B325:H367</f>
        <v>2016-17</v>
      </c>
      <c r="C325" s="21">
        <f>Sheet5!C325:I367</f>
        <v>10.61</v>
      </c>
      <c r="D325" s="21">
        <f>Sheet5!D325:J367</f>
        <v>10.85</v>
      </c>
      <c r="E325" s="21">
        <f>Sheet5!E325:K367</f>
        <v>10.37</v>
      </c>
      <c r="F325" s="21">
        <f>Sheet5!F325:L367</f>
        <v>10.34</v>
      </c>
      <c r="G325" s="21">
        <f>Sheet5!G325:M367</f>
        <v>9.83</v>
      </c>
      <c r="H325" s="21">
        <f>Sheet5!H325:N367</f>
        <v>9</v>
      </c>
      <c r="J325" s="21">
        <f>SUM(C325,-Sheet2!$G$10)</f>
        <v>1.6600000000000001</v>
      </c>
      <c r="K325" s="25"/>
    </row>
    <row r="326" spans="1:12" s="21" customFormat="1" x14ac:dyDescent="0.3">
      <c r="A326" s="21" t="str">
        <f>Sheet5!A326:G368</f>
        <v xml:space="preserve">TS V3V4 MY </v>
      </c>
      <c r="B326" s="21" t="str">
        <f>Sheet5!B326:H368</f>
        <v>2008-09</v>
      </c>
      <c r="C326" s="21">
        <f>Sheet5!C326:I368</f>
        <v>12.65</v>
      </c>
      <c r="D326" s="21">
        <f>Sheet5!D326:J368</f>
        <v>13.77</v>
      </c>
      <c r="E326" s="21">
        <f>Sheet5!E326:K368</f>
        <v>10.97</v>
      </c>
      <c r="F326" s="21">
        <f>Sheet5!F326:L368</f>
        <v>12.4</v>
      </c>
      <c r="G326" s="21">
        <f>Sheet5!G326:M368</f>
        <v>10.35</v>
      </c>
      <c r="H326" s="21">
        <f>Sheet5!H326:N368</f>
        <v>1</v>
      </c>
      <c r="J326" s="21">
        <f>SUM(C326,-Sheet2!$G$10)</f>
        <v>3.7000000000000011</v>
      </c>
      <c r="K326" s="25"/>
    </row>
    <row r="327" spans="1:12" s="21" customFormat="1" x14ac:dyDescent="0.3">
      <c r="A327" s="21" t="str">
        <f>Sheet5!A327:G369</f>
        <v xml:space="preserve">TS V3V4 MY </v>
      </c>
      <c r="B327" s="21" t="str">
        <f>Sheet5!B327:H369</f>
        <v>2009-10</v>
      </c>
      <c r="C327" s="21">
        <f>Sheet5!C327:I369</f>
        <v>11.1</v>
      </c>
      <c r="D327" s="21">
        <f>Sheet5!D327:J369</f>
        <v>11.7</v>
      </c>
      <c r="E327" s="21">
        <f>Sheet5!E327:K369</f>
        <v>10.199999999999999</v>
      </c>
      <c r="F327" s="21">
        <f>Sheet5!F327:L369</f>
        <v>10.88</v>
      </c>
      <c r="G327" s="21">
        <f>Sheet5!G327:M369</f>
        <v>9.67</v>
      </c>
      <c r="H327" s="21">
        <f>Sheet5!H327:N369</f>
        <v>2</v>
      </c>
      <c r="J327" s="21">
        <f>SUM(C327,-Sheet2!$G$10)</f>
        <v>2.1500000000000004</v>
      </c>
      <c r="K327" s="25"/>
    </row>
    <row r="328" spans="1:12" s="21" customFormat="1" x14ac:dyDescent="0.3">
      <c r="A328" s="21" t="str">
        <f>Sheet5!A328:G370</f>
        <v xml:space="preserve">TS V3V4 MY </v>
      </c>
      <c r="B328" s="21" t="str">
        <f>Sheet5!B328:H370</f>
        <v>2010-11</v>
      </c>
      <c r="C328" s="21">
        <f>Sheet5!C328:I370</f>
        <v>12.24</v>
      </c>
      <c r="D328" s="21">
        <f>Sheet5!D328:J370</f>
        <v>11.88</v>
      </c>
      <c r="E328" s="21">
        <f>Sheet5!E328:K370</f>
        <v>12.79</v>
      </c>
      <c r="F328" s="21">
        <f>Sheet5!F328:L370</f>
        <v>12.12</v>
      </c>
      <c r="G328" s="21">
        <f>Sheet5!G328:M370</f>
        <v>12.5</v>
      </c>
      <c r="H328" s="21">
        <f>Sheet5!H328:N370</f>
        <v>3</v>
      </c>
      <c r="J328" s="21">
        <f>SUM(C328,-Sheet2!$G$10)</f>
        <v>3.2900000000000009</v>
      </c>
      <c r="K328" s="26"/>
    </row>
    <row r="329" spans="1:12" s="21" customFormat="1" x14ac:dyDescent="0.3">
      <c r="A329" s="21" t="str">
        <f>Sheet5!A329:G371</f>
        <v xml:space="preserve">TS V3V4 MY </v>
      </c>
      <c r="B329" s="21" t="str">
        <f>Sheet5!B329:H371</f>
        <v>2011-12</v>
      </c>
      <c r="C329" s="21">
        <f>Sheet5!C329:I371</f>
        <v>15.72</v>
      </c>
      <c r="D329" s="21">
        <f>Sheet5!D329:J371</f>
        <v>13.13</v>
      </c>
      <c r="E329" s="21">
        <f>Sheet5!E329:K371</f>
        <v>16.010000000000002</v>
      </c>
      <c r="F329" s="21">
        <f>Sheet5!F329:L371</f>
        <v>14.9</v>
      </c>
      <c r="G329" s="21">
        <f>Sheet5!G329:M371</f>
        <v>15.1</v>
      </c>
      <c r="H329" s="21">
        <f>Sheet5!H329:N371</f>
        <v>4</v>
      </c>
      <c r="J329" s="21">
        <f>SUM(C329,-Sheet2!$G$10)</f>
        <v>6.7700000000000014</v>
      </c>
      <c r="K329" s="22">
        <f t="shared" ref="K329" si="65">SUM(J329:J330)</f>
        <v>12.600000000000001</v>
      </c>
      <c r="L329" s="21">
        <f t="shared" ref="L329" si="66">AVERAGE(J329:J330)</f>
        <v>6.3000000000000007</v>
      </c>
    </row>
    <row r="330" spans="1:12" s="21" customFormat="1" x14ac:dyDescent="0.3">
      <c r="A330" s="21" t="str">
        <f>Sheet5!A330:G372</f>
        <v xml:space="preserve">TS V3V4 MY </v>
      </c>
      <c r="B330" s="21" t="str">
        <f>Sheet5!B330:H372</f>
        <v>2012-13</v>
      </c>
      <c r="C330" s="21">
        <f>Sheet5!C330:I372</f>
        <v>14.78</v>
      </c>
      <c r="D330" s="21">
        <f>Sheet5!D330:J372</f>
        <v>13.75</v>
      </c>
      <c r="E330" s="21">
        <f>Sheet5!E330:K372</f>
        <v>15.47</v>
      </c>
      <c r="F330" s="21">
        <f>Sheet5!F330:L372</f>
        <v>14.37</v>
      </c>
      <c r="G330" s="21">
        <f>Sheet5!G330:M372</f>
        <v>14.78</v>
      </c>
      <c r="H330" s="21">
        <f>Sheet5!H330:N372</f>
        <v>5</v>
      </c>
      <c r="J330" s="21">
        <f>SUM(C330,-Sheet2!$G$10)</f>
        <v>5.83</v>
      </c>
      <c r="K330" s="26"/>
    </row>
    <row r="331" spans="1:12" s="21" customFormat="1" x14ac:dyDescent="0.3">
      <c r="A331" s="21" t="str">
        <f>Sheet5!A331:G373</f>
        <v xml:space="preserve">TS V3V4 MY </v>
      </c>
      <c r="B331" s="21" t="str">
        <f>Sheet5!B331:H373</f>
        <v>2013-14</v>
      </c>
      <c r="C331" s="21">
        <f>Sheet5!C331:I373</f>
        <v>13.12</v>
      </c>
      <c r="D331" s="21">
        <f>Sheet5!D331:J373</f>
        <v>13.02</v>
      </c>
      <c r="E331" s="21">
        <f>Sheet5!E331:K373</f>
        <v>13.28</v>
      </c>
      <c r="F331" s="21">
        <f>Sheet5!F331:L373</f>
        <v>12.99</v>
      </c>
      <c r="G331" s="21">
        <f>Sheet5!G331:M373</f>
        <v>12.96</v>
      </c>
      <c r="H331" s="21">
        <f>Sheet5!H331:N373</f>
        <v>6</v>
      </c>
      <c r="J331" s="21">
        <f>SUM(C331,-Sheet2!$G$10)</f>
        <v>4.17</v>
      </c>
      <c r="K331" s="22"/>
    </row>
    <row r="332" spans="1:12" s="21" customFormat="1" x14ac:dyDescent="0.3">
      <c r="A332" s="21" t="str">
        <f>Sheet5!A332:G374</f>
        <v xml:space="preserve">TS V3V4 MY </v>
      </c>
      <c r="B332" s="21" t="str">
        <f>Sheet5!B332:H374</f>
        <v>2014-15</v>
      </c>
      <c r="C332" s="21">
        <f>Sheet5!C332:I374</f>
        <v>11.27</v>
      </c>
      <c r="D332" s="21">
        <f>Sheet5!D332:J374</f>
        <v>12.15</v>
      </c>
      <c r="E332" s="21">
        <f>Sheet5!E332:K374</f>
        <v>9.94</v>
      </c>
      <c r="F332" s="21">
        <f>Sheet5!F332:L374</f>
        <v>11.01</v>
      </c>
      <c r="G332" s="21">
        <f>Sheet5!G332:M374</f>
        <v>9.3000000000000007</v>
      </c>
      <c r="H332" s="21">
        <f>Sheet5!H332:N374</f>
        <v>7</v>
      </c>
      <c r="J332" s="21">
        <f>SUM(C332,-Sheet2!$G$10)</f>
        <v>2.3200000000000003</v>
      </c>
      <c r="K332" s="25"/>
    </row>
    <row r="333" spans="1:12" s="21" customFormat="1" x14ac:dyDescent="0.3">
      <c r="A333" s="21" t="str">
        <f>Sheet5!A333:G375</f>
        <v xml:space="preserve">TS V3V4 MY </v>
      </c>
      <c r="B333" s="21" t="str">
        <f>Sheet5!B333:H375</f>
        <v>2015-16</v>
      </c>
      <c r="C333" s="21">
        <f>Sheet5!C333:I375</f>
        <v>10.68</v>
      </c>
      <c r="D333" s="21">
        <f>Sheet5!D333:J375</f>
        <v>9.9600000000000009</v>
      </c>
      <c r="E333" s="21">
        <f>Sheet5!E333:K375</f>
        <v>10.86</v>
      </c>
      <c r="F333" s="21">
        <f>Sheet5!F333:L375</f>
        <v>10.09</v>
      </c>
      <c r="G333" s="21">
        <f>Sheet5!G333:M375</f>
        <v>10.130000000000001</v>
      </c>
      <c r="H333" s="21">
        <f>Sheet5!H333:N375</f>
        <v>8</v>
      </c>
      <c r="J333" s="21">
        <f>SUM(C333,-Sheet2!$G$10)</f>
        <v>1.7300000000000004</v>
      </c>
      <c r="K333" s="25"/>
    </row>
    <row r="334" spans="1:12" s="21" customFormat="1" x14ac:dyDescent="0.3">
      <c r="A334" s="21" t="str">
        <f>Sheet5!A334:G376</f>
        <v xml:space="preserve">TS V3V4 MY </v>
      </c>
      <c r="B334" s="21" t="str">
        <f>Sheet5!B334:H376</f>
        <v>2016-17</v>
      </c>
      <c r="C334" s="21">
        <f>Sheet5!C334:I376</f>
        <v>10.61</v>
      </c>
      <c r="D334" s="21">
        <f>Sheet5!D334:J376</f>
        <v>10.85</v>
      </c>
      <c r="E334" s="21">
        <f>Sheet5!E334:K376</f>
        <v>10.37</v>
      </c>
      <c r="F334" s="21">
        <f>Sheet5!F334:L376</f>
        <v>10.34</v>
      </c>
      <c r="G334" s="21">
        <f>Sheet5!G334:M376</f>
        <v>9.83</v>
      </c>
      <c r="H334" s="21">
        <f>Sheet5!H334:N376</f>
        <v>9</v>
      </c>
      <c r="J334" s="21">
        <f>SUM(C334,-Sheet2!$G$10)</f>
        <v>1.6600000000000001</v>
      </c>
      <c r="K334" s="25">
        <f t="shared" ref="K334" si="67">SUM(J331:J337)</f>
        <v>17.360000000000007</v>
      </c>
      <c r="L334" s="21">
        <f t="shared" ref="L334" si="68">AVERAGE(J331:J337)</f>
        <v>2.4800000000000009</v>
      </c>
    </row>
    <row r="335" spans="1:12" s="21" customFormat="1" x14ac:dyDescent="0.3">
      <c r="A335" s="21" t="str">
        <f>Sheet5!A335:G377</f>
        <v xml:space="preserve">TS V3V5 </v>
      </c>
      <c r="B335" s="21" t="str">
        <f>Sheet5!B335:H377</f>
        <v>2008-09</v>
      </c>
      <c r="C335" s="21">
        <f>Sheet5!C335:I377</f>
        <v>12.3</v>
      </c>
      <c r="D335" s="21">
        <f>Sheet5!D335:J377</f>
        <v>13.49</v>
      </c>
      <c r="E335" s="21">
        <f>Sheet5!E335:K377</f>
        <v>11.1</v>
      </c>
      <c r="F335" s="21">
        <f>Sheet5!F335:L377</f>
        <v>11.99</v>
      </c>
      <c r="G335" s="21">
        <f>Sheet5!G335:M377</f>
        <v>10.49</v>
      </c>
      <c r="H335" s="21">
        <f>Sheet5!H335:N377</f>
        <v>1</v>
      </c>
      <c r="J335" s="21">
        <f>SUM(C335,-Sheet2!$G$10)</f>
        <v>3.3500000000000014</v>
      </c>
      <c r="K335" s="25"/>
    </row>
    <row r="336" spans="1:12" s="21" customFormat="1" x14ac:dyDescent="0.3">
      <c r="A336" s="21" t="str">
        <f>Sheet5!A336:G378</f>
        <v xml:space="preserve">TS V3V5 </v>
      </c>
      <c r="B336" s="21" t="str">
        <f>Sheet5!B336:H378</f>
        <v>2009-10</v>
      </c>
      <c r="C336" s="21">
        <f>Sheet5!C336:I378</f>
        <v>9.8000000000000007</v>
      </c>
      <c r="D336" s="21">
        <f>Sheet5!D336:J378</f>
        <v>9.5500000000000007</v>
      </c>
      <c r="E336" s="21">
        <f>Sheet5!E336:K378</f>
        <v>10.050000000000001</v>
      </c>
      <c r="F336" s="21">
        <f>Sheet5!F336:L378</f>
        <v>9.5299999999999994</v>
      </c>
      <c r="G336" s="21">
        <f>Sheet5!G336:M378</f>
        <v>9.51</v>
      </c>
      <c r="H336" s="21">
        <f>Sheet5!H336:N378</f>
        <v>2</v>
      </c>
      <c r="J336" s="21">
        <f>SUM(C336,-Sheet2!$G$10)</f>
        <v>0.85000000000000142</v>
      </c>
      <c r="K336" s="25"/>
    </row>
    <row r="337" spans="1:12" s="21" customFormat="1" x14ac:dyDescent="0.3">
      <c r="A337" s="21" t="str">
        <f>Sheet5!A337:G379</f>
        <v xml:space="preserve">TS V3V5 </v>
      </c>
      <c r="B337" s="21" t="str">
        <f>Sheet5!B337:H379</f>
        <v>2010-11</v>
      </c>
      <c r="C337" s="21">
        <f>Sheet5!C337:I379</f>
        <v>12.23</v>
      </c>
      <c r="D337" s="21">
        <f>Sheet5!D337:J379</f>
        <v>9.99</v>
      </c>
      <c r="E337" s="21">
        <f>Sheet5!E337:K379</f>
        <v>13.19</v>
      </c>
      <c r="F337" s="21">
        <f>Sheet5!F337:L379</f>
        <v>11.98</v>
      </c>
      <c r="G337" s="21">
        <f>Sheet5!G337:M379</f>
        <v>12.83</v>
      </c>
      <c r="H337" s="21">
        <f>Sheet5!H337:N379</f>
        <v>3</v>
      </c>
      <c r="J337" s="21">
        <f>SUM(C337,-Sheet2!$G$10)</f>
        <v>3.2800000000000011</v>
      </c>
      <c r="K337" s="26"/>
    </row>
    <row r="338" spans="1:12" s="21" customFormat="1" x14ac:dyDescent="0.3">
      <c r="A338" s="21" t="str">
        <f>Sheet5!A338:G380</f>
        <v xml:space="preserve">TS V3V5 </v>
      </c>
      <c r="B338" s="21" t="str">
        <f>Sheet5!B338:H380</f>
        <v>2011-12</v>
      </c>
      <c r="C338" s="21">
        <f>Sheet5!C338:I380</f>
        <v>15.72</v>
      </c>
      <c r="D338" s="21">
        <f>Sheet5!D338:J380</f>
        <v>13.13</v>
      </c>
      <c r="E338" s="21">
        <f>Sheet5!E338:K380</f>
        <v>16.010000000000002</v>
      </c>
      <c r="F338" s="21">
        <f>Sheet5!F338:L380</f>
        <v>14.9</v>
      </c>
      <c r="G338" s="21">
        <f>Sheet5!G338:M380</f>
        <v>15.1</v>
      </c>
      <c r="H338" s="21">
        <f>Sheet5!H338:N380</f>
        <v>4</v>
      </c>
      <c r="J338" s="21">
        <f>SUM(C338,-Sheet2!$G$10)</f>
        <v>6.7700000000000014</v>
      </c>
      <c r="K338" s="22"/>
    </row>
    <row r="339" spans="1:12" s="21" customFormat="1" x14ac:dyDescent="0.3">
      <c r="A339" s="21" t="str">
        <f>Sheet5!A339:G381</f>
        <v xml:space="preserve">TS V3V5 </v>
      </c>
      <c r="B339" s="21" t="str">
        <f>Sheet5!B339:H381</f>
        <v>2012-13</v>
      </c>
      <c r="C339" s="21">
        <f>Sheet5!C339:I381</f>
        <v>14.78</v>
      </c>
      <c r="D339" s="21">
        <f>Sheet5!D339:J381</f>
        <v>13.75</v>
      </c>
      <c r="E339" s="21">
        <f>Sheet5!E339:K381</f>
        <v>15.47</v>
      </c>
      <c r="F339" s="21">
        <f>Sheet5!F339:L381</f>
        <v>14.37</v>
      </c>
      <c r="G339" s="21">
        <f>Sheet5!G339:M381</f>
        <v>14.78</v>
      </c>
      <c r="H339" s="21">
        <f>Sheet5!H339:N381</f>
        <v>5</v>
      </c>
      <c r="J339" s="21">
        <f>SUM(C339,-Sheet2!$G$10)</f>
        <v>5.83</v>
      </c>
      <c r="K339" s="25"/>
    </row>
    <row r="340" spans="1:12" s="21" customFormat="1" x14ac:dyDescent="0.3">
      <c r="A340" s="21" t="str">
        <f>Sheet5!A340:G382</f>
        <v xml:space="preserve">TS V3V5 </v>
      </c>
      <c r="B340" s="21" t="str">
        <f>Sheet5!B340:H382</f>
        <v>2013-14</v>
      </c>
      <c r="C340" s="21">
        <f>Sheet5!C340:I382</f>
        <v>13.47</v>
      </c>
      <c r="D340" s="21">
        <f>Sheet5!D340:J382</f>
        <v>13.06</v>
      </c>
      <c r="E340" s="21">
        <f>Sheet5!E340:K382</f>
        <v>13.74</v>
      </c>
      <c r="F340" s="21">
        <f>Sheet5!F340:L382</f>
        <v>13.21</v>
      </c>
      <c r="G340" s="21">
        <f>Sheet5!G340:M382</f>
        <v>13.31</v>
      </c>
      <c r="H340" s="21">
        <f>Sheet5!H340:N382</f>
        <v>6</v>
      </c>
      <c r="J340" s="21">
        <f>SUM(C340,-Sheet2!$G$10)</f>
        <v>4.5200000000000014</v>
      </c>
      <c r="K340" s="25"/>
    </row>
    <row r="341" spans="1:12" s="21" customFormat="1" x14ac:dyDescent="0.3">
      <c r="A341" s="21" t="str">
        <f>Sheet5!A341:G383</f>
        <v xml:space="preserve">TS V3V5 </v>
      </c>
      <c r="B341" s="21" t="str">
        <f>Sheet5!B341:H383</f>
        <v>2014-15</v>
      </c>
      <c r="C341" s="21">
        <f>Sheet5!C341:I383</f>
        <v>10.59</v>
      </c>
      <c r="D341" s="21">
        <f>Sheet5!D341:J383</f>
        <v>11.25</v>
      </c>
      <c r="E341" s="21">
        <f>Sheet5!E341:K383</f>
        <v>9.94</v>
      </c>
      <c r="F341" s="21">
        <f>Sheet5!F341:L383</f>
        <v>10.27</v>
      </c>
      <c r="G341" s="21">
        <f>Sheet5!G341:M383</f>
        <v>9.3000000000000007</v>
      </c>
      <c r="H341" s="21">
        <f>Sheet5!H341:N383</f>
        <v>7</v>
      </c>
      <c r="J341" s="21">
        <f>SUM(C341,-Sheet2!$G$10)</f>
        <v>1.6400000000000006</v>
      </c>
      <c r="K341" s="25"/>
    </row>
    <row r="342" spans="1:12" s="21" customFormat="1" x14ac:dyDescent="0.3">
      <c r="A342" s="21" t="str">
        <f>Sheet5!A342:G384</f>
        <v xml:space="preserve">TS V3V5 </v>
      </c>
      <c r="B342" s="21" t="str">
        <f>Sheet5!B342:H384</f>
        <v>2015-16</v>
      </c>
      <c r="C342" s="21">
        <f>Sheet5!C342:I384</f>
        <v>10.68</v>
      </c>
      <c r="D342" s="21">
        <f>Sheet5!D342:J384</f>
        <v>9.9600000000000009</v>
      </c>
      <c r="E342" s="21">
        <f>Sheet5!E342:K384</f>
        <v>10.86</v>
      </c>
      <c r="F342" s="21">
        <f>Sheet5!F342:L384</f>
        <v>10.09</v>
      </c>
      <c r="G342" s="21">
        <f>Sheet5!G342:M384</f>
        <v>10.130000000000001</v>
      </c>
      <c r="H342" s="21">
        <f>Sheet5!H342:N384</f>
        <v>8</v>
      </c>
      <c r="J342" s="21">
        <f>SUM(C342,-Sheet2!$G$10)</f>
        <v>1.7300000000000004</v>
      </c>
      <c r="K342" s="25"/>
    </row>
    <row r="343" spans="1:12" s="21" customFormat="1" x14ac:dyDescent="0.3">
      <c r="A343" s="21" t="str">
        <f>Sheet5!A343:G385</f>
        <v xml:space="preserve">TS V3V5 </v>
      </c>
      <c r="B343" s="21" t="str">
        <f>Sheet5!B343:H385</f>
        <v>2016-17</v>
      </c>
      <c r="C343" s="21">
        <f>Sheet5!C343:I385</f>
        <v>10.61</v>
      </c>
      <c r="D343" s="21">
        <f>Sheet5!D343:J385</f>
        <v>10.85</v>
      </c>
      <c r="E343" s="21">
        <f>Sheet5!E343:K385</f>
        <v>10.37</v>
      </c>
      <c r="F343" s="21">
        <f>Sheet5!F343:L385</f>
        <v>10.34</v>
      </c>
      <c r="G343" s="21">
        <f>Sheet5!G343:M385</f>
        <v>9.83</v>
      </c>
      <c r="H343" s="21">
        <f>Sheet5!H343:N385</f>
        <v>9</v>
      </c>
      <c r="J343" s="21">
        <f>SUM(C343,-Sheet2!$G$10)</f>
        <v>1.6600000000000001</v>
      </c>
      <c r="K343" s="25">
        <f t="shared" ref="K343" si="69">SUM(J338:J349)</f>
        <v>48.030000000000008</v>
      </c>
      <c r="L343" s="21">
        <f t="shared" ref="L343" si="70">AVERAGE(J338:J349)</f>
        <v>4.0025000000000004</v>
      </c>
    </row>
    <row r="344" spans="1:12" s="21" customFormat="1" x14ac:dyDescent="0.3">
      <c r="A344" s="21" t="str">
        <f>Sheet5!A344:G386</f>
        <v xml:space="preserve">TS V3V5 MY </v>
      </c>
      <c r="B344" s="21" t="str">
        <f>Sheet5!B344:H386</f>
        <v>2008-09</v>
      </c>
      <c r="C344" s="21">
        <f>Sheet5!C344:I386</f>
        <v>12.62</v>
      </c>
      <c r="D344" s="21">
        <f>Sheet5!D344:J386</f>
        <v>13.77</v>
      </c>
      <c r="E344" s="21">
        <f>Sheet5!E344:K386</f>
        <v>10.89</v>
      </c>
      <c r="F344" s="21">
        <f>Sheet5!F344:L386</f>
        <v>12.38</v>
      </c>
      <c r="G344" s="21">
        <f>Sheet5!G344:M386</f>
        <v>10.29</v>
      </c>
      <c r="H344" s="21">
        <f>Sheet5!H344:N386</f>
        <v>1</v>
      </c>
      <c r="J344" s="21">
        <f>SUM(C344,-Sheet2!$G$10)</f>
        <v>3.67</v>
      </c>
      <c r="K344" s="25"/>
    </row>
    <row r="345" spans="1:12" s="21" customFormat="1" x14ac:dyDescent="0.3">
      <c r="A345" s="21" t="str">
        <f>Sheet5!A345:G387</f>
        <v xml:space="preserve">TS V3V5 MY </v>
      </c>
      <c r="B345" s="21" t="str">
        <f>Sheet5!B345:H387</f>
        <v>2009-10</v>
      </c>
      <c r="C345" s="21">
        <f>Sheet5!C345:I387</f>
        <v>11.1</v>
      </c>
      <c r="D345" s="21">
        <f>Sheet5!D345:J387</f>
        <v>11.7</v>
      </c>
      <c r="E345" s="21">
        <f>Sheet5!E345:K387</f>
        <v>10.199999999999999</v>
      </c>
      <c r="F345" s="21">
        <f>Sheet5!F345:L387</f>
        <v>10.88</v>
      </c>
      <c r="G345" s="21">
        <f>Sheet5!G345:M387</f>
        <v>9.67</v>
      </c>
      <c r="H345" s="21">
        <f>Sheet5!H345:N387</f>
        <v>2</v>
      </c>
      <c r="J345" s="21">
        <f>SUM(C345,-Sheet2!$G$10)</f>
        <v>2.1500000000000004</v>
      </c>
      <c r="K345" s="25"/>
    </row>
    <row r="346" spans="1:12" s="21" customFormat="1" x14ac:dyDescent="0.3">
      <c r="A346" s="21" t="str">
        <f>Sheet5!A346:G388</f>
        <v xml:space="preserve">TS V3V5 MY </v>
      </c>
      <c r="B346" s="21" t="str">
        <f>Sheet5!B346:H388</f>
        <v>2010-11</v>
      </c>
      <c r="C346" s="21">
        <f>Sheet5!C346:I388</f>
        <v>12.24</v>
      </c>
      <c r="D346" s="21">
        <f>Sheet5!D346:J388</f>
        <v>11.88</v>
      </c>
      <c r="E346" s="21">
        <f>Sheet5!E346:K388</f>
        <v>12.78</v>
      </c>
      <c r="F346" s="21">
        <f>Sheet5!F346:L388</f>
        <v>12.12</v>
      </c>
      <c r="G346" s="21">
        <f>Sheet5!G346:M388</f>
        <v>12.49</v>
      </c>
      <c r="H346" s="21">
        <f>Sheet5!H346:N388</f>
        <v>3</v>
      </c>
      <c r="J346" s="21">
        <f>SUM(C346,-Sheet2!$G$10)</f>
        <v>3.2900000000000009</v>
      </c>
      <c r="K346" s="25"/>
    </row>
    <row r="347" spans="1:12" s="21" customFormat="1" x14ac:dyDescent="0.3">
      <c r="A347" s="21" t="str">
        <f>Sheet5!A347:G389</f>
        <v xml:space="preserve">TS V3V5 MY </v>
      </c>
      <c r="B347" s="21" t="str">
        <f>Sheet5!B347:H389</f>
        <v>2011-12</v>
      </c>
      <c r="C347" s="21">
        <f>Sheet5!C347:I389</f>
        <v>15.72</v>
      </c>
      <c r="D347" s="21">
        <f>Sheet5!D347:J389</f>
        <v>13.13</v>
      </c>
      <c r="E347" s="21">
        <f>Sheet5!E347:K389</f>
        <v>16.010000000000002</v>
      </c>
      <c r="F347" s="21">
        <f>Sheet5!F347:L389</f>
        <v>14.9</v>
      </c>
      <c r="G347" s="21">
        <f>Sheet5!G347:M389</f>
        <v>15.1</v>
      </c>
      <c r="H347" s="21">
        <f>Sheet5!H347:N389</f>
        <v>4</v>
      </c>
      <c r="J347" s="21">
        <f>SUM(C347,-Sheet2!$G$10)</f>
        <v>6.7700000000000014</v>
      </c>
      <c r="K347" s="25"/>
    </row>
    <row r="348" spans="1:12" s="21" customFormat="1" x14ac:dyDescent="0.3">
      <c r="A348" s="21" t="str">
        <f>Sheet5!A348:G390</f>
        <v xml:space="preserve">TS V3V5 MY </v>
      </c>
      <c r="B348" s="21" t="str">
        <f>Sheet5!B348:H390</f>
        <v>2012-13</v>
      </c>
      <c r="C348" s="21">
        <f>Sheet5!C348:I390</f>
        <v>14.78</v>
      </c>
      <c r="D348" s="21">
        <f>Sheet5!D348:J390</f>
        <v>13.75</v>
      </c>
      <c r="E348" s="21">
        <f>Sheet5!E348:K390</f>
        <v>15.47</v>
      </c>
      <c r="F348" s="21">
        <f>Sheet5!F348:L390</f>
        <v>14.37</v>
      </c>
      <c r="G348" s="21">
        <f>Sheet5!G348:M390</f>
        <v>14.78</v>
      </c>
      <c r="H348" s="21">
        <f>Sheet5!H348:N390</f>
        <v>5</v>
      </c>
      <c r="J348" s="21">
        <f>SUM(C348,-Sheet2!$G$10)</f>
        <v>5.83</v>
      </c>
      <c r="K348" s="25"/>
    </row>
    <row r="349" spans="1:12" s="21" customFormat="1" x14ac:dyDescent="0.3">
      <c r="A349" s="21" t="str">
        <f>Sheet5!A349:G391</f>
        <v xml:space="preserve">TS V3V5 MY </v>
      </c>
      <c r="B349" s="21" t="str">
        <f>Sheet5!B349:H391</f>
        <v>2013-14</v>
      </c>
      <c r="C349" s="21">
        <f>Sheet5!C349:I391</f>
        <v>13.12</v>
      </c>
      <c r="D349" s="21">
        <f>Sheet5!D349:J391</f>
        <v>13.02</v>
      </c>
      <c r="E349" s="21">
        <f>Sheet5!E349:K391</f>
        <v>13.28</v>
      </c>
      <c r="F349" s="21">
        <f>Sheet5!F349:L391</f>
        <v>12.99</v>
      </c>
      <c r="G349" s="21">
        <f>Sheet5!G349:M391</f>
        <v>12.96</v>
      </c>
      <c r="H349" s="21">
        <f>Sheet5!H349:N391</f>
        <v>6</v>
      </c>
      <c r="J349" s="21">
        <f>SUM(C349,-Sheet2!$G$10)</f>
        <v>4.17</v>
      </c>
      <c r="K349" s="26"/>
    </row>
    <row r="350" spans="1:12" s="21" customFormat="1" x14ac:dyDescent="0.3">
      <c r="A350" s="21" t="str">
        <f>Sheet5!A350:G392</f>
        <v xml:space="preserve">TS V3V5 MY </v>
      </c>
      <c r="B350" s="21" t="str">
        <f>Sheet5!B350:H392</f>
        <v>2014-15</v>
      </c>
      <c r="C350" s="21">
        <f>Sheet5!C350:I392</f>
        <v>11.27</v>
      </c>
      <c r="D350" s="21">
        <f>Sheet5!D350:J392</f>
        <v>12.15</v>
      </c>
      <c r="E350" s="21">
        <f>Sheet5!E350:K392</f>
        <v>9.94</v>
      </c>
      <c r="F350" s="21">
        <f>Sheet5!F350:L392</f>
        <v>11.01</v>
      </c>
      <c r="G350" s="21">
        <f>Sheet5!G350:M392</f>
        <v>9.3000000000000007</v>
      </c>
      <c r="H350" s="21">
        <f>Sheet5!H350:N392</f>
        <v>7</v>
      </c>
      <c r="J350" s="21">
        <f>SUM(C350,-Sheet2!$G$10)</f>
        <v>2.3200000000000003</v>
      </c>
      <c r="K350" s="22">
        <f t="shared" ref="K350" si="71">SUM(J350:J351)</f>
        <v>4.0500000000000007</v>
      </c>
      <c r="L350" s="21">
        <f t="shared" ref="L350" si="72">AVERAGE(J350:J351)</f>
        <v>2.0250000000000004</v>
      </c>
    </row>
    <row r="351" spans="1:12" s="21" customFormat="1" x14ac:dyDescent="0.3">
      <c r="A351" s="21" t="str">
        <f>Sheet5!A351:G393</f>
        <v xml:space="preserve">TS V3V5 MY </v>
      </c>
      <c r="B351" s="21" t="str">
        <f>Sheet5!B351:H393</f>
        <v>2015-16</v>
      </c>
      <c r="C351" s="21">
        <f>Sheet5!C351:I393</f>
        <v>10.68</v>
      </c>
      <c r="D351" s="21">
        <f>Sheet5!D351:J393</f>
        <v>9.9600000000000009</v>
      </c>
      <c r="E351" s="21">
        <f>Sheet5!E351:K393</f>
        <v>10.86</v>
      </c>
      <c r="F351" s="21">
        <f>Sheet5!F351:L393</f>
        <v>10.09</v>
      </c>
      <c r="G351" s="21">
        <f>Sheet5!G351:M393</f>
        <v>10.130000000000001</v>
      </c>
      <c r="H351" s="21">
        <f>Sheet5!H351:N393</f>
        <v>8</v>
      </c>
      <c r="J351" s="21">
        <f>SUM(C351,-Sheet2!$G$10)</f>
        <v>1.7300000000000004</v>
      </c>
      <c r="K351" s="26"/>
    </row>
    <row r="352" spans="1:12" s="21" customFormat="1" x14ac:dyDescent="0.3">
      <c r="A352" s="21" t="str">
        <f>Sheet5!A352:G394</f>
        <v xml:space="preserve">TS V3V5 MY </v>
      </c>
      <c r="B352" s="21" t="str">
        <f>Sheet5!B352:H394</f>
        <v>2016-17</v>
      </c>
      <c r="C352" s="21">
        <f>Sheet5!C352:I394</f>
        <v>10.61</v>
      </c>
      <c r="D352" s="21">
        <f>Sheet5!D352:J394</f>
        <v>10.85</v>
      </c>
      <c r="E352" s="21">
        <f>Sheet5!E352:K394</f>
        <v>10.37</v>
      </c>
      <c r="F352" s="21">
        <f>Sheet5!F352:L394</f>
        <v>10.34</v>
      </c>
      <c r="G352" s="21">
        <f>Sheet5!G352:M394</f>
        <v>9.83</v>
      </c>
      <c r="H352" s="21">
        <f>Sheet5!H352:N394</f>
        <v>9</v>
      </c>
    </row>
    <row r="353" spans="1:12" s="21" customFormat="1" x14ac:dyDescent="0.3">
      <c r="A353" s="21" t="str">
        <f>Sheet5!A353:G395</f>
        <v xml:space="preserve">TS V4 </v>
      </c>
      <c r="B353" s="21" t="str">
        <f>Sheet5!B353:H395</f>
        <v>2008-09</v>
      </c>
      <c r="C353" s="21">
        <f>Sheet5!C353:I395</f>
        <v>12.29</v>
      </c>
      <c r="D353" s="21">
        <f>Sheet5!D353:J395</f>
        <v>13.42</v>
      </c>
      <c r="E353" s="21">
        <f>Sheet5!E353:K395</f>
        <v>11.17</v>
      </c>
      <c r="F353" s="21">
        <f>Sheet5!F353:L395</f>
        <v>11.95</v>
      </c>
      <c r="G353" s="21">
        <f>Sheet5!G353:M395</f>
        <v>10.48</v>
      </c>
      <c r="H353" s="21">
        <f>Sheet5!H353:N395</f>
        <v>1</v>
      </c>
    </row>
    <row r="354" spans="1:12" s="21" customFormat="1" x14ac:dyDescent="0.3">
      <c r="A354" s="21" t="str">
        <f>Sheet5!A354:G396</f>
        <v xml:space="preserve">TS V4 </v>
      </c>
      <c r="B354" s="21" t="str">
        <f>Sheet5!B354:H396</f>
        <v>2009-10</v>
      </c>
      <c r="C354" s="21">
        <f>Sheet5!C354:I396</f>
        <v>9.9600000000000009</v>
      </c>
      <c r="D354" s="21">
        <f>Sheet5!D354:J396</f>
        <v>9.86</v>
      </c>
      <c r="E354" s="21">
        <f>Sheet5!E354:K396</f>
        <v>10.06</v>
      </c>
      <c r="F354" s="21">
        <f>Sheet5!F354:L396</f>
        <v>9.6999999999999993</v>
      </c>
      <c r="G354" s="21">
        <f>Sheet5!G354:M396</f>
        <v>9.5299999999999994</v>
      </c>
      <c r="H354" s="21">
        <f>Sheet5!H354:N396</f>
        <v>2</v>
      </c>
      <c r="J354" s="21">
        <f>SUM(C354,-Sheet2!$G$11)</f>
        <v>0.49000000000000021</v>
      </c>
      <c r="K354" s="22"/>
    </row>
    <row r="355" spans="1:12" s="21" customFormat="1" x14ac:dyDescent="0.3">
      <c r="A355" s="21" t="str">
        <f>Sheet5!A355:G397</f>
        <v xml:space="preserve">TS V4 </v>
      </c>
      <c r="B355" s="21" t="str">
        <f>Sheet5!B355:H397</f>
        <v>2010-11</v>
      </c>
      <c r="C355" s="21">
        <f>Sheet5!C355:I397</f>
        <v>12.22</v>
      </c>
      <c r="D355" s="21">
        <f>Sheet5!D355:J397</f>
        <v>9.7899999999999991</v>
      </c>
      <c r="E355" s="21">
        <f>Sheet5!E355:K397</f>
        <v>13.26</v>
      </c>
      <c r="F355" s="21">
        <f>Sheet5!F355:L397</f>
        <v>11.88</v>
      </c>
      <c r="G355" s="21">
        <f>Sheet5!G355:M397</f>
        <v>12.78</v>
      </c>
      <c r="H355" s="21">
        <f>Sheet5!H355:N397</f>
        <v>3</v>
      </c>
      <c r="J355" s="21">
        <f>SUM(C355,-Sheet2!$G$11)</f>
        <v>2.75</v>
      </c>
      <c r="K355" s="25"/>
    </row>
    <row r="356" spans="1:12" s="21" customFormat="1" x14ac:dyDescent="0.3">
      <c r="A356" s="21" t="str">
        <f>Sheet5!A356:G398</f>
        <v xml:space="preserve">TS V4 </v>
      </c>
      <c r="B356" s="21" t="str">
        <f>Sheet5!B356:H398</f>
        <v>2011-12</v>
      </c>
      <c r="C356" s="21">
        <f>Sheet5!C356:I398</f>
        <v>14.97</v>
      </c>
      <c r="D356" s="21">
        <f>Sheet5!D356:J398</f>
        <v>13.13</v>
      </c>
      <c r="E356" s="21">
        <f>Sheet5!E356:K398</f>
        <v>15.18</v>
      </c>
      <c r="F356" s="21">
        <f>Sheet5!F356:L398</f>
        <v>14.24</v>
      </c>
      <c r="G356" s="21">
        <f>Sheet5!G356:M398</f>
        <v>14.37</v>
      </c>
      <c r="H356" s="21">
        <f>Sheet5!H356:N398</f>
        <v>4</v>
      </c>
      <c r="J356" s="21">
        <f>SUM(C356,-Sheet2!$G$11)</f>
        <v>5.5</v>
      </c>
      <c r="K356" s="25"/>
    </row>
    <row r="357" spans="1:12" s="21" customFormat="1" x14ac:dyDescent="0.3">
      <c r="A357" s="21" t="str">
        <f>Sheet5!A357:G399</f>
        <v xml:space="preserve">TS V4 </v>
      </c>
      <c r="B357" s="21" t="str">
        <f>Sheet5!B357:H399</f>
        <v>2012-13</v>
      </c>
      <c r="C357" s="21">
        <f>Sheet5!C357:I399</f>
        <v>14.79</v>
      </c>
      <c r="D357" s="21">
        <f>Sheet5!D357:J399</f>
        <v>14.39</v>
      </c>
      <c r="E357" s="21">
        <f>Sheet5!E357:K399</f>
        <v>15.05</v>
      </c>
      <c r="F357" s="21">
        <f>Sheet5!F357:L399</f>
        <v>14.28</v>
      </c>
      <c r="G357" s="21">
        <f>Sheet5!G357:M399</f>
        <v>14.21</v>
      </c>
      <c r="H357" s="21">
        <f>Sheet5!H357:N399</f>
        <v>5</v>
      </c>
      <c r="J357" s="21">
        <f>SUM(C357,-Sheet2!$G$11)</f>
        <v>5.3199999999999985</v>
      </c>
      <c r="K357" s="25">
        <f t="shared" ref="K357" si="73">SUM(J354:J360)</f>
        <v>20.289999999999992</v>
      </c>
      <c r="L357" s="21">
        <f t="shared" ref="L357" si="74">AVERAGE(J354:J360)</f>
        <v>2.8985714285714272</v>
      </c>
    </row>
    <row r="358" spans="1:12" s="21" customFormat="1" x14ac:dyDescent="0.3">
      <c r="A358" s="21" t="str">
        <f>Sheet5!A358:G400</f>
        <v xml:space="preserve">TS V4 </v>
      </c>
      <c r="B358" s="21" t="str">
        <f>Sheet5!B358:H400</f>
        <v>2013-14</v>
      </c>
      <c r="C358" s="21">
        <f>Sheet5!C358:I400</f>
        <v>13.25</v>
      </c>
      <c r="D358" s="21">
        <f>Sheet5!D358:J400</f>
        <v>13.1</v>
      </c>
      <c r="E358" s="21">
        <f>Sheet5!E358:K400</f>
        <v>13.4</v>
      </c>
      <c r="F358" s="21">
        <f>Sheet5!F358:L400</f>
        <v>13.07</v>
      </c>
      <c r="G358" s="21">
        <f>Sheet5!G358:M400</f>
        <v>13.05</v>
      </c>
      <c r="H358" s="21">
        <f>Sheet5!H358:N400</f>
        <v>6</v>
      </c>
      <c r="J358" s="21">
        <f>SUM(C358,-Sheet2!$G$11)</f>
        <v>3.7799999999999994</v>
      </c>
      <c r="K358" s="25"/>
    </row>
    <row r="359" spans="1:12" s="21" customFormat="1" x14ac:dyDescent="0.3">
      <c r="A359" s="21" t="str">
        <f>Sheet5!A359:G401</f>
        <v xml:space="preserve">TS V4 </v>
      </c>
      <c r="B359" s="21" t="str">
        <f>Sheet5!B359:H401</f>
        <v>2014-15</v>
      </c>
      <c r="C359" s="21">
        <f>Sheet5!C359:I401</f>
        <v>10.73</v>
      </c>
      <c r="D359" s="21">
        <f>Sheet5!D359:J401</f>
        <v>11.52</v>
      </c>
      <c r="E359" s="21">
        <f>Sheet5!E359:K401</f>
        <v>9.94</v>
      </c>
      <c r="F359" s="21">
        <f>Sheet5!F359:L401</f>
        <v>10.41</v>
      </c>
      <c r="G359" s="21">
        <f>Sheet5!G359:M401</f>
        <v>9.3000000000000007</v>
      </c>
      <c r="H359" s="21">
        <f>Sheet5!H359:N401</f>
        <v>7</v>
      </c>
      <c r="J359" s="21">
        <f>SUM(C359,-Sheet2!$G$11)</f>
        <v>1.2599999999999998</v>
      </c>
      <c r="K359" s="25"/>
    </row>
    <row r="360" spans="1:12" s="21" customFormat="1" x14ac:dyDescent="0.3">
      <c r="A360" s="21" t="str">
        <f>Sheet5!A360:G402</f>
        <v xml:space="preserve">TS V4 </v>
      </c>
      <c r="B360" s="21" t="str">
        <f>Sheet5!B360:H402</f>
        <v>2015-16</v>
      </c>
      <c r="C360" s="21">
        <f>Sheet5!C360:I402</f>
        <v>10.66</v>
      </c>
      <c r="D360" s="21">
        <f>Sheet5!D360:J402</f>
        <v>10.15</v>
      </c>
      <c r="E360" s="21">
        <f>Sheet5!E360:K402</f>
        <v>10.78</v>
      </c>
      <c r="F360" s="21">
        <f>Sheet5!F360:L402</f>
        <v>10.08</v>
      </c>
      <c r="G360" s="21">
        <f>Sheet5!G360:M402</f>
        <v>10.06</v>
      </c>
      <c r="H360" s="21">
        <f>Sheet5!H360:N402</f>
        <v>8</v>
      </c>
      <c r="J360" s="21">
        <f>SUM(C360,-Sheet2!$G$11)</f>
        <v>1.1899999999999995</v>
      </c>
      <c r="K360" s="26"/>
    </row>
    <row r="361" spans="1:12" s="21" customFormat="1" x14ac:dyDescent="0.3">
      <c r="A361" s="21" t="str">
        <f>Sheet5!A361:G403</f>
        <v xml:space="preserve">TS V4 </v>
      </c>
      <c r="B361" s="21" t="str">
        <f>Sheet5!B361:H403</f>
        <v>2016-17</v>
      </c>
      <c r="C361" s="21">
        <f>Sheet5!C361:I403</f>
        <v>10.24</v>
      </c>
      <c r="D361" s="21">
        <f>Sheet5!D361:J403</f>
        <v>10.43</v>
      </c>
      <c r="E361" s="21">
        <f>Sheet5!E361:K403</f>
        <v>10.039999999999999</v>
      </c>
      <c r="F361" s="21">
        <f>Sheet5!F361:L403</f>
        <v>9.94</v>
      </c>
      <c r="G361" s="21">
        <f>Sheet5!G361:M403</f>
        <v>9.4499999999999993</v>
      </c>
      <c r="H361" s="21">
        <f>Sheet5!H361:N403</f>
        <v>9</v>
      </c>
      <c r="J361" s="21">
        <f>SUM(C361,-Sheet2!$G$11)</f>
        <v>0.76999999999999957</v>
      </c>
      <c r="K361" s="22"/>
    </row>
    <row r="362" spans="1:12" s="21" customFormat="1" x14ac:dyDescent="0.3">
      <c r="A362" s="21" t="str">
        <f>Sheet5!A362:G404</f>
        <v xml:space="preserve">TS V4 MY </v>
      </c>
      <c r="B362" s="21" t="str">
        <f>Sheet5!B362:H404</f>
        <v>2008-09</v>
      </c>
      <c r="C362" s="21">
        <f>Sheet5!C362:I404</f>
        <v>12.74</v>
      </c>
      <c r="D362" s="21">
        <f>Sheet5!D362:J404</f>
        <v>13.73</v>
      </c>
      <c r="E362" s="21">
        <f>Sheet5!E362:K404</f>
        <v>11.25</v>
      </c>
      <c r="F362" s="21">
        <f>Sheet5!F362:L404</f>
        <v>12.47</v>
      </c>
      <c r="G362" s="21">
        <f>Sheet5!G362:M404</f>
        <v>10.57</v>
      </c>
      <c r="H362" s="21">
        <f>Sheet5!H362:N404</f>
        <v>1</v>
      </c>
      <c r="J362" s="21">
        <f>SUM(C362,-Sheet2!$G$11)</f>
        <v>3.2699999999999996</v>
      </c>
      <c r="K362" s="25"/>
    </row>
    <row r="363" spans="1:12" s="21" customFormat="1" x14ac:dyDescent="0.3">
      <c r="A363" s="21" t="str">
        <f>Sheet5!A363:G405</f>
        <v xml:space="preserve">TS V4 MY </v>
      </c>
      <c r="B363" s="21" t="str">
        <f>Sheet5!B363:H405</f>
        <v>2009-10</v>
      </c>
      <c r="C363" s="21">
        <f>Sheet5!C363:I405</f>
        <v>11.12</v>
      </c>
      <c r="D363" s="21">
        <f>Sheet5!D363:J405</f>
        <v>11.73</v>
      </c>
      <c r="E363" s="21">
        <f>Sheet5!E363:K405</f>
        <v>10.220000000000001</v>
      </c>
      <c r="F363" s="21">
        <f>Sheet5!F363:L405</f>
        <v>10.91</v>
      </c>
      <c r="G363" s="21">
        <f>Sheet5!G363:M405</f>
        <v>9.6999999999999993</v>
      </c>
      <c r="H363" s="21">
        <f>Sheet5!H363:N405</f>
        <v>2</v>
      </c>
      <c r="J363" s="21">
        <f>SUM(C363,-Sheet2!$G$11)</f>
        <v>1.6499999999999986</v>
      </c>
      <c r="K363" s="25"/>
    </row>
    <row r="364" spans="1:12" s="21" customFormat="1" x14ac:dyDescent="0.3">
      <c r="A364" s="21" t="str">
        <f>Sheet5!A364:G406</f>
        <v xml:space="preserve">TS V4 MY </v>
      </c>
      <c r="B364" s="21" t="str">
        <f>Sheet5!B364:H406</f>
        <v>2010-11</v>
      </c>
      <c r="C364" s="21">
        <f>Sheet5!C364:I406</f>
        <v>12.32</v>
      </c>
      <c r="D364" s="21">
        <f>Sheet5!D364:J406</f>
        <v>11.78</v>
      </c>
      <c r="E364" s="21">
        <f>Sheet5!E364:K406</f>
        <v>13.13</v>
      </c>
      <c r="F364" s="21">
        <f>Sheet5!F364:L406</f>
        <v>12.19</v>
      </c>
      <c r="G364" s="21">
        <f>Sheet5!G364:M406</f>
        <v>12.82</v>
      </c>
      <c r="H364" s="21">
        <f>Sheet5!H364:N406</f>
        <v>3</v>
      </c>
      <c r="J364" s="21">
        <f>SUM(C364,-Sheet2!$G$11)</f>
        <v>2.8499999999999996</v>
      </c>
      <c r="K364" s="25"/>
    </row>
    <row r="365" spans="1:12" s="21" customFormat="1" x14ac:dyDescent="0.3">
      <c r="A365" s="21" t="str">
        <f>Sheet5!A365:G407</f>
        <v xml:space="preserve">TS V4 MY </v>
      </c>
      <c r="B365" s="21" t="str">
        <f>Sheet5!B365:H407</f>
        <v>2011-12</v>
      </c>
      <c r="C365" s="21">
        <f>Sheet5!C365:I407</f>
        <v>14.97</v>
      </c>
      <c r="D365" s="21">
        <f>Sheet5!D365:J407</f>
        <v>13.13</v>
      </c>
      <c r="E365" s="21">
        <f>Sheet5!E365:K407</f>
        <v>15.18</v>
      </c>
      <c r="F365" s="21">
        <f>Sheet5!F365:L407</f>
        <v>14.24</v>
      </c>
      <c r="G365" s="21">
        <f>Sheet5!G365:M407</f>
        <v>14.37</v>
      </c>
      <c r="H365" s="21">
        <f>Sheet5!H365:N407</f>
        <v>4</v>
      </c>
      <c r="J365" s="21">
        <f>SUM(C365,-Sheet2!$G$11)</f>
        <v>5.5</v>
      </c>
      <c r="K365" s="25"/>
    </row>
    <row r="366" spans="1:12" s="21" customFormat="1" x14ac:dyDescent="0.3">
      <c r="A366" s="21" t="str">
        <f>Sheet5!A366:G408</f>
        <v xml:space="preserve">TS V4 MY </v>
      </c>
      <c r="B366" s="21" t="str">
        <f>Sheet5!B366:H408</f>
        <v>2012-13</v>
      </c>
      <c r="C366" s="21">
        <f>Sheet5!C366:I408</f>
        <v>14.79</v>
      </c>
      <c r="D366" s="21">
        <f>Sheet5!D366:J408</f>
        <v>14.39</v>
      </c>
      <c r="E366" s="21">
        <f>Sheet5!E366:K408</f>
        <v>15.05</v>
      </c>
      <c r="F366" s="21">
        <f>Sheet5!F366:L408</f>
        <v>14.28</v>
      </c>
      <c r="G366" s="21">
        <f>Sheet5!G366:M408</f>
        <v>14.21</v>
      </c>
      <c r="H366" s="21">
        <f>Sheet5!H366:N408</f>
        <v>5</v>
      </c>
      <c r="J366" s="21">
        <f>SUM(C366,-Sheet2!$G$11)</f>
        <v>5.3199999999999985</v>
      </c>
      <c r="K366" s="25">
        <f t="shared" ref="K366" si="75">SUM(J361:J372)</f>
        <v>30.25</v>
      </c>
      <c r="L366" s="21">
        <f t="shared" ref="L366" si="76">AVERAGE(J361:J372)</f>
        <v>2.5208333333333335</v>
      </c>
    </row>
    <row r="367" spans="1:12" s="21" customFormat="1" x14ac:dyDescent="0.3">
      <c r="A367" s="21" t="str">
        <f>Sheet5!A367:G409</f>
        <v xml:space="preserve">TS V4 MY </v>
      </c>
      <c r="B367" s="21" t="str">
        <f>Sheet5!B367:H409</f>
        <v>2013-14</v>
      </c>
      <c r="C367" s="21">
        <f>Sheet5!C367:I409</f>
        <v>13.13</v>
      </c>
      <c r="D367" s="21">
        <f>Sheet5!D367:J409</f>
        <v>13.08</v>
      </c>
      <c r="E367" s="21">
        <f>Sheet5!E367:K409</f>
        <v>13.21</v>
      </c>
      <c r="F367" s="21">
        <f>Sheet5!F367:L409</f>
        <v>13.02</v>
      </c>
      <c r="G367" s="21">
        <f>Sheet5!G367:M409</f>
        <v>12.91</v>
      </c>
      <c r="H367" s="21">
        <f>Sheet5!H367:N409</f>
        <v>6</v>
      </c>
      <c r="J367" s="21">
        <f>SUM(C367,-Sheet2!$G$11)</f>
        <v>3.66</v>
      </c>
      <c r="K367" s="25"/>
    </row>
    <row r="368" spans="1:12" s="21" customFormat="1" x14ac:dyDescent="0.3">
      <c r="A368" s="21" t="str">
        <f>Sheet5!A368:G410</f>
        <v xml:space="preserve">TS V4 MY </v>
      </c>
      <c r="B368" s="21" t="str">
        <f>Sheet5!B368:H410</f>
        <v>2014-15</v>
      </c>
      <c r="C368" s="21">
        <f>Sheet5!C368:I410</f>
        <v>11.38</v>
      </c>
      <c r="D368" s="21">
        <f>Sheet5!D368:J410</f>
        <v>12.34</v>
      </c>
      <c r="E368" s="21">
        <f>Sheet5!E368:K410</f>
        <v>9.94</v>
      </c>
      <c r="F368" s="21">
        <f>Sheet5!F368:L410</f>
        <v>11.12</v>
      </c>
      <c r="G368" s="21">
        <f>Sheet5!G368:M410</f>
        <v>9.3000000000000007</v>
      </c>
      <c r="H368" s="21">
        <f>Sheet5!H368:N410</f>
        <v>7</v>
      </c>
      <c r="J368" s="21">
        <f>SUM(C368,-Sheet2!$G$11)</f>
        <v>1.9100000000000001</v>
      </c>
      <c r="K368" s="25"/>
    </row>
    <row r="369" spans="1:12" s="21" customFormat="1" x14ac:dyDescent="0.3">
      <c r="A369" s="21" t="str">
        <f>Sheet5!A369:G411</f>
        <v xml:space="preserve">TS V4 MY </v>
      </c>
      <c r="B369" s="21" t="str">
        <f>Sheet5!B369:H411</f>
        <v>2015-16</v>
      </c>
      <c r="C369" s="21">
        <f>Sheet5!C369:I411</f>
        <v>10.66</v>
      </c>
      <c r="D369" s="21">
        <f>Sheet5!D369:J411</f>
        <v>10.15</v>
      </c>
      <c r="E369" s="21">
        <f>Sheet5!E369:K411</f>
        <v>10.78</v>
      </c>
      <c r="F369" s="21">
        <f>Sheet5!F369:L411</f>
        <v>10.08</v>
      </c>
      <c r="G369" s="21">
        <f>Sheet5!G369:M411</f>
        <v>10.06</v>
      </c>
      <c r="H369" s="21">
        <f>Sheet5!H369:N411</f>
        <v>8</v>
      </c>
      <c r="J369" s="21">
        <f>SUM(C369,-Sheet2!$G$11)</f>
        <v>1.1899999999999995</v>
      </c>
      <c r="K369" s="25"/>
    </row>
    <row r="370" spans="1:12" s="21" customFormat="1" x14ac:dyDescent="0.3">
      <c r="A370" s="21" t="str">
        <f>Sheet5!A370:G412</f>
        <v xml:space="preserve">TS V4 MY </v>
      </c>
      <c r="B370" s="21" t="str">
        <f>Sheet5!B370:H412</f>
        <v>2016-17</v>
      </c>
      <c r="C370" s="21">
        <f>Sheet5!C370:I412</f>
        <v>10.24</v>
      </c>
      <c r="D370" s="21">
        <f>Sheet5!D370:J412</f>
        <v>10.43</v>
      </c>
      <c r="E370" s="21">
        <f>Sheet5!E370:K412</f>
        <v>10.039999999999999</v>
      </c>
      <c r="F370" s="21">
        <f>Sheet5!F370:L412</f>
        <v>9.94</v>
      </c>
      <c r="G370" s="21">
        <f>Sheet5!G370:M412</f>
        <v>9.4499999999999993</v>
      </c>
      <c r="H370" s="21">
        <f>Sheet5!H370:N412</f>
        <v>9</v>
      </c>
      <c r="J370" s="21">
        <f>SUM(C370,-Sheet2!$G$11)</f>
        <v>0.76999999999999957</v>
      </c>
      <c r="K370" s="25"/>
    </row>
    <row r="371" spans="1:12" s="21" customFormat="1" x14ac:dyDescent="0.3">
      <c r="A371" s="21" t="str">
        <f>Sheet5!A371:G413</f>
        <v xml:space="preserve">TS V5 </v>
      </c>
      <c r="B371" s="21" t="str">
        <f>Sheet5!B371:H413</f>
        <v>2008-09</v>
      </c>
      <c r="C371" s="21">
        <f>Sheet5!C371:I413</f>
        <v>12.34</v>
      </c>
      <c r="D371" s="21">
        <f>Sheet5!D371:J413</f>
        <v>13.42</v>
      </c>
      <c r="E371" s="21">
        <f>Sheet5!E371:K413</f>
        <v>11.27</v>
      </c>
      <c r="F371" s="21">
        <f>Sheet5!F371:L413</f>
        <v>12</v>
      </c>
      <c r="G371" s="21">
        <f>Sheet5!G371:M413</f>
        <v>10.58</v>
      </c>
      <c r="H371" s="21">
        <f>Sheet5!H371:N413</f>
        <v>1</v>
      </c>
      <c r="J371" s="21">
        <f>SUM(C371,-Sheet2!$G$11)</f>
        <v>2.8699999999999992</v>
      </c>
      <c r="K371" s="25"/>
    </row>
    <row r="372" spans="1:12" s="21" customFormat="1" x14ac:dyDescent="0.3">
      <c r="A372" s="21" t="str">
        <f>Sheet5!A372:G414</f>
        <v xml:space="preserve">TS V5 </v>
      </c>
      <c r="B372" s="21" t="str">
        <f>Sheet5!B372:H414</f>
        <v>2009-10</v>
      </c>
      <c r="C372" s="21">
        <f>Sheet5!C372:I414</f>
        <v>9.9600000000000009</v>
      </c>
      <c r="D372" s="21">
        <f>Sheet5!D372:J414</f>
        <v>9.86</v>
      </c>
      <c r="E372" s="21">
        <f>Sheet5!E372:K414</f>
        <v>10.06</v>
      </c>
      <c r="F372" s="21">
        <f>Sheet5!F372:L414</f>
        <v>9.6999999999999993</v>
      </c>
      <c r="G372" s="21">
        <f>Sheet5!G372:M414</f>
        <v>9.5299999999999994</v>
      </c>
      <c r="H372" s="21">
        <f>Sheet5!H372:N414</f>
        <v>2</v>
      </c>
      <c r="J372" s="21">
        <f>SUM(C372,-Sheet2!$G$11)</f>
        <v>0.49000000000000021</v>
      </c>
      <c r="K372" s="26"/>
    </row>
    <row r="373" spans="1:12" s="21" customFormat="1" x14ac:dyDescent="0.3">
      <c r="A373" s="21" t="str">
        <f>Sheet5!A373:G415</f>
        <v xml:space="preserve">TS V5 </v>
      </c>
      <c r="B373" s="21" t="str">
        <f>Sheet5!B373:H415</f>
        <v>2010-11</v>
      </c>
      <c r="C373" s="21">
        <f>Sheet5!C373:I415</f>
        <v>12.23</v>
      </c>
      <c r="D373" s="21">
        <f>Sheet5!D373:J415</f>
        <v>9.7899999999999991</v>
      </c>
      <c r="E373" s="21">
        <f>Sheet5!E373:K415</f>
        <v>13.28</v>
      </c>
      <c r="F373" s="21">
        <f>Sheet5!F373:L415</f>
        <v>11.97</v>
      </c>
      <c r="G373" s="21">
        <f>Sheet5!G373:M415</f>
        <v>12.9</v>
      </c>
      <c r="H373" s="21">
        <f>Sheet5!H373:N415</f>
        <v>3</v>
      </c>
      <c r="J373" s="21">
        <f>SUM(C373,-Sheet2!$G$11)</f>
        <v>2.76</v>
      </c>
      <c r="K373" s="22">
        <f t="shared" ref="K373" si="77">SUM(J373:J374)</f>
        <v>8.26</v>
      </c>
      <c r="L373" s="21">
        <f t="shared" ref="L373" si="78">AVERAGE(J373:J374)</f>
        <v>4.13</v>
      </c>
    </row>
    <row r="374" spans="1:12" s="21" customFormat="1" x14ac:dyDescent="0.3">
      <c r="A374" s="21" t="str">
        <f>Sheet5!A374:G416</f>
        <v xml:space="preserve">TS V5 </v>
      </c>
      <c r="B374" s="21" t="str">
        <f>Sheet5!B374:H416</f>
        <v>2011-12</v>
      </c>
      <c r="C374" s="21">
        <f>Sheet5!C374:I416</f>
        <v>14.97</v>
      </c>
      <c r="D374" s="21">
        <f>Sheet5!D374:J416</f>
        <v>13.13</v>
      </c>
      <c r="E374" s="21">
        <f>Sheet5!E374:K416</f>
        <v>15.18</v>
      </c>
      <c r="F374" s="21">
        <f>Sheet5!F374:L416</f>
        <v>14.24</v>
      </c>
      <c r="G374" s="21">
        <f>Sheet5!G374:M416</f>
        <v>14.37</v>
      </c>
      <c r="H374" s="21">
        <f>Sheet5!H374:N416</f>
        <v>4</v>
      </c>
      <c r="J374" s="21">
        <f>SUM(C374,-Sheet2!$G$11)</f>
        <v>5.5</v>
      </c>
      <c r="K374" s="26"/>
    </row>
    <row r="375" spans="1:12" s="21" customFormat="1" x14ac:dyDescent="0.3">
      <c r="A375" s="21" t="str">
        <f>Sheet5!A375:G417</f>
        <v xml:space="preserve">TS V5 </v>
      </c>
      <c r="B375" s="21" t="str">
        <f>Sheet5!B375:H417</f>
        <v>2012-13</v>
      </c>
      <c r="C375" s="21">
        <f>Sheet5!C375:I417</f>
        <v>14.86</v>
      </c>
      <c r="D375" s="21">
        <f>Sheet5!D375:J417</f>
        <v>14.65</v>
      </c>
      <c r="E375" s="21">
        <f>Sheet5!E375:K417</f>
        <v>15.07</v>
      </c>
      <c r="F375" s="21">
        <f>Sheet5!F375:L417</f>
        <v>14.44</v>
      </c>
      <c r="G375" s="21">
        <f>Sheet5!G375:M417</f>
        <v>14.24</v>
      </c>
      <c r="H375" s="21">
        <f>Sheet5!H375:N417</f>
        <v>5</v>
      </c>
      <c r="J375" s="21">
        <f>SUM(C375,-Sheet2!$G$11)</f>
        <v>5.3899999999999988</v>
      </c>
      <c r="K375" s="22"/>
    </row>
    <row r="376" spans="1:12" s="21" customFormat="1" x14ac:dyDescent="0.3">
      <c r="A376" s="21" t="str">
        <f>Sheet5!A376:G418</f>
        <v xml:space="preserve">TS V5 </v>
      </c>
      <c r="B376" s="21" t="str">
        <f>Sheet5!B376:H418</f>
        <v>2013-14</v>
      </c>
      <c r="C376" s="21">
        <f>Sheet5!C376:I418</f>
        <v>13.25</v>
      </c>
      <c r="D376" s="21">
        <f>Sheet5!D376:J418</f>
        <v>13.1</v>
      </c>
      <c r="E376" s="21">
        <f>Sheet5!E376:K418</f>
        <v>13.4</v>
      </c>
      <c r="F376" s="21">
        <f>Sheet5!F376:L418</f>
        <v>13.07</v>
      </c>
      <c r="G376" s="21">
        <f>Sheet5!G376:M418</f>
        <v>13.05</v>
      </c>
      <c r="H376" s="21">
        <f>Sheet5!H376:N418</f>
        <v>6</v>
      </c>
      <c r="J376" s="21">
        <f>SUM(C376,-Sheet2!$G$11)</f>
        <v>3.7799999999999994</v>
      </c>
      <c r="K376" s="25"/>
    </row>
    <row r="377" spans="1:12" s="21" customFormat="1" x14ac:dyDescent="0.3">
      <c r="A377" s="21" t="str">
        <f>Sheet5!A377:G419</f>
        <v xml:space="preserve">TS V5 </v>
      </c>
      <c r="B377" s="21" t="str">
        <f>Sheet5!B377:H419</f>
        <v>2014-15</v>
      </c>
      <c r="C377" s="21">
        <f>Sheet5!C377:I419</f>
        <v>10.73</v>
      </c>
      <c r="D377" s="21">
        <f>Sheet5!D377:J419</f>
        <v>11.52</v>
      </c>
      <c r="E377" s="21">
        <f>Sheet5!E377:K419</f>
        <v>9.94</v>
      </c>
      <c r="F377" s="21">
        <f>Sheet5!F377:L419</f>
        <v>10.41</v>
      </c>
      <c r="G377" s="21">
        <f>Sheet5!G377:M419</f>
        <v>9.3000000000000007</v>
      </c>
      <c r="H377" s="21">
        <f>Sheet5!H377:N419</f>
        <v>7</v>
      </c>
      <c r="J377" s="21">
        <f>SUM(C377,-Sheet2!$G$11)</f>
        <v>1.2599999999999998</v>
      </c>
      <c r="K377" s="25"/>
    </row>
    <row r="378" spans="1:12" s="21" customFormat="1" x14ac:dyDescent="0.3">
      <c r="A378" s="21" t="str">
        <f>Sheet5!A378:G420</f>
        <v xml:space="preserve">TS V5 </v>
      </c>
      <c r="B378" s="21" t="str">
        <f>Sheet5!B378:H420</f>
        <v>2015-16</v>
      </c>
      <c r="C378" s="21">
        <f>Sheet5!C378:I420</f>
        <v>10.66</v>
      </c>
      <c r="D378" s="21">
        <f>Sheet5!D378:J420</f>
        <v>10.15</v>
      </c>
      <c r="E378" s="21">
        <f>Sheet5!E378:K420</f>
        <v>10.78</v>
      </c>
      <c r="F378" s="21">
        <f>Sheet5!F378:L420</f>
        <v>10.08</v>
      </c>
      <c r="G378" s="21">
        <f>Sheet5!G378:M420</f>
        <v>10.06</v>
      </c>
      <c r="H378" s="21">
        <f>Sheet5!H378:N420</f>
        <v>8</v>
      </c>
      <c r="J378" s="21">
        <f>SUM(C378,-Sheet2!$G$11)</f>
        <v>1.1899999999999995</v>
      </c>
      <c r="K378" s="25">
        <f t="shared" ref="K378" si="79">SUM(J375:J381)</f>
        <v>17.309999999999995</v>
      </c>
      <c r="L378" s="21">
        <f t="shared" ref="L378" si="80">AVERAGE(J375:J381)</f>
        <v>2.472857142857142</v>
      </c>
    </row>
    <row r="379" spans="1:12" s="21" customFormat="1" x14ac:dyDescent="0.3">
      <c r="A379" s="21" t="str">
        <f>Sheet5!A379:G421</f>
        <v xml:space="preserve">TS V5 </v>
      </c>
      <c r="B379" s="21" t="str">
        <f>Sheet5!B379:H421</f>
        <v>2016-17</v>
      </c>
      <c r="C379" s="21">
        <f>Sheet5!C379:I421</f>
        <v>10.24</v>
      </c>
      <c r="D379" s="21">
        <f>Sheet5!D379:J421</f>
        <v>10.43</v>
      </c>
      <c r="E379" s="21">
        <f>Sheet5!E379:K421</f>
        <v>10.039999999999999</v>
      </c>
      <c r="F379" s="21">
        <f>Sheet5!F379:L421</f>
        <v>9.94</v>
      </c>
      <c r="G379" s="21">
        <f>Sheet5!G379:M421</f>
        <v>9.4499999999999993</v>
      </c>
      <c r="H379" s="21">
        <f>Sheet5!H379:N421</f>
        <v>9</v>
      </c>
      <c r="J379" s="21">
        <f>SUM(C379,-Sheet2!$G$11)</f>
        <v>0.76999999999999957</v>
      </c>
      <c r="K379" s="25"/>
    </row>
    <row r="380" spans="1:12" s="21" customFormat="1" x14ac:dyDescent="0.3">
      <c r="A380" s="21" t="str">
        <f>Sheet5!A380:G422</f>
        <v xml:space="preserve">TS V5 MY </v>
      </c>
      <c r="B380" s="21" t="str">
        <f>Sheet5!B380:H422</f>
        <v>2008-09</v>
      </c>
      <c r="C380" s="21">
        <f>Sheet5!C380:I422</f>
        <v>12.74</v>
      </c>
      <c r="D380" s="21">
        <f>Sheet5!D380:J422</f>
        <v>13.73</v>
      </c>
      <c r="E380" s="21">
        <f>Sheet5!E380:K422</f>
        <v>11.25</v>
      </c>
      <c r="F380" s="21">
        <f>Sheet5!F380:L422</f>
        <v>12.47</v>
      </c>
      <c r="G380" s="21">
        <f>Sheet5!G380:M422</f>
        <v>10.57</v>
      </c>
      <c r="H380" s="21">
        <f>Sheet5!H380:N422</f>
        <v>1</v>
      </c>
      <c r="J380" s="21">
        <f>SUM(C380,-Sheet2!$G$11)</f>
        <v>3.2699999999999996</v>
      </c>
      <c r="K380" s="25"/>
    </row>
    <row r="381" spans="1:12" s="21" customFormat="1" x14ac:dyDescent="0.3">
      <c r="A381" s="21" t="str">
        <f>Sheet5!A381:G423</f>
        <v xml:space="preserve">TS V5 MY </v>
      </c>
      <c r="B381" s="21" t="str">
        <f>Sheet5!B381:H423</f>
        <v>2009-10</v>
      </c>
      <c r="C381" s="21">
        <f>Sheet5!C381:I423</f>
        <v>11.12</v>
      </c>
      <c r="D381" s="21">
        <f>Sheet5!D381:J423</f>
        <v>11.73</v>
      </c>
      <c r="E381" s="21">
        <f>Sheet5!E381:K423</f>
        <v>10.220000000000001</v>
      </c>
      <c r="F381" s="21">
        <f>Sheet5!F381:L423</f>
        <v>10.91</v>
      </c>
      <c r="G381" s="21">
        <f>Sheet5!G381:M423</f>
        <v>9.6999999999999993</v>
      </c>
      <c r="H381" s="21">
        <f>Sheet5!H381:N423</f>
        <v>2</v>
      </c>
      <c r="J381" s="21">
        <f>SUM(C381,-Sheet2!$G$11)</f>
        <v>1.6499999999999986</v>
      </c>
      <c r="K381" s="26"/>
    </row>
    <row r="382" spans="1:12" s="21" customFormat="1" x14ac:dyDescent="0.3">
      <c r="A382" s="21" t="str">
        <f>Sheet5!A382:G424</f>
        <v xml:space="preserve">TS V5 MY </v>
      </c>
      <c r="B382" s="21" t="str">
        <f>Sheet5!B382:H424</f>
        <v>2010-11</v>
      </c>
      <c r="C382" s="21">
        <f>Sheet5!C382:I424</f>
        <v>12.33</v>
      </c>
      <c r="D382" s="21">
        <f>Sheet5!D382:J424</f>
        <v>11.78</v>
      </c>
      <c r="E382" s="21">
        <f>Sheet5!E382:K424</f>
        <v>13.15</v>
      </c>
      <c r="F382" s="21">
        <f>Sheet5!F382:L424</f>
        <v>12.21</v>
      </c>
      <c r="G382" s="21">
        <f>Sheet5!G382:M424</f>
        <v>12.85</v>
      </c>
      <c r="H382" s="21">
        <f>Sheet5!H382:N424</f>
        <v>3</v>
      </c>
      <c r="J382" s="21">
        <f>SUM(C382,-Sheet2!$G$11)</f>
        <v>2.8599999999999994</v>
      </c>
      <c r="K382" s="22"/>
    </row>
    <row r="383" spans="1:12" s="21" customFormat="1" x14ac:dyDescent="0.3">
      <c r="A383" s="21" t="str">
        <f>Sheet5!A383:G425</f>
        <v xml:space="preserve">TS V5 MY </v>
      </c>
      <c r="B383" s="21" t="str">
        <f>Sheet5!B383:H425</f>
        <v>2011-12</v>
      </c>
      <c r="C383" s="21">
        <f>Sheet5!C383:I425</f>
        <v>14.97</v>
      </c>
      <c r="D383" s="21">
        <f>Sheet5!D383:J425</f>
        <v>13.13</v>
      </c>
      <c r="E383" s="21">
        <f>Sheet5!E383:K425</f>
        <v>15.18</v>
      </c>
      <c r="F383" s="21">
        <f>Sheet5!F383:L425</f>
        <v>14.24</v>
      </c>
      <c r="G383" s="21">
        <f>Sheet5!G383:M425</f>
        <v>14.37</v>
      </c>
      <c r="H383" s="21">
        <f>Sheet5!H383:N425</f>
        <v>4</v>
      </c>
      <c r="J383" s="21">
        <f>SUM(C383,-Sheet2!$G$11)</f>
        <v>5.5</v>
      </c>
      <c r="K383" s="25"/>
    </row>
    <row r="384" spans="1:12" s="21" customFormat="1" x14ac:dyDescent="0.3">
      <c r="A384" s="21" t="str">
        <f>Sheet5!A384:G426</f>
        <v xml:space="preserve">TS V5 MY </v>
      </c>
      <c r="B384" s="21" t="str">
        <f>Sheet5!B384:H426</f>
        <v>2012-13</v>
      </c>
      <c r="C384" s="21">
        <f>Sheet5!C384:I426</f>
        <v>14.86</v>
      </c>
      <c r="D384" s="21">
        <f>Sheet5!D384:J426</f>
        <v>14.65</v>
      </c>
      <c r="E384" s="21">
        <f>Sheet5!E384:K426</f>
        <v>15.07</v>
      </c>
      <c r="F384" s="21">
        <f>Sheet5!F384:L426</f>
        <v>14.44</v>
      </c>
      <c r="G384" s="21">
        <f>Sheet5!G384:M426</f>
        <v>14.24</v>
      </c>
      <c r="H384" s="21">
        <f>Sheet5!H384:N426</f>
        <v>5</v>
      </c>
      <c r="J384" s="21">
        <f>SUM(C384,-Sheet2!$G$11)</f>
        <v>5.3899999999999988</v>
      </c>
      <c r="K384" s="25"/>
    </row>
    <row r="385" spans="1:12" s="21" customFormat="1" x14ac:dyDescent="0.3">
      <c r="A385" s="21" t="str">
        <f>Sheet5!A385:G427</f>
        <v xml:space="preserve">TS V5 MY </v>
      </c>
      <c r="B385" s="21" t="str">
        <f>Sheet5!B385:H427</f>
        <v>2013-14</v>
      </c>
      <c r="C385" s="21">
        <f>Sheet5!C385:I427</f>
        <v>13.13</v>
      </c>
      <c r="D385" s="21">
        <f>Sheet5!D385:J427</f>
        <v>13.08</v>
      </c>
      <c r="E385" s="21">
        <f>Sheet5!E385:K427</f>
        <v>13.21</v>
      </c>
      <c r="F385" s="21">
        <f>Sheet5!F385:L427</f>
        <v>13.02</v>
      </c>
      <c r="G385" s="21">
        <f>Sheet5!G385:M427</f>
        <v>12.91</v>
      </c>
      <c r="H385" s="21">
        <f>Sheet5!H385:N427</f>
        <v>6</v>
      </c>
      <c r="J385" s="21">
        <f>SUM(C385,-Sheet2!$G$11)</f>
        <v>3.66</v>
      </c>
      <c r="K385" s="25"/>
    </row>
    <row r="386" spans="1:12" s="21" customFormat="1" x14ac:dyDescent="0.3">
      <c r="A386" s="21" t="str">
        <f>Sheet5!A386:G428</f>
        <v xml:space="preserve">TS V5 MY </v>
      </c>
      <c r="B386" s="21" t="str">
        <f>Sheet5!B386:H428</f>
        <v>2014-15</v>
      </c>
      <c r="C386" s="21">
        <f>Sheet5!C386:I428</f>
        <v>11.38</v>
      </c>
      <c r="D386" s="21">
        <f>Sheet5!D386:J428</f>
        <v>12.34</v>
      </c>
      <c r="E386" s="21">
        <f>Sheet5!E386:K428</f>
        <v>9.94</v>
      </c>
      <c r="F386" s="21">
        <f>Sheet5!F386:L428</f>
        <v>11.12</v>
      </c>
      <c r="G386" s="21">
        <f>Sheet5!G386:M428</f>
        <v>9.3000000000000007</v>
      </c>
      <c r="H386" s="21">
        <f>Sheet5!H386:N428</f>
        <v>7</v>
      </c>
      <c r="J386" s="21">
        <f>SUM(C386,-Sheet2!$G$11)</f>
        <v>1.9100000000000001</v>
      </c>
      <c r="K386" s="25"/>
    </row>
    <row r="387" spans="1:12" s="21" customFormat="1" x14ac:dyDescent="0.3">
      <c r="A387" s="21" t="str">
        <f>Sheet5!A387:G429</f>
        <v xml:space="preserve">TS V5 MY </v>
      </c>
      <c r="B387" s="21" t="str">
        <f>Sheet5!B387:H429</f>
        <v>2015-16</v>
      </c>
      <c r="C387" s="21">
        <f>Sheet5!C387:I429</f>
        <v>10.66</v>
      </c>
      <c r="D387" s="21">
        <f>Sheet5!D387:J429</f>
        <v>10.15</v>
      </c>
      <c r="E387" s="21">
        <f>Sheet5!E387:K429</f>
        <v>10.78</v>
      </c>
      <c r="F387" s="21">
        <f>Sheet5!F387:L429</f>
        <v>10.08</v>
      </c>
      <c r="G387" s="21">
        <f>Sheet5!G387:M429</f>
        <v>10.06</v>
      </c>
      <c r="H387" s="21">
        <f>Sheet5!H387:N429</f>
        <v>8</v>
      </c>
      <c r="J387" s="21">
        <f>SUM(C387,-Sheet2!$G$11)</f>
        <v>1.1899999999999995</v>
      </c>
      <c r="K387" s="25">
        <f t="shared" ref="K387" si="81">SUM(J382:J393)</f>
        <v>-26.070000000000007</v>
      </c>
      <c r="L387" s="21">
        <f t="shared" ref="L387" si="82">AVERAGE(J382:J393)</f>
        <v>-2.1725000000000008</v>
      </c>
    </row>
    <row r="388" spans="1:12" s="21" customFormat="1" x14ac:dyDescent="0.3">
      <c r="A388" s="21" t="str">
        <f>Sheet5!A388:G430</f>
        <v xml:space="preserve">TS V5 MY </v>
      </c>
      <c r="B388" s="21" t="str">
        <f>Sheet5!B388:H430</f>
        <v>2016-17</v>
      </c>
      <c r="C388" s="21">
        <f>Sheet5!C388:I430</f>
        <v>10.24</v>
      </c>
      <c r="D388" s="21">
        <f>Sheet5!D388:J430</f>
        <v>10.43</v>
      </c>
      <c r="E388" s="21">
        <f>Sheet5!E388:K430</f>
        <v>10.039999999999999</v>
      </c>
      <c r="F388" s="21">
        <f>Sheet5!F388:L430</f>
        <v>9.94</v>
      </c>
      <c r="G388" s="21">
        <f>Sheet5!G388:M430</f>
        <v>9.4499999999999993</v>
      </c>
      <c r="H388" s="21">
        <f>Sheet5!H388:N430</f>
        <v>9</v>
      </c>
      <c r="J388" s="21">
        <f>SUM(C388,-Sheet2!$G$11)</f>
        <v>0.76999999999999957</v>
      </c>
      <c r="K388" s="25"/>
    </row>
    <row r="389" spans="1:12" s="21" customFormat="1" x14ac:dyDescent="0.3">
      <c r="J389" s="21">
        <f>SUM(C389,-Sheet2!$G$11)</f>
        <v>-9.4700000000000006</v>
      </c>
      <c r="K389" s="25"/>
    </row>
    <row r="390" spans="1:12" s="21" customFormat="1" x14ac:dyDescent="0.3">
      <c r="J390" s="21">
        <f>SUM(C390,-Sheet2!$G$11)</f>
        <v>-9.4700000000000006</v>
      </c>
      <c r="K390" s="25"/>
    </row>
    <row r="391" spans="1:12" s="21" customFormat="1" x14ac:dyDescent="0.3">
      <c r="J391" s="21">
        <f>SUM(C391,-Sheet2!$G$11)</f>
        <v>-9.4700000000000006</v>
      </c>
      <c r="K391" s="25"/>
    </row>
    <row r="392" spans="1:12" s="21" customFormat="1" x14ac:dyDescent="0.3">
      <c r="J392" s="21">
        <f>SUM(C392,-Sheet2!$G$11)</f>
        <v>-9.4700000000000006</v>
      </c>
      <c r="K392" s="25"/>
    </row>
    <row r="393" spans="1:12" s="21" customFormat="1" x14ac:dyDescent="0.3">
      <c r="J393" s="21">
        <f>SUM(C393,-Sheet2!$G$11)</f>
        <v>-9.4700000000000006</v>
      </c>
      <c r="K393" s="26"/>
    </row>
    <row r="394" spans="1:12" s="21" customFormat="1" x14ac:dyDescent="0.3">
      <c r="J394" s="21">
        <f>SUM(C394,-Sheet2!$G$11)</f>
        <v>-9.4700000000000006</v>
      </c>
      <c r="K394" s="22">
        <f t="shared" ref="K394" si="83">SUM(J394:J395)</f>
        <v>-18.940000000000001</v>
      </c>
      <c r="L394" s="21">
        <f t="shared" ref="L394" si="84">AVERAGE(J394:J395)</f>
        <v>-9.4700000000000006</v>
      </c>
    </row>
    <row r="395" spans="1:12" s="21" customFormat="1" x14ac:dyDescent="0.3">
      <c r="J395" s="21">
        <f>SUM(C395,-Sheet2!$G$11)</f>
        <v>-9.4700000000000006</v>
      </c>
      <c r="K395" s="26"/>
    </row>
  </sheetData>
  <sortState ref="A1:H462">
    <sortCondition ref="H1"/>
  </sortState>
  <conditionalFormatting sqref="K1:K104857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2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6:J6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0:J11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4:J15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8:J19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2:J24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6:J28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10:J33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54:J37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1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3:J4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7:J8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1:J13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5:J17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99:J2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3:J26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7:J30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31:J3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75:J39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zoomScale="70" zoomScaleNormal="70" workbookViewId="0">
      <selection activeCell="H34" sqref="H34"/>
    </sheetView>
  </sheetViews>
  <sheetFormatPr defaultColWidth="19.44140625" defaultRowHeight="14.4" x14ac:dyDescent="0.3"/>
  <cols>
    <col min="1" max="1" width="19.33203125" bestFit="1" customWidth="1"/>
    <col min="2" max="2" width="27.21875" bestFit="1" customWidth="1"/>
    <col min="3" max="3" width="16.109375" bestFit="1" customWidth="1"/>
    <col min="4" max="4" width="16.109375" customWidth="1"/>
    <col min="5" max="5" width="17.77734375" bestFit="1" customWidth="1"/>
    <col min="6" max="6" width="18.6640625" bestFit="1" customWidth="1"/>
    <col min="7" max="7" width="22.21875" bestFit="1" customWidth="1"/>
    <col min="8" max="8" width="33.33203125" bestFit="1" customWidth="1"/>
    <col min="9" max="9" width="33.33203125" customWidth="1"/>
    <col min="11" max="11" width="18.6640625" bestFit="1" customWidth="1"/>
    <col min="12" max="12" width="27.21875" bestFit="1" customWidth="1"/>
    <col min="13" max="13" width="16.109375" bestFit="1" customWidth="1"/>
    <col min="14" max="14" width="16.109375" customWidth="1"/>
    <col min="15" max="15" width="17.77734375" bestFit="1" customWidth="1"/>
    <col min="16" max="16" width="18.6640625" bestFit="1" customWidth="1"/>
    <col min="17" max="17" width="22.21875" bestFit="1" customWidth="1"/>
    <col min="18" max="18" width="33.33203125" bestFit="1" customWidth="1"/>
  </cols>
  <sheetData>
    <row r="1" spans="1:19" x14ac:dyDescent="0.3">
      <c r="A1" t="s">
        <v>58</v>
      </c>
      <c r="K1" t="s">
        <v>100</v>
      </c>
    </row>
    <row r="2" spans="1:19" x14ac:dyDescent="0.3">
      <c r="A2" t="s">
        <v>59</v>
      </c>
      <c r="B2" t="s">
        <v>60</v>
      </c>
      <c r="C2" t="s">
        <v>61</v>
      </c>
      <c r="D2" t="s">
        <v>102</v>
      </c>
      <c r="E2" t="s">
        <v>62</v>
      </c>
      <c r="F2" t="s">
        <v>63</v>
      </c>
      <c r="G2" t="s">
        <v>64</v>
      </c>
      <c r="H2" t="s">
        <v>65</v>
      </c>
      <c r="I2" t="s">
        <v>125</v>
      </c>
      <c r="K2" t="s">
        <v>59</v>
      </c>
      <c r="L2" t="s">
        <v>60</v>
      </c>
      <c r="M2" t="s">
        <v>61</v>
      </c>
      <c r="N2" t="s">
        <v>102</v>
      </c>
      <c r="O2" t="s">
        <v>62</v>
      </c>
      <c r="P2" t="s">
        <v>63</v>
      </c>
      <c r="Q2" t="s">
        <v>64</v>
      </c>
      <c r="R2" t="s">
        <v>65</v>
      </c>
      <c r="S2" t="s">
        <v>125</v>
      </c>
    </row>
    <row r="3" spans="1:19" x14ac:dyDescent="0.3">
      <c r="A3" s="19" t="s">
        <v>66</v>
      </c>
      <c r="B3" s="19" t="s">
        <v>103</v>
      </c>
      <c r="C3" s="18">
        <v>12.15</v>
      </c>
      <c r="D3" s="20">
        <f>(C3-11.41)</f>
        <v>0.74000000000000021</v>
      </c>
      <c r="E3" s="18">
        <v>11.88</v>
      </c>
      <c r="F3" s="18">
        <v>12.32</v>
      </c>
      <c r="G3" s="18">
        <v>11.77</v>
      </c>
      <c r="H3" s="18">
        <v>11.7</v>
      </c>
      <c r="I3" s="20">
        <f>(C3-G3)</f>
        <v>0.38000000000000078</v>
      </c>
      <c r="K3" t="s">
        <v>66</v>
      </c>
      <c r="L3" t="s">
        <v>103</v>
      </c>
      <c r="M3" s="18">
        <v>5</v>
      </c>
      <c r="N3" s="20">
        <f>(M3-4.76)</f>
        <v>0.24000000000000021</v>
      </c>
      <c r="O3" s="18">
        <v>5.42</v>
      </c>
      <c r="P3" s="18">
        <v>4.78</v>
      </c>
      <c r="Q3" s="18">
        <v>4.76</v>
      </c>
      <c r="R3" s="18">
        <v>4.42</v>
      </c>
      <c r="S3" s="20">
        <f>(M3-Q3)</f>
        <v>0.24000000000000021</v>
      </c>
    </row>
    <row r="4" spans="1:19" x14ac:dyDescent="0.3">
      <c r="A4" t="s">
        <v>66</v>
      </c>
      <c r="B4" t="s">
        <v>104</v>
      </c>
      <c r="C4" s="18">
        <v>12.14</v>
      </c>
      <c r="D4" s="20">
        <f t="shared" ref="D4:D49" si="0">(C4-11.41)</f>
        <v>0.73000000000000043</v>
      </c>
      <c r="E4" s="18">
        <v>11.96</v>
      </c>
      <c r="F4" s="18">
        <v>12.26</v>
      </c>
      <c r="G4" s="18">
        <v>11.79</v>
      </c>
      <c r="H4" s="18">
        <v>11.68</v>
      </c>
      <c r="I4" s="20">
        <f t="shared" ref="I4:I49" si="1">(C4-G4)</f>
        <v>0.35000000000000142</v>
      </c>
      <c r="K4" t="s">
        <v>66</v>
      </c>
      <c r="L4" t="s">
        <v>104</v>
      </c>
      <c r="M4" s="18">
        <v>4.96</v>
      </c>
      <c r="N4" s="20">
        <f t="shared" ref="N4:N49" si="2">(M4-4.76)</f>
        <v>0.20000000000000018</v>
      </c>
      <c r="O4" s="18">
        <v>5.3</v>
      </c>
      <c r="P4" s="18">
        <v>4.7699999999999996</v>
      </c>
      <c r="Q4" s="18">
        <v>4.72</v>
      </c>
      <c r="R4" s="18">
        <v>4.42</v>
      </c>
      <c r="S4" s="20">
        <f t="shared" ref="S4:S49" si="3">(M4-Q4)</f>
        <v>0.24000000000000021</v>
      </c>
    </row>
    <row r="5" spans="1:19" x14ac:dyDescent="0.3">
      <c r="A5" t="s">
        <v>66</v>
      </c>
      <c r="B5" t="s">
        <v>105</v>
      </c>
      <c r="C5" s="18">
        <v>12.03</v>
      </c>
      <c r="D5" s="20">
        <f t="shared" si="0"/>
        <v>0.61999999999999922</v>
      </c>
      <c r="E5" s="18">
        <v>11.88</v>
      </c>
      <c r="F5" s="18">
        <v>12.13</v>
      </c>
      <c r="G5" s="18">
        <v>11.68</v>
      </c>
      <c r="H5" s="18">
        <v>11.55</v>
      </c>
      <c r="I5" s="20">
        <f t="shared" si="1"/>
        <v>0.34999999999999964</v>
      </c>
      <c r="K5" t="s">
        <v>66</v>
      </c>
      <c r="L5" t="s">
        <v>105</v>
      </c>
      <c r="M5" s="18">
        <v>4.96</v>
      </c>
      <c r="N5" s="20">
        <f t="shared" si="2"/>
        <v>0.20000000000000018</v>
      </c>
      <c r="O5" s="18">
        <v>5.42</v>
      </c>
      <c r="P5" s="18">
        <v>4.7300000000000004</v>
      </c>
      <c r="Q5" s="18">
        <v>4.74</v>
      </c>
      <c r="R5" s="18">
        <v>4.3899999999999997</v>
      </c>
      <c r="S5" s="20">
        <f t="shared" si="3"/>
        <v>0.21999999999999975</v>
      </c>
    </row>
    <row r="6" spans="1:19" x14ac:dyDescent="0.3">
      <c r="A6" t="s">
        <v>66</v>
      </c>
      <c r="B6" t="s">
        <v>106</v>
      </c>
      <c r="C6" s="18">
        <v>12.15</v>
      </c>
      <c r="D6" s="20">
        <f t="shared" si="0"/>
        <v>0.74000000000000021</v>
      </c>
      <c r="E6" s="18">
        <v>11.88</v>
      </c>
      <c r="F6" s="18">
        <v>12.32</v>
      </c>
      <c r="G6" s="18">
        <v>11.77</v>
      </c>
      <c r="H6" s="18">
        <v>11.7</v>
      </c>
      <c r="I6" s="20">
        <f t="shared" si="1"/>
        <v>0.38000000000000078</v>
      </c>
      <c r="K6" t="s">
        <v>66</v>
      </c>
      <c r="L6" t="s">
        <v>106</v>
      </c>
      <c r="M6" s="18">
        <v>5</v>
      </c>
      <c r="N6" s="20">
        <f t="shared" si="2"/>
        <v>0.24000000000000021</v>
      </c>
      <c r="O6" s="18">
        <v>5.42</v>
      </c>
      <c r="P6" s="18">
        <v>4.78</v>
      </c>
      <c r="Q6" s="18">
        <v>4.76</v>
      </c>
      <c r="R6" s="18">
        <v>4.42</v>
      </c>
      <c r="S6" s="20">
        <f t="shared" si="3"/>
        <v>0.24000000000000021</v>
      </c>
    </row>
    <row r="7" spans="1:19" x14ac:dyDescent="0.3">
      <c r="A7" t="s">
        <v>66</v>
      </c>
      <c r="B7" t="s">
        <v>107</v>
      </c>
      <c r="C7" s="18">
        <v>12.14</v>
      </c>
      <c r="D7" s="20">
        <f t="shared" si="0"/>
        <v>0.73000000000000043</v>
      </c>
      <c r="E7" s="18">
        <v>11.96</v>
      </c>
      <c r="F7" s="18">
        <v>12.26</v>
      </c>
      <c r="G7" s="18">
        <v>11.79</v>
      </c>
      <c r="H7" s="18">
        <v>11.68</v>
      </c>
      <c r="I7" s="20">
        <f t="shared" si="1"/>
        <v>0.35000000000000142</v>
      </c>
      <c r="K7" t="s">
        <v>66</v>
      </c>
      <c r="L7" t="s">
        <v>107</v>
      </c>
      <c r="M7" s="18">
        <v>4.96</v>
      </c>
      <c r="N7" s="20">
        <f t="shared" si="2"/>
        <v>0.20000000000000018</v>
      </c>
      <c r="O7" s="18">
        <v>5.3</v>
      </c>
      <c r="P7" s="18">
        <v>4.7699999999999996</v>
      </c>
      <c r="Q7" s="18">
        <v>4.72</v>
      </c>
      <c r="R7" s="18">
        <v>4.42</v>
      </c>
      <c r="S7" s="20">
        <f t="shared" si="3"/>
        <v>0.24000000000000021</v>
      </c>
    </row>
    <row r="8" spans="1:19" x14ac:dyDescent="0.3">
      <c r="A8" t="s">
        <v>66</v>
      </c>
      <c r="B8" t="s">
        <v>108</v>
      </c>
      <c r="C8" s="18">
        <v>12.13</v>
      </c>
      <c r="D8" s="20">
        <f t="shared" si="0"/>
        <v>0.72000000000000064</v>
      </c>
      <c r="E8" s="18">
        <v>11.93</v>
      </c>
      <c r="F8" s="18">
        <v>12.19</v>
      </c>
      <c r="G8" s="18">
        <v>11.25</v>
      </c>
      <c r="H8" s="18">
        <v>11.04</v>
      </c>
      <c r="I8" s="20">
        <f t="shared" si="1"/>
        <v>0.88000000000000078</v>
      </c>
      <c r="K8" t="s">
        <v>66</v>
      </c>
      <c r="L8" t="s">
        <v>108</v>
      </c>
      <c r="M8" s="18">
        <v>5</v>
      </c>
      <c r="N8" s="20">
        <f t="shared" si="2"/>
        <v>0.24000000000000021</v>
      </c>
      <c r="O8" s="18">
        <v>5.35</v>
      </c>
      <c r="P8" s="18">
        <v>4.8600000000000003</v>
      </c>
      <c r="Q8" s="18">
        <v>4.6900000000000004</v>
      </c>
      <c r="R8" s="18">
        <v>4.4400000000000004</v>
      </c>
      <c r="S8" s="20">
        <f t="shared" si="3"/>
        <v>0.30999999999999961</v>
      </c>
    </row>
    <row r="9" spans="1:19" x14ac:dyDescent="0.3">
      <c r="A9" t="s">
        <v>66</v>
      </c>
      <c r="B9" t="s">
        <v>109</v>
      </c>
      <c r="C9" s="18">
        <v>12.08</v>
      </c>
      <c r="D9" s="20">
        <f t="shared" si="0"/>
        <v>0.66999999999999993</v>
      </c>
      <c r="E9" s="18">
        <v>11.9</v>
      </c>
      <c r="F9" s="18">
        <v>12.18</v>
      </c>
      <c r="G9" s="18">
        <v>11.74</v>
      </c>
      <c r="H9" s="18">
        <v>11.65</v>
      </c>
      <c r="I9" s="20">
        <f t="shared" si="1"/>
        <v>0.33999999999999986</v>
      </c>
      <c r="K9" t="s">
        <v>66</v>
      </c>
      <c r="L9" t="s">
        <v>109</v>
      </c>
      <c r="M9" s="18">
        <v>5.05</v>
      </c>
      <c r="N9" s="20">
        <f t="shared" si="2"/>
        <v>0.29000000000000004</v>
      </c>
      <c r="O9" s="18">
        <v>5.47</v>
      </c>
      <c r="P9" s="18">
        <v>4.83</v>
      </c>
      <c r="Q9" s="18">
        <v>4.8499999999999996</v>
      </c>
      <c r="R9" s="18">
        <v>4.53</v>
      </c>
      <c r="S9" s="20">
        <f t="shared" si="3"/>
        <v>0.20000000000000018</v>
      </c>
    </row>
    <row r="10" spans="1:19" x14ac:dyDescent="0.3">
      <c r="A10" t="s">
        <v>74</v>
      </c>
      <c r="B10" t="s">
        <v>110</v>
      </c>
      <c r="C10" s="18">
        <v>12.12</v>
      </c>
      <c r="D10" s="20">
        <f t="shared" si="0"/>
        <v>0.70999999999999908</v>
      </c>
      <c r="E10" s="18">
        <v>11.77</v>
      </c>
      <c r="F10" s="18">
        <v>12.35</v>
      </c>
      <c r="G10" s="18">
        <v>11.73</v>
      </c>
      <c r="H10" s="18">
        <v>11.7</v>
      </c>
      <c r="I10" s="20">
        <f t="shared" si="1"/>
        <v>0.38999999999999879</v>
      </c>
      <c r="K10" t="s">
        <v>74</v>
      </c>
      <c r="L10" t="s">
        <v>110</v>
      </c>
      <c r="M10" s="18">
        <v>4.97</v>
      </c>
      <c r="N10" s="20">
        <f t="shared" si="2"/>
        <v>0.20999999999999996</v>
      </c>
      <c r="O10" s="18">
        <v>5.28</v>
      </c>
      <c r="P10" s="18">
        <v>4.82</v>
      </c>
      <c r="Q10" s="18">
        <v>4.71</v>
      </c>
      <c r="R10" s="18">
        <v>4.4400000000000004</v>
      </c>
      <c r="S10" s="20">
        <f t="shared" si="3"/>
        <v>0.25999999999999979</v>
      </c>
    </row>
    <row r="11" spans="1:19" x14ac:dyDescent="0.3">
      <c r="A11" t="s">
        <v>74</v>
      </c>
      <c r="B11" t="s">
        <v>111</v>
      </c>
      <c r="C11" s="18">
        <v>12.14</v>
      </c>
      <c r="D11" s="20">
        <f t="shared" si="0"/>
        <v>0.73000000000000043</v>
      </c>
      <c r="E11" s="18">
        <v>11.88</v>
      </c>
      <c r="F11" s="18">
        <v>12.31</v>
      </c>
      <c r="G11" s="18">
        <v>11.76</v>
      </c>
      <c r="H11" s="18">
        <v>11.68</v>
      </c>
      <c r="I11" s="20">
        <f t="shared" si="1"/>
        <v>0.38000000000000078</v>
      </c>
      <c r="K11" t="s">
        <v>74</v>
      </c>
      <c r="L11" t="s">
        <v>111</v>
      </c>
      <c r="M11" s="18">
        <v>4.95</v>
      </c>
      <c r="N11" s="20">
        <f t="shared" si="2"/>
        <v>0.19000000000000039</v>
      </c>
      <c r="O11" s="18">
        <v>5.23</v>
      </c>
      <c r="P11" s="18">
        <v>4.82</v>
      </c>
      <c r="Q11" s="18">
        <v>4.6900000000000004</v>
      </c>
      <c r="R11" s="18">
        <v>4.4400000000000004</v>
      </c>
      <c r="S11" s="20">
        <f t="shared" si="3"/>
        <v>0.25999999999999979</v>
      </c>
    </row>
    <row r="12" spans="1:19" x14ac:dyDescent="0.3">
      <c r="A12" t="s">
        <v>74</v>
      </c>
      <c r="B12" t="s">
        <v>112</v>
      </c>
      <c r="C12" s="18">
        <v>11.99</v>
      </c>
      <c r="D12" s="20">
        <f t="shared" si="0"/>
        <v>0.58000000000000007</v>
      </c>
      <c r="E12" s="18">
        <v>11.77</v>
      </c>
      <c r="F12" s="18">
        <v>12.13</v>
      </c>
      <c r="G12" s="18">
        <v>11.62</v>
      </c>
      <c r="H12" s="18">
        <v>11.53</v>
      </c>
      <c r="I12" s="20">
        <f t="shared" si="1"/>
        <v>0.37000000000000099</v>
      </c>
      <c r="K12" t="s">
        <v>74</v>
      </c>
      <c r="L12" t="s">
        <v>112</v>
      </c>
      <c r="M12" s="18">
        <v>4.95</v>
      </c>
      <c r="N12" s="20">
        <f t="shared" si="2"/>
        <v>0.19000000000000039</v>
      </c>
      <c r="O12" s="18">
        <v>5.28</v>
      </c>
      <c r="P12" s="18">
        <v>4.8</v>
      </c>
      <c r="Q12" s="18">
        <v>4.7</v>
      </c>
      <c r="R12" s="18">
        <v>4.43</v>
      </c>
      <c r="S12" s="20">
        <f t="shared" si="3"/>
        <v>0.25</v>
      </c>
    </row>
    <row r="13" spans="1:19" x14ac:dyDescent="0.3">
      <c r="A13" t="s">
        <v>74</v>
      </c>
      <c r="B13" t="s">
        <v>113</v>
      </c>
      <c r="C13" s="18">
        <v>12.12</v>
      </c>
      <c r="D13" s="20">
        <f t="shared" si="0"/>
        <v>0.70999999999999908</v>
      </c>
      <c r="E13" s="18">
        <v>11.77</v>
      </c>
      <c r="F13" s="18">
        <v>12.35</v>
      </c>
      <c r="G13" s="18">
        <v>11.73</v>
      </c>
      <c r="H13" s="18">
        <v>11.7</v>
      </c>
      <c r="I13" s="20">
        <f t="shared" si="1"/>
        <v>0.38999999999999879</v>
      </c>
      <c r="K13" t="s">
        <v>74</v>
      </c>
      <c r="L13" t="s">
        <v>113</v>
      </c>
      <c r="M13" s="18">
        <v>4.97</v>
      </c>
      <c r="N13" s="20">
        <f t="shared" si="2"/>
        <v>0.20999999999999996</v>
      </c>
      <c r="O13" s="18">
        <v>5.28</v>
      </c>
      <c r="P13" s="18">
        <v>4.82</v>
      </c>
      <c r="Q13" s="18">
        <v>4.71</v>
      </c>
      <c r="R13" s="18">
        <v>4.4400000000000004</v>
      </c>
      <c r="S13" s="20">
        <f t="shared" si="3"/>
        <v>0.25999999999999979</v>
      </c>
    </row>
    <row r="14" spans="1:19" x14ac:dyDescent="0.3">
      <c r="A14" t="s">
        <v>74</v>
      </c>
      <c r="B14" t="s">
        <v>114</v>
      </c>
      <c r="C14" s="18">
        <v>12.14</v>
      </c>
      <c r="D14" s="20">
        <f t="shared" si="0"/>
        <v>0.73000000000000043</v>
      </c>
      <c r="E14" s="18">
        <v>11.88</v>
      </c>
      <c r="F14" s="18">
        <v>12.31</v>
      </c>
      <c r="G14" s="18">
        <v>11.76</v>
      </c>
      <c r="H14" s="18">
        <v>11.68</v>
      </c>
      <c r="I14" s="20">
        <f t="shared" si="1"/>
        <v>0.38000000000000078</v>
      </c>
      <c r="K14" t="s">
        <v>74</v>
      </c>
      <c r="L14" t="s">
        <v>114</v>
      </c>
      <c r="M14" s="18">
        <v>4.95</v>
      </c>
      <c r="N14" s="20">
        <f t="shared" si="2"/>
        <v>0.19000000000000039</v>
      </c>
      <c r="O14" s="18">
        <v>5.23</v>
      </c>
      <c r="P14" s="18">
        <v>4.82</v>
      </c>
      <c r="Q14" s="18">
        <v>4.6900000000000004</v>
      </c>
      <c r="R14" s="18">
        <v>4.4400000000000004</v>
      </c>
      <c r="S14" s="20">
        <f t="shared" si="3"/>
        <v>0.25999999999999979</v>
      </c>
    </row>
    <row r="15" spans="1:19" x14ac:dyDescent="0.3">
      <c r="A15" t="s">
        <v>74</v>
      </c>
      <c r="B15" t="s">
        <v>115</v>
      </c>
      <c r="C15" s="18">
        <v>12.23</v>
      </c>
      <c r="D15" s="20">
        <f t="shared" si="0"/>
        <v>0.82000000000000028</v>
      </c>
      <c r="E15" s="18">
        <v>11.65</v>
      </c>
      <c r="F15" s="18">
        <v>12.59</v>
      </c>
      <c r="G15" s="18">
        <v>11.84</v>
      </c>
      <c r="H15" s="18">
        <v>11.96</v>
      </c>
      <c r="I15" s="20">
        <f t="shared" si="1"/>
        <v>0.39000000000000057</v>
      </c>
      <c r="K15" t="s">
        <v>74</v>
      </c>
      <c r="L15" t="s">
        <v>115</v>
      </c>
      <c r="M15" s="18">
        <v>4.92</v>
      </c>
      <c r="N15" s="20">
        <f t="shared" si="2"/>
        <v>0.16000000000000014</v>
      </c>
      <c r="O15" s="18">
        <v>5.28</v>
      </c>
      <c r="P15" s="18">
        <v>4.7300000000000004</v>
      </c>
      <c r="Q15" s="18">
        <v>4.6900000000000004</v>
      </c>
      <c r="R15" s="18">
        <v>4.38</v>
      </c>
      <c r="S15" s="20">
        <f t="shared" si="3"/>
        <v>0.22999999999999954</v>
      </c>
    </row>
    <row r="16" spans="1:19" x14ac:dyDescent="0.3">
      <c r="A16" t="s">
        <v>74</v>
      </c>
      <c r="B16" t="s">
        <v>116</v>
      </c>
      <c r="C16" s="18">
        <v>12.24</v>
      </c>
      <c r="D16" s="20">
        <f t="shared" si="0"/>
        <v>0.83000000000000007</v>
      </c>
      <c r="E16" s="18">
        <v>11.65</v>
      </c>
      <c r="F16" s="18">
        <v>12.6</v>
      </c>
      <c r="G16" s="18">
        <v>11.85</v>
      </c>
      <c r="H16" s="18">
        <v>11.98</v>
      </c>
      <c r="I16" s="20">
        <f t="shared" si="1"/>
        <v>0.39000000000000057</v>
      </c>
      <c r="K16" t="s">
        <v>74</v>
      </c>
      <c r="L16" t="s">
        <v>116</v>
      </c>
      <c r="M16" s="18">
        <v>4.91</v>
      </c>
      <c r="N16" s="20">
        <f t="shared" si="2"/>
        <v>0.15000000000000036</v>
      </c>
      <c r="O16" s="18">
        <v>5.21</v>
      </c>
      <c r="P16" s="18">
        <v>4.74</v>
      </c>
      <c r="Q16" s="18">
        <v>4.68</v>
      </c>
      <c r="R16" s="18">
        <v>4.38</v>
      </c>
      <c r="S16" s="20">
        <f t="shared" si="3"/>
        <v>0.23000000000000043</v>
      </c>
    </row>
    <row r="17" spans="1:19" x14ac:dyDescent="0.3">
      <c r="A17" t="s">
        <v>74</v>
      </c>
      <c r="B17" t="s">
        <v>117</v>
      </c>
      <c r="C17" s="18">
        <v>12.11</v>
      </c>
      <c r="D17" s="20">
        <f t="shared" si="0"/>
        <v>0.69999999999999929</v>
      </c>
      <c r="E17" s="18">
        <v>11.65</v>
      </c>
      <c r="F17" s="18">
        <v>12.4</v>
      </c>
      <c r="G17" s="18">
        <v>11.74</v>
      </c>
      <c r="H17" s="18">
        <v>11.8</v>
      </c>
      <c r="I17" s="20">
        <f t="shared" si="1"/>
        <v>0.36999999999999922</v>
      </c>
      <c r="K17" t="s">
        <v>74</v>
      </c>
      <c r="L17" t="s">
        <v>117</v>
      </c>
      <c r="M17" s="18">
        <v>4.92</v>
      </c>
      <c r="N17" s="20">
        <f t="shared" si="2"/>
        <v>0.16000000000000014</v>
      </c>
      <c r="O17" s="18">
        <v>5.28</v>
      </c>
      <c r="P17" s="18">
        <v>4.7300000000000004</v>
      </c>
      <c r="Q17" s="18">
        <v>4.6900000000000004</v>
      </c>
      <c r="R17" s="18">
        <v>4.38</v>
      </c>
      <c r="S17" s="20">
        <f t="shared" si="3"/>
        <v>0.22999999999999954</v>
      </c>
    </row>
    <row r="18" spans="1:19" x14ac:dyDescent="0.3">
      <c r="A18" t="s">
        <v>74</v>
      </c>
      <c r="B18" t="s">
        <v>118</v>
      </c>
      <c r="C18" s="18">
        <v>12.23</v>
      </c>
      <c r="D18" s="20">
        <f t="shared" si="0"/>
        <v>0.82000000000000028</v>
      </c>
      <c r="E18" s="18">
        <v>11.65</v>
      </c>
      <c r="F18" s="18">
        <v>12.59</v>
      </c>
      <c r="G18" s="18">
        <v>11.84</v>
      </c>
      <c r="H18" s="18">
        <v>11.96</v>
      </c>
      <c r="I18" s="20">
        <f t="shared" si="1"/>
        <v>0.39000000000000057</v>
      </c>
      <c r="K18" t="s">
        <v>74</v>
      </c>
      <c r="L18" t="s">
        <v>118</v>
      </c>
      <c r="M18" s="18">
        <v>4.92</v>
      </c>
      <c r="N18" s="20">
        <f t="shared" si="2"/>
        <v>0.16000000000000014</v>
      </c>
      <c r="O18" s="18">
        <v>5.28</v>
      </c>
      <c r="P18" s="18">
        <v>4.7300000000000004</v>
      </c>
      <c r="Q18" s="18">
        <v>4.6900000000000004</v>
      </c>
      <c r="R18" s="18">
        <v>4.38</v>
      </c>
      <c r="S18" s="20">
        <f t="shared" si="3"/>
        <v>0.22999999999999954</v>
      </c>
    </row>
    <row r="19" spans="1:19" x14ac:dyDescent="0.3">
      <c r="A19" t="s">
        <v>74</v>
      </c>
      <c r="B19" t="s">
        <v>119</v>
      </c>
      <c r="C19" s="18">
        <v>12.24</v>
      </c>
      <c r="D19" s="20">
        <f t="shared" si="0"/>
        <v>0.83000000000000007</v>
      </c>
      <c r="E19" s="18">
        <v>11.65</v>
      </c>
      <c r="F19" s="18">
        <v>12.6</v>
      </c>
      <c r="G19" s="18">
        <v>11.85</v>
      </c>
      <c r="H19" s="18">
        <v>11.98</v>
      </c>
      <c r="I19" s="20">
        <f t="shared" si="1"/>
        <v>0.39000000000000057</v>
      </c>
      <c r="K19" t="s">
        <v>74</v>
      </c>
      <c r="L19" t="s">
        <v>119</v>
      </c>
      <c r="M19" s="18">
        <v>4.91</v>
      </c>
      <c r="N19" s="20">
        <f t="shared" si="2"/>
        <v>0.15000000000000036</v>
      </c>
      <c r="O19" s="18">
        <v>5.21</v>
      </c>
      <c r="P19" s="18">
        <v>4.74</v>
      </c>
      <c r="Q19" s="18">
        <v>4.68</v>
      </c>
      <c r="R19" s="18">
        <v>4.38</v>
      </c>
      <c r="S19" s="20">
        <f t="shared" si="3"/>
        <v>0.23000000000000043</v>
      </c>
    </row>
    <row r="20" spans="1:19" x14ac:dyDescent="0.3">
      <c r="A20" t="s">
        <v>74</v>
      </c>
      <c r="B20" t="s">
        <v>120</v>
      </c>
      <c r="C20" s="18">
        <v>12.12</v>
      </c>
      <c r="D20" s="20">
        <f t="shared" si="0"/>
        <v>0.70999999999999908</v>
      </c>
      <c r="E20" s="18">
        <v>11.77</v>
      </c>
      <c r="F20" s="18">
        <v>12.24</v>
      </c>
      <c r="G20" s="18">
        <v>11.36</v>
      </c>
      <c r="H20" s="18">
        <v>11.23</v>
      </c>
      <c r="I20" s="20">
        <f t="shared" si="1"/>
        <v>0.75999999999999979</v>
      </c>
      <c r="K20" t="s">
        <v>74</v>
      </c>
      <c r="L20" t="s">
        <v>120</v>
      </c>
      <c r="M20" s="18">
        <v>4.97</v>
      </c>
      <c r="N20" s="20">
        <f t="shared" si="2"/>
        <v>0.20999999999999996</v>
      </c>
      <c r="O20" s="18">
        <v>5.29</v>
      </c>
      <c r="P20" s="18">
        <v>4.8499999999999996</v>
      </c>
      <c r="Q20" s="18">
        <v>4.6500000000000004</v>
      </c>
      <c r="R20" s="18">
        <v>4.41</v>
      </c>
      <c r="S20" s="20">
        <f t="shared" si="3"/>
        <v>0.3199999999999994</v>
      </c>
    </row>
    <row r="21" spans="1:19" x14ac:dyDescent="0.3">
      <c r="A21" t="s">
        <v>74</v>
      </c>
      <c r="B21" t="s">
        <v>121</v>
      </c>
      <c r="C21" s="18">
        <v>12.03</v>
      </c>
      <c r="D21" s="20">
        <f t="shared" si="0"/>
        <v>0.61999999999999922</v>
      </c>
      <c r="E21" s="18">
        <v>11.71</v>
      </c>
      <c r="F21" s="18">
        <v>12.24</v>
      </c>
      <c r="G21" s="18">
        <v>11.7</v>
      </c>
      <c r="H21" s="18">
        <v>11.69</v>
      </c>
      <c r="I21" s="20">
        <f t="shared" si="1"/>
        <v>0.33000000000000007</v>
      </c>
      <c r="K21" t="s">
        <v>74</v>
      </c>
      <c r="L21" t="s">
        <v>121</v>
      </c>
      <c r="M21" s="18">
        <v>5</v>
      </c>
      <c r="N21" s="20">
        <f t="shared" si="2"/>
        <v>0.24000000000000021</v>
      </c>
      <c r="O21" s="18">
        <v>5.33</v>
      </c>
      <c r="P21" s="18">
        <v>4.83</v>
      </c>
      <c r="Q21" s="18">
        <v>4.8</v>
      </c>
      <c r="R21" s="18">
        <v>4.53</v>
      </c>
      <c r="S21" s="20">
        <f t="shared" si="3"/>
        <v>0.20000000000000018</v>
      </c>
    </row>
    <row r="22" spans="1:19" x14ac:dyDescent="0.3">
      <c r="A22" t="s">
        <v>80</v>
      </c>
      <c r="B22" t="s">
        <v>122</v>
      </c>
      <c r="C22" s="18">
        <v>11.95</v>
      </c>
      <c r="D22" s="20">
        <f t="shared" si="0"/>
        <v>0.53999999999999915</v>
      </c>
      <c r="E22" s="18">
        <v>11.72</v>
      </c>
      <c r="F22" s="18">
        <v>12.18</v>
      </c>
      <c r="G22" s="18">
        <v>11.59</v>
      </c>
      <c r="H22" s="18">
        <v>11.45</v>
      </c>
      <c r="I22" s="20">
        <f t="shared" si="1"/>
        <v>0.35999999999999943</v>
      </c>
      <c r="K22" t="s">
        <v>80</v>
      </c>
      <c r="L22" t="s">
        <v>122</v>
      </c>
      <c r="M22" s="18">
        <v>4.92</v>
      </c>
      <c r="N22" s="20">
        <f t="shared" si="2"/>
        <v>0.16000000000000014</v>
      </c>
      <c r="O22" s="18">
        <v>4.97</v>
      </c>
      <c r="P22" s="18">
        <v>4.88</v>
      </c>
      <c r="Q22" s="18">
        <v>4.71</v>
      </c>
      <c r="R22" s="18">
        <v>4.46</v>
      </c>
      <c r="S22" s="20">
        <f t="shared" si="3"/>
        <v>0.20999999999999996</v>
      </c>
    </row>
    <row r="23" spans="1:19" x14ac:dyDescent="0.3">
      <c r="A23" t="s">
        <v>80</v>
      </c>
      <c r="B23" t="s">
        <v>123</v>
      </c>
      <c r="C23" s="18">
        <v>11.95</v>
      </c>
      <c r="D23" s="20">
        <f t="shared" si="0"/>
        <v>0.53999999999999915</v>
      </c>
      <c r="E23" s="18">
        <v>11.72</v>
      </c>
      <c r="F23" s="18">
        <v>12.18</v>
      </c>
      <c r="G23" s="18">
        <v>11.59</v>
      </c>
      <c r="H23" s="18">
        <v>11.45</v>
      </c>
      <c r="I23" s="20">
        <f t="shared" si="1"/>
        <v>0.35999999999999943</v>
      </c>
      <c r="K23" t="s">
        <v>80</v>
      </c>
      <c r="L23" t="s">
        <v>123</v>
      </c>
      <c r="M23" s="18">
        <v>4.92</v>
      </c>
      <c r="N23" s="20">
        <f t="shared" si="2"/>
        <v>0.16000000000000014</v>
      </c>
      <c r="O23" s="18">
        <v>4.97</v>
      </c>
      <c r="P23" s="18">
        <v>4.88</v>
      </c>
      <c r="Q23" s="18">
        <v>4.71</v>
      </c>
      <c r="R23" s="18">
        <v>4.46</v>
      </c>
      <c r="S23" s="20">
        <f t="shared" si="3"/>
        <v>0.20999999999999996</v>
      </c>
    </row>
    <row r="24" spans="1:19" x14ac:dyDescent="0.3">
      <c r="A24" t="s">
        <v>80</v>
      </c>
      <c r="B24" t="s">
        <v>124</v>
      </c>
      <c r="C24" s="18">
        <v>11.95</v>
      </c>
      <c r="D24" s="20">
        <f t="shared" si="0"/>
        <v>0.53999999999999915</v>
      </c>
      <c r="E24" s="18">
        <v>11.72</v>
      </c>
      <c r="F24" s="18">
        <v>12.18</v>
      </c>
      <c r="G24" s="18">
        <v>11.59</v>
      </c>
      <c r="H24" s="18">
        <v>11.45</v>
      </c>
      <c r="I24" s="20">
        <f t="shared" si="1"/>
        <v>0.35999999999999943</v>
      </c>
      <c r="K24" t="s">
        <v>80</v>
      </c>
      <c r="L24" t="s">
        <v>124</v>
      </c>
      <c r="M24" s="18">
        <v>4.92</v>
      </c>
      <c r="N24" s="20">
        <f t="shared" si="2"/>
        <v>0.16000000000000014</v>
      </c>
      <c r="O24" s="18">
        <v>4.97</v>
      </c>
      <c r="P24" s="18">
        <v>4.88</v>
      </c>
      <c r="Q24" s="18">
        <v>4.71</v>
      </c>
      <c r="R24" s="18">
        <v>4.46</v>
      </c>
      <c r="S24" s="20">
        <f t="shared" si="3"/>
        <v>0.20999999999999996</v>
      </c>
    </row>
    <row r="25" spans="1:19" x14ac:dyDescent="0.3">
      <c r="A25" t="s">
        <v>101</v>
      </c>
      <c r="I25" s="20"/>
      <c r="K25" t="s">
        <v>101</v>
      </c>
      <c r="N25" s="20"/>
      <c r="S25" s="20"/>
    </row>
    <row r="26" spans="1:19" x14ac:dyDescent="0.3">
      <c r="A26" t="s">
        <v>58</v>
      </c>
      <c r="I26" s="20"/>
      <c r="K26" t="s">
        <v>100</v>
      </c>
      <c r="N26" s="20"/>
      <c r="S26" s="20"/>
    </row>
    <row r="27" spans="1:19" x14ac:dyDescent="0.3">
      <c r="A27" t="s">
        <v>59</v>
      </c>
      <c r="B27" t="s">
        <v>60</v>
      </c>
      <c r="C27" t="s">
        <v>61</v>
      </c>
      <c r="D27" t="s">
        <v>102</v>
      </c>
      <c r="E27" t="s">
        <v>62</v>
      </c>
      <c r="F27" t="s">
        <v>63</v>
      </c>
      <c r="G27" t="s">
        <v>64</v>
      </c>
      <c r="H27" t="s">
        <v>65</v>
      </c>
      <c r="I27" s="20"/>
      <c r="K27" t="s">
        <v>59</v>
      </c>
      <c r="L27" t="s">
        <v>60</v>
      </c>
      <c r="M27" t="s">
        <v>61</v>
      </c>
      <c r="N27" s="20" t="s">
        <v>102</v>
      </c>
      <c r="O27" t="s">
        <v>62</v>
      </c>
      <c r="P27" t="s">
        <v>63</v>
      </c>
      <c r="Q27" t="s">
        <v>64</v>
      </c>
      <c r="R27" t="s">
        <v>65</v>
      </c>
      <c r="S27" s="20" t="s">
        <v>125</v>
      </c>
    </row>
    <row r="28" spans="1:19" x14ac:dyDescent="0.3">
      <c r="A28" t="s">
        <v>66</v>
      </c>
      <c r="B28" s="19" t="s">
        <v>103</v>
      </c>
      <c r="C28" s="18">
        <v>12.36</v>
      </c>
      <c r="D28" s="20">
        <f t="shared" si="0"/>
        <v>0.94999999999999929</v>
      </c>
      <c r="E28" s="18">
        <v>12.49</v>
      </c>
      <c r="F28" s="18">
        <v>12.24</v>
      </c>
      <c r="G28" s="18">
        <v>12.05</v>
      </c>
      <c r="H28" s="18">
        <v>11.63</v>
      </c>
      <c r="I28" s="20">
        <f>(C28-G28)</f>
        <v>0.30999999999999872</v>
      </c>
      <c r="K28" t="s">
        <v>66</v>
      </c>
      <c r="L28" s="19" t="s">
        <v>103</v>
      </c>
      <c r="M28" s="18">
        <v>5.36</v>
      </c>
      <c r="N28" s="20">
        <f t="shared" si="2"/>
        <v>0.60000000000000053</v>
      </c>
      <c r="O28" s="18">
        <v>6.06</v>
      </c>
      <c r="P28" s="18">
        <v>4.72</v>
      </c>
      <c r="Q28" s="18">
        <v>5.18</v>
      </c>
      <c r="R28" s="18">
        <v>4.38</v>
      </c>
      <c r="S28" s="20">
        <f t="shared" si="3"/>
        <v>0.1800000000000006</v>
      </c>
    </row>
    <row r="29" spans="1:19" x14ac:dyDescent="0.3">
      <c r="A29" t="s">
        <v>66</v>
      </c>
      <c r="B29" t="s">
        <v>104</v>
      </c>
      <c r="C29" s="18">
        <v>12.33</v>
      </c>
      <c r="D29" s="20">
        <f t="shared" si="0"/>
        <v>0.91999999999999993</v>
      </c>
      <c r="E29" s="18">
        <v>12.53</v>
      </c>
      <c r="F29" s="18">
        <v>12.12</v>
      </c>
      <c r="G29" s="18">
        <v>12.04</v>
      </c>
      <c r="H29" s="18">
        <v>11.54</v>
      </c>
      <c r="I29" s="20">
        <f t="shared" si="1"/>
        <v>0.29000000000000092</v>
      </c>
      <c r="K29" t="s">
        <v>66</v>
      </c>
      <c r="L29" t="s">
        <v>104</v>
      </c>
      <c r="M29" s="18">
        <v>5.34</v>
      </c>
      <c r="N29" s="20">
        <f t="shared" si="2"/>
        <v>0.58000000000000007</v>
      </c>
      <c r="O29" s="18">
        <v>6.04</v>
      </c>
      <c r="P29" s="18">
        <v>4.67</v>
      </c>
      <c r="Q29" s="18">
        <v>5.17</v>
      </c>
      <c r="R29" s="18">
        <v>4.33</v>
      </c>
      <c r="S29" s="20">
        <f t="shared" si="3"/>
        <v>0.16999999999999993</v>
      </c>
    </row>
    <row r="30" spans="1:19" x14ac:dyDescent="0.3">
      <c r="A30" t="s">
        <v>66</v>
      </c>
      <c r="B30" t="s">
        <v>105</v>
      </c>
      <c r="C30" s="18">
        <v>12.3</v>
      </c>
      <c r="D30" s="20">
        <f t="shared" si="0"/>
        <v>0.89000000000000057</v>
      </c>
      <c r="E30" s="18">
        <v>12.49</v>
      </c>
      <c r="F30" s="18">
        <v>12.11</v>
      </c>
      <c r="G30" s="18">
        <v>11.99</v>
      </c>
      <c r="H30" s="18">
        <v>11.51</v>
      </c>
      <c r="I30" s="20">
        <f t="shared" si="1"/>
        <v>0.3100000000000005</v>
      </c>
      <c r="K30" t="s">
        <v>66</v>
      </c>
      <c r="L30" t="s">
        <v>105</v>
      </c>
      <c r="M30" s="18">
        <v>5.36</v>
      </c>
      <c r="N30" s="20">
        <f t="shared" si="2"/>
        <v>0.60000000000000053</v>
      </c>
      <c r="O30" s="18">
        <v>6.06</v>
      </c>
      <c r="P30" s="18">
        <v>4.72</v>
      </c>
      <c r="Q30" s="18">
        <v>5.17</v>
      </c>
      <c r="R30" s="18">
        <v>4.37</v>
      </c>
      <c r="S30" s="20">
        <f t="shared" si="3"/>
        <v>0.19000000000000039</v>
      </c>
    </row>
    <row r="31" spans="1:19" x14ac:dyDescent="0.3">
      <c r="A31" t="s">
        <v>66</v>
      </c>
      <c r="B31" t="s">
        <v>106</v>
      </c>
      <c r="C31" s="18">
        <v>12.36</v>
      </c>
      <c r="D31" s="20">
        <f t="shared" si="0"/>
        <v>0.94999999999999929</v>
      </c>
      <c r="E31" s="18">
        <v>12.49</v>
      </c>
      <c r="F31" s="18">
        <v>12.24</v>
      </c>
      <c r="G31" s="18">
        <v>12.05</v>
      </c>
      <c r="H31" s="18">
        <v>11.63</v>
      </c>
      <c r="I31" s="20">
        <f t="shared" si="1"/>
        <v>0.30999999999999872</v>
      </c>
      <c r="K31" t="s">
        <v>66</v>
      </c>
      <c r="L31" t="s">
        <v>106</v>
      </c>
      <c r="M31" s="18">
        <v>5.36</v>
      </c>
      <c r="N31" s="20">
        <f t="shared" si="2"/>
        <v>0.60000000000000053</v>
      </c>
      <c r="O31" s="18">
        <v>6.06</v>
      </c>
      <c r="P31" s="18">
        <v>4.72</v>
      </c>
      <c r="Q31" s="18">
        <v>5.18</v>
      </c>
      <c r="R31" s="18">
        <v>4.38</v>
      </c>
      <c r="S31" s="20">
        <f t="shared" si="3"/>
        <v>0.1800000000000006</v>
      </c>
    </row>
    <row r="32" spans="1:19" x14ac:dyDescent="0.3">
      <c r="A32" t="s">
        <v>66</v>
      </c>
      <c r="B32" t="s">
        <v>107</v>
      </c>
      <c r="C32" s="18">
        <v>12.33</v>
      </c>
      <c r="D32" s="20">
        <f t="shared" si="0"/>
        <v>0.91999999999999993</v>
      </c>
      <c r="E32" s="18">
        <v>12.53</v>
      </c>
      <c r="F32" s="18">
        <v>12.12</v>
      </c>
      <c r="G32" s="18">
        <v>12.04</v>
      </c>
      <c r="H32" s="18">
        <v>11.54</v>
      </c>
      <c r="I32" s="20">
        <f t="shared" si="1"/>
        <v>0.29000000000000092</v>
      </c>
      <c r="K32" t="s">
        <v>66</v>
      </c>
      <c r="L32" t="s">
        <v>107</v>
      </c>
      <c r="M32" s="18">
        <v>5.34</v>
      </c>
      <c r="N32" s="20">
        <f t="shared" si="2"/>
        <v>0.58000000000000007</v>
      </c>
      <c r="O32" s="18">
        <v>6.04</v>
      </c>
      <c r="P32" s="18">
        <v>4.67</v>
      </c>
      <c r="Q32" s="18">
        <v>5.17</v>
      </c>
      <c r="R32" s="18">
        <v>4.33</v>
      </c>
      <c r="S32" s="20">
        <f t="shared" si="3"/>
        <v>0.16999999999999993</v>
      </c>
    </row>
    <row r="33" spans="1:19" x14ac:dyDescent="0.3">
      <c r="A33" t="s">
        <v>66</v>
      </c>
      <c r="B33" t="s">
        <v>108</v>
      </c>
      <c r="C33" s="18">
        <v>12.38</v>
      </c>
      <c r="D33" s="20">
        <f t="shared" si="0"/>
        <v>0.97000000000000064</v>
      </c>
      <c r="E33" s="18">
        <v>12.89</v>
      </c>
      <c r="F33" s="18">
        <v>12.17</v>
      </c>
      <c r="G33" s="18">
        <v>11.8</v>
      </c>
      <c r="H33" s="18">
        <v>11.35</v>
      </c>
      <c r="I33" s="20">
        <f t="shared" si="1"/>
        <v>0.58000000000000007</v>
      </c>
      <c r="K33" t="s">
        <v>66</v>
      </c>
      <c r="L33" t="s">
        <v>108</v>
      </c>
      <c r="M33" s="18">
        <v>5.36</v>
      </c>
      <c r="N33" s="20">
        <f t="shared" si="2"/>
        <v>0.60000000000000053</v>
      </c>
      <c r="O33" s="18">
        <v>6.01</v>
      </c>
      <c r="P33" s="18">
        <v>4.84</v>
      </c>
      <c r="Q33" s="18">
        <v>5.17</v>
      </c>
      <c r="R33" s="18">
        <v>4.49</v>
      </c>
      <c r="S33" s="20">
        <f t="shared" si="3"/>
        <v>0.19000000000000039</v>
      </c>
    </row>
    <row r="34" spans="1:19" x14ac:dyDescent="0.3">
      <c r="A34" t="s">
        <v>66</v>
      </c>
      <c r="B34" t="s">
        <v>109</v>
      </c>
      <c r="C34" s="18">
        <v>12.34</v>
      </c>
      <c r="D34" s="20">
        <f t="shared" si="0"/>
        <v>0.92999999999999972</v>
      </c>
      <c r="E34" s="18">
        <v>12.49</v>
      </c>
      <c r="F34" s="18">
        <v>12.19</v>
      </c>
      <c r="G34" s="18">
        <v>12.09</v>
      </c>
      <c r="H34" s="18">
        <v>11.7</v>
      </c>
      <c r="I34" s="20">
        <f t="shared" si="1"/>
        <v>0.25</v>
      </c>
      <c r="K34" t="s">
        <v>66</v>
      </c>
      <c r="L34" t="s">
        <v>109</v>
      </c>
      <c r="M34" s="18">
        <v>5.36</v>
      </c>
      <c r="N34" s="20">
        <f t="shared" si="2"/>
        <v>0.60000000000000053</v>
      </c>
      <c r="O34" s="18">
        <v>6.01</v>
      </c>
      <c r="P34" s="18">
        <v>4.74</v>
      </c>
      <c r="Q34" s="18">
        <v>5.22</v>
      </c>
      <c r="R34" s="18">
        <v>4.46</v>
      </c>
      <c r="S34" s="20">
        <f t="shared" si="3"/>
        <v>0.14000000000000057</v>
      </c>
    </row>
    <row r="35" spans="1:19" x14ac:dyDescent="0.3">
      <c r="A35" t="s">
        <v>74</v>
      </c>
      <c r="B35" t="s">
        <v>110</v>
      </c>
      <c r="C35" s="18">
        <v>12.37</v>
      </c>
      <c r="D35" s="20">
        <f t="shared" si="0"/>
        <v>0.95999999999999908</v>
      </c>
      <c r="E35" s="18">
        <v>12.36</v>
      </c>
      <c r="F35" s="18">
        <v>12.38</v>
      </c>
      <c r="G35" s="18">
        <v>12.03</v>
      </c>
      <c r="H35" s="18">
        <v>11.74</v>
      </c>
      <c r="I35" s="20">
        <f t="shared" si="1"/>
        <v>0.33999999999999986</v>
      </c>
      <c r="K35" t="s">
        <v>74</v>
      </c>
      <c r="L35" t="s">
        <v>110</v>
      </c>
      <c r="M35" s="18">
        <v>5.36</v>
      </c>
      <c r="N35" s="20">
        <f t="shared" si="2"/>
        <v>0.60000000000000053</v>
      </c>
      <c r="O35" s="18">
        <v>6.08</v>
      </c>
      <c r="P35" s="18">
        <v>4.78</v>
      </c>
      <c r="Q35" s="18">
        <v>5.16</v>
      </c>
      <c r="R35" s="18">
        <v>4.42</v>
      </c>
      <c r="S35" s="20">
        <f t="shared" si="3"/>
        <v>0.20000000000000018</v>
      </c>
    </row>
    <row r="36" spans="1:19" x14ac:dyDescent="0.3">
      <c r="A36" t="s">
        <v>74</v>
      </c>
      <c r="B36" t="s">
        <v>111</v>
      </c>
      <c r="C36" s="18">
        <v>12.38</v>
      </c>
      <c r="D36" s="20">
        <f t="shared" si="0"/>
        <v>0.97000000000000064</v>
      </c>
      <c r="E36" s="18">
        <v>12.44</v>
      </c>
      <c r="F36" s="18">
        <v>12.33</v>
      </c>
      <c r="G36" s="18">
        <v>12.05</v>
      </c>
      <c r="H36" s="18">
        <v>11.69</v>
      </c>
      <c r="I36" s="20">
        <f t="shared" si="1"/>
        <v>0.33000000000000007</v>
      </c>
      <c r="K36" t="s">
        <v>74</v>
      </c>
      <c r="L36" t="s">
        <v>111</v>
      </c>
      <c r="M36" s="18">
        <v>5.35</v>
      </c>
      <c r="N36" s="20">
        <f t="shared" si="2"/>
        <v>0.58999999999999986</v>
      </c>
      <c r="O36" s="18">
        <v>6.05</v>
      </c>
      <c r="P36" s="18">
        <v>4.78</v>
      </c>
      <c r="Q36" s="18">
        <v>5.14</v>
      </c>
      <c r="R36" s="18">
        <v>4.42</v>
      </c>
      <c r="S36" s="20">
        <f t="shared" si="3"/>
        <v>0.20999999999999996</v>
      </c>
    </row>
    <row r="37" spans="1:19" x14ac:dyDescent="0.3">
      <c r="A37" t="s">
        <v>74</v>
      </c>
      <c r="B37" t="s">
        <v>112</v>
      </c>
      <c r="C37" s="18">
        <v>12.24</v>
      </c>
      <c r="D37" s="20">
        <f t="shared" si="0"/>
        <v>0.83000000000000007</v>
      </c>
      <c r="E37" s="18">
        <v>12.36</v>
      </c>
      <c r="F37" s="18">
        <v>12.14</v>
      </c>
      <c r="G37" s="18">
        <v>11.91</v>
      </c>
      <c r="H37" s="18">
        <v>11.51</v>
      </c>
      <c r="I37" s="20">
        <f t="shared" si="1"/>
        <v>0.33000000000000007</v>
      </c>
      <c r="K37" t="s">
        <v>74</v>
      </c>
      <c r="L37" t="s">
        <v>112</v>
      </c>
      <c r="M37" s="18">
        <v>5.36</v>
      </c>
      <c r="N37" s="20">
        <f t="shared" si="2"/>
        <v>0.60000000000000053</v>
      </c>
      <c r="O37" s="18">
        <v>6.08</v>
      </c>
      <c r="P37" s="18">
        <v>4.79</v>
      </c>
      <c r="Q37" s="18">
        <v>5.15</v>
      </c>
      <c r="R37" s="18">
        <v>4.41</v>
      </c>
      <c r="S37" s="20">
        <f t="shared" si="3"/>
        <v>0.20999999999999996</v>
      </c>
    </row>
    <row r="38" spans="1:19" x14ac:dyDescent="0.3">
      <c r="A38" t="s">
        <v>74</v>
      </c>
      <c r="B38" t="s">
        <v>113</v>
      </c>
      <c r="C38" s="18">
        <v>12.37</v>
      </c>
      <c r="D38" s="20">
        <f t="shared" si="0"/>
        <v>0.95999999999999908</v>
      </c>
      <c r="E38" s="18">
        <v>12.36</v>
      </c>
      <c r="F38" s="18">
        <v>12.38</v>
      </c>
      <c r="G38" s="18">
        <v>12.03</v>
      </c>
      <c r="H38" s="18">
        <v>11.74</v>
      </c>
      <c r="I38" s="20">
        <f t="shared" si="1"/>
        <v>0.33999999999999986</v>
      </c>
      <c r="K38" t="s">
        <v>74</v>
      </c>
      <c r="L38" t="s">
        <v>113</v>
      </c>
      <c r="M38" s="18">
        <v>5.36</v>
      </c>
      <c r="N38" s="20">
        <f t="shared" si="2"/>
        <v>0.60000000000000053</v>
      </c>
      <c r="O38" s="18">
        <v>6.08</v>
      </c>
      <c r="P38" s="18">
        <v>4.78</v>
      </c>
      <c r="Q38" s="18">
        <v>5.16</v>
      </c>
      <c r="R38" s="18">
        <v>4.42</v>
      </c>
      <c r="S38" s="20">
        <f t="shared" si="3"/>
        <v>0.20000000000000018</v>
      </c>
    </row>
    <row r="39" spans="1:19" x14ac:dyDescent="0.3">
      <c r="A39" t="s">
        <v>74</v>
      </c>
      <c r="B39" t="s">
        <v>114</v>
      </c>
      <c r="C39" s="18">
        <v>12.38</v>
      </c>
      <c r="D39" s="20">
        <f t="shared" si="0"/>
        <v>0.97000000000000064</v>
      </c>
      <c r="E39" s="18">
        <v>12.44</v>
      </c>
      <c r="F39" s="18">
        <v>12.33</v>
      </c>
      <c r="G39" s="18">
        <v>12.05</v>
      </c>
      <c r="H39" s="18">
        <v>11.69</v>
      </c>
      <c r="I39" s="20">
        <f t="shared" si="1"/>
        <v>0.33000000000000007</v>
      </c>
      <c r="K39" t="s">
        <v>74</v>
      </c>
      <c r="L39" t="s">
        <v>114</v>
      </c>
      <c r="M39" s="18">
        <v>5.35</v>
      </c>
      <c r="N39" s="20">
        <f t="shared" si="2"/>
        <v>0.58999999999999986</v>
      </c>
      <c r="O39" s="18">
        <v>6.05</v>
      </c>
      <c r="P39" s="18">
        <v>4.78</v>
      </c>
      <c r="Q39" s="18">
        <v>5.14</v>
      </c>
      <c r="R39" s="18">
        <v>4.42</v>
      </c>
      <c r="S39" s="20">
        <f t="shared" si="3"/>
        <v>0.20999999999999996</v>
      </c>
    </row>
    <row r="40" spans="1:19" x14ac:dyDescent="0.3">
      <c r="A40" t="s">
        <v>74</v>
      </c>
      <c r="B40" t="s">
        <v>115</v>
      </c>
      <c r="C40" s="18">
        <v>12.46</v>
      </c>
      <c r="D40" s="20">
        <f t="shared" si="0"/>
        <v>1.0500000000000007</v>
      </c>
      <c r="E40" s="18">
        <v>12.32</v>
      </c>
      <c r="F40" s="18">
        <v>12.59</v>
      </c>
      <c r="G40" s="18">
        <v>12.12</v>
      </c>
      <c r="H40" s="18">
        <v>11.95</v>
      </c>
      <c r="I40" s="20">
        <f t="shared" si="1"/>
        <v>0.34000000000000163</v>
      </c>
      <c r="K40" t="s">
        <v>74</v>
      </c>
      <c r="L40" t="s">
        <v>115</v>
      </c>
      <c r="M40" s="18">
        <v>5.34</v>
      </c>
      <c r="N40" s="20">
        <f t="shared" si="2"/>
        <v>0.58000000000000007</v>
      </c>
      <c r="O40" s="18">
        <v>6.01</v>
      </c>
      <c r="P40" s="18">
        <v>4.74</v>
      </c>
      <c r="Q40" s="18">
        <v>5.15</v>
      </c>
      <c r="R40" s="18">
        <v>4.3899999999999997</v>
      </c>
      <c r="S40" s="20">
        <f t="shared" si="3"/>
        <v>0.1899999999999995</v>
      </c>
    </row>
    <row r="41" spans="1:19" x14ac:dyDescent="0.3">
      <c r="A41" t="s">
        <v>74</v>
      </c>
      <c r="B41" t="s">
        <v>116</v>
      </c>
      <c r="C41" s="18">
        <v>12.46</v>
      </c>
      <c r="D41" s="20">
        <f t="shared" si="0"/>
        <v>1.0500000000000007</v>
      </c>
      <c r="E41" s="18">
        <v>12.32</v>
      </c>
      <c r="F41" s="18">
        <v>12.58</v>
      </c>
      <c r="G41" s="18">
        <v>12.12</v>
      </c>
      <c r="H41" s="18">
        <v>11.95</v>
      </c>
      <c r="I41" s="20">
        <f t="shared" si="1"/>
        <v>0.34000000000000163</v>
      </c>
      <c r="K41" t="s">
        <v>74</v>
      </c>
      <c r="L41" t="s">
        <v>116</v>
      </c>
      <c r="M41" s="18">
        <v>5.32</v>
      </c>
      <c r="N41" s="20">
        <f t="shared" si="2"/>
        <v>0.5600000000000005</v>
      </c>
      <c r="O41" s="18">
        <v>5.98</v>
      </c>
      <c r="P41" s="18">
        <v>4.74</v>
      </c>
      <c r="Q41" s="18">
        <v>5.13</v>
      </c>
      <c r="R41" s="18">
        <v>4.3899999999999997</v>
      </c>
      <c r="S41" s="20">
        <f t="shared" si="3"/>
        <v>0.19000000000000039</v>
      </c>
    </row>
    <row r="42" spans="1:19" x14ac:dyDescent="0.3">
      <c r="A42" t="s">
        <v>74</v>
      </c>
      <c r="B42" t="s">
        <v>117</v>
      </c>
      <c r="C42" s="18">
        <v>12.36</v>
      </c>
      <c r="D42" s="20">
        <f t="shared" si="0"/>
        <v>0.94999999999999929</v>
      </c>
      <c r="E42" s="18">
        <v>12.32</v>
      </c>
      <c r="F42" s="18">
        <v>12.4</v>
      </c>
      <c r="G42" s="18">
        <v>12.03</v>
      </c>
      <c r="H42" s="18">
        <v>11.77</v>
      </c>
      <c r="I42" s="20">
        <f t="shared" si="1"/>
        <v>0.33000000000000007</v>
      </c>
      <c r="K42" t="s">
        <v>74</v>
      </c>
      <c r="L42" t="s">
        <v>117</v>
      </c>
      <c r="M42" s="18">
        <v>5.34</v>
      </c>
      <c r="N42" s="20">
        <f t="shared" si="2"/>
        <v>0.58000000000000007</v>
      </c>
      <c r="O42" s="18">
        <v>6.01</v>
      </c>
      <c r="P42" s="18">
        <v>4.75</v>
      </c>
      <c r="Q42" s="18">
        <v>5.15</v>
      </c>
      <c r="R42" s="18">
        <v>4.3899999999999997</v>
      </c>
      <c r="S42" s="20">
        <f t="shared" si="3"/>
        <v>0.1899999999999995</v>
      </c>
    </row>
    <row r="43" spans="1:19" x14ac:dyDescent="0.3">
      <c r="A43" t="s">
        <v>74</v>
      </c>
      <c r="B43" t="s">
        <v>118</v>
      </c>
      <c r="C43" s="18">
        <v>12.46</v>
      </c>
      <c r="D43" s="20">
        <f t="shared" si="0"/>
        <v>1.0500000000000007</v>
      </c>
      <c r="E43" s="18">
        <v>12.32</v>
      </c>
      <c r="F43" s="18">
        <v>12.59</v>
      </c>
      <c r="G43" s="18">
        <v>12.12</v>
      </c>
      <c r="H43" s="18">
        <v>11.95</v>
      </c>
      <c r="I43" s="20">
        <f t="shared" si="1"/>
        <v>0.34000000000000163</v>
      </c>
      <c r="K43" t="s">
        <v>74</v>
      </c>
      <c r="L43" t="s">
        <v>118</v>
      </c>
      <c r="M43" s="18">
        <v>5.34</v>
      </c>
      <c r="N43" s="20">
        <f t="shared" si="2"/>
        <v>0.58000000000000007</v>
      </c>
      <c r="O43" s="18">
        <v>6.01</v>
      </c>
      <c r="P43" s="18">
        <v>4.74</v>
      </c>
      <c r="Q43" s="18">
        <v>5.15</v>
      </c>
      <c r="R43" s="18">
        <v>4.3899999999999997</v>
      </c>
      <c r="S43" s="20">
        <f t="shared" si="3"/>
        <v>0.1899999999999995</v>
      </c>
    </row>
    <row r="44" spans="1:19" x14ac:dyDescent="0.3">
      <c r="A44" t="s">
        <v>74</v>
      </c>
      <c r="B44" t="s">
        <v>119</v>
      </c>
      <c r="C44" s="18">
        <v>12.46</v>
      </c>
      <c r="D44" s="20">
        <f t="shared" si="0"/>
        <v>1.0500000000000007</v>
      </c>
      <c r="E44" s="18">
        <v>12.32</v>
      </c>
      <c r="F44" s="18">
        <v>12.58</v>
      </c>
      <c r="G44" s="18">
        <v>12.12</v>
      </c>
      <c r="H44" s="18">
        <v>11.95</v>
      </c>
      <c r="I44" s="20">
        <f t="shared" si="1"/>
        <v>0.34000000000000163</v>
      </c>
      <c r="K44" t="s">
        <v>74</v>
      </c>
      <c r="L44" t="s">
        <v>119</v>
      </c>
      <c r="M44" s="18">
        <v>5.32</v>
      </c>
      <c r="N44" s="20">
        <f t="shared" si="2"/>
        <v>0.5600000000000005</v>
      </c>
      <c r="O44" s="18">
        <v>5.98</v>
      </c>
      <c r="P44" s="18">
        <v>4.74</v>
      </c>
      <c r="Q44" s="18">
        <v>5.13</v>
      </c>
      <c r="R44" s="18">
        <v>4.3899999999999997</v>
      </c>
      <c r="S44" s="20">
        <f t="shared" si="3"/>
        <v>0.19000000000000039</v>
      </c>
    </row>
    <row r="45" spans="1:19" x14ac:dyDescent="0.3">
      <c r="A45" t="s">
        <v>74</v>
      </c>
      <c r="B45" t="s">
        <v>120</v>
      </c>
      <c r="C45" s="18">
        <v>12.46</v>
      </c>
      <c r="D45" s="20">
        <f t="shared" si="0"/>
        <v>1.0500000000000007</v>
      </c>
      <c r="E45" s="18">
        <v>12.92</v>
      </c>
      <c r="F45" s="18">
        <v>12.3</v>
      </c>
      <c r="G45" s="18">
        <v>11.73</v>
      </c>
      <c r="H45" s="18">
        <v>11.29</v>
      </c>
      <c r="I45" s="20">
        <f t="shared" si="1"/>
        <v>0.73000000000000043</v>
      </c>
      <c r="K45" t="s">
        <v>74</v>
      </c>
      <c r="L45" t="s">
        <v>120</v>
      </c>
      <c r="M45" s="18">
        <v>5.36</v>
      </c>
      <c r="N45" s="20">
        <f t="shared" si="2"/>
        <v>0.60000000000000053</v>
      </c>
      <c r="O45" s="18">
        <v>6.05</v>
      </c>
      <c r="P45" s="18">
        <v>4.8600000000000003</v>
      </c>
      <c r="Q45" s="18">
        <v>5.15</v>
      </c>
      <c r="R45" s="18">
        <v>4.49</v>
      </c>
      <c r="S45" s="20">
        <f t="shared" si="3"/>
        <v>0.20999999999999996</v>
      </c>
    </row>
    <row r="46" spans="1:19" x14ac:dyDescent="0.3">
      <c r="A46" t="s">
        <v>74</v>
      </c>
      <c r="B46" t="s">
        <v>121</v>
      </c>
      <c r="C46" s="18">
        <v>12.34</v>
      </c>
      <c r="D46" s="20">
        <f t="shared" si="0"/>
        <v>0.92999999999999972</v>
      </c>
      <c r="E46" s="18">
        <v>12.36</v>
      </c>
      <c r="F46" s="18">
        <v>12.32</v>
      </c>
      <c r="G46" s="18">
        <v>12.05</v>
      </c>
      <c r="H46" s="18">
        <v>11.78</v>
      </c>
      <c r="I46" s="20">
        <f t="shared" si="1"/>
        <v>0.28999999999999915</v>
      </c>
      <c r="K46" t="s">
        <v>74</v>
      </c>
      <c r="L46" t="s">
        <v>121</v>
      </c>
      <c r="M46" s="18">
        <v>5.37</v>
      </c>
      <c r="N46" s="20">
        <f t="shared" si="2"/>
        <v>0.61000000000000032</v>
      </c>
      <c r="O46" s="18">
        <v>6.1</v>
      </c>
      <c r="P46" s="18">
        <v>4.7300000000000004</v>
      </c>
      <c r="Q46" s="18">
        <v>5.22</v>
      </c>
      <c r="R46" s="18">
        <v>4.45</v>
      </c>
      <c r="S46" s="20">
        <f t="shared" si="3"/>
        <v>0.15000000000000036</v>
      </c>
    </row>
    <row r="47" spans="1:19" x14ac:dyDescent="0.3">
      <c r="A47" t="s">
        <v>80</v>
      </c>
      <c r="B47" t="s">
        <v>122</v>
      </c>
      <c r="C47" s="18">
        <v>12.25</v>
      </c>
      <c r="D47" s="20">
        <f t="shared" si="0"/>
        <v>0.83999999999999986</v>
      </c>
      <c r="E47" s="18">
        <v>12.32</v>
      </c>
      <c r="F47" s="18">
        <v>12.15</v>
      </c>
      <c r="G47" s="18">
        <v>11.93</v>
      </c>
      <c r="H47" s="18">
        <v>11.43</v>
      </c>
      <c r="I47" s="20">
        <f t="shared" si="1"/>
        <v>0.32000000000000028</v>
      </c>
      <c r="K47" t="s">
        <v>80</v>
      </c>
      <c r="L47" t="s">
        <v>122</v>
      </c>
      <c r="M47" s="18">
        <v>5.36</v>
      </c>
      <c r="N47" s="20">
        <f t="shared" si="2"/>
        <v>0.60000000000000053</v>
      </c>
      <c r="O47" s="18">
        <v>5.73</v>
      </c>
      <c r="P47" s="18">
        <v>4.88</v>
      </c>
      <c r="Q47" s="18">
        <v>5.19</v>
      </c>
      <c r="R47" s="18">
        <v>4.46</v>
      </c>
      <c r="S47" s="20">
        <f t="shared" si="3"/>
        <v>0.16999999999999993</v>
      </c>
    </row>
    <row r="48" spans="1:19" x14ac:dyDescent="0.3">
      <c r="A48" t="s">
        <v>80</v>
      </c>
      <c r="B48" t="s">
        <v>123</v>
      </c>
      <c r="C48" s="18">
        <v>12.33</v>
      </c>
      <c r="D48" s="20">
        <f t="shared" si="0"/>
        <v>0.91999999999999993</v>
      </c>
      <c r="E48" s="18">
        <v>12.38</v>
      </c>
      <c r="F48" s="18">
        <v>12.26</v>
      </c>
      <c r="G48" s="18">
        <v>12.01</v>
      </c>
      <c r="H48" s="18">
        <v>11.54</v>
      </c>
      <c r="I48" s="20">
        <f t="shared" si="1"/>
        <v>0.32000000000000028</v>
      </c>
      <c r="K48" t="s">
        <v>80</v>
      </c>
      <c r="L48" t="s">
        <v>123</v>
      </c>
      <c r="M48" s="18">
        <v>5.36</v>
      </c>
      <c r="N48" s="20">
        <f t="shared" si="2"/>
        <v>0.60000000000000053</v>
      </c>
      <c r="O48" s="18">
        <v>5.73</v>
      </c>
      <c r="P48" s="18">
        <v>4.88</v>
      </c>
      <c r="Q48" s="18">
        <v>5.19</v>
      </c>
      <c r="R48" s="18">
        <v>4.46</v>
      </c>
      <c r="S48" s="20">
        <f t="shared" si="3"/>
        <v>0.16999999999999993</v>
      </c>
    </row>
    <row r="49" spans="1:19" x14ac:dyDescent="0.3">
      <c r="A49" t="s">
        <v>80</v>
      </c>
      <c r="B49" t="s">
        <v>124</v>
      </c>
      <c r="C49" s="18">
        <v>12.25</v>
      </c>
      <c r="D49" s="20">
        <f t="shared" si="0"/>
        <v>0.83999999999999986</v>
      </c>
      <c r="E49" s="18">
        <v>12.32</v>
      </c>
      <c r="F49" s="18">
        <v>12.15</v>
      </c>
      <c r="G49" s="18">
        <v>11.93</v>
      </c>
      <c r="H49" s="18">
        <v>11.43</v>
      </c>
      <c r="I49" s="20">
        <f t="shared" si="1"/>
        <v>0.32000000000000028</v>
      </c>
      <c r="K49" t="s">
        <v>80</v>
      </c>
      <c r="L49" t="s">
        <v>124</v>
      </c>
      <c r="M49" s="18">
        <v>5.35</v>
      </c>
      <c r="N49" s="20">
        <f t="shared" si="2"/>
        <v>0.58999999999999986</v>
      </c>
      <c r="O49" s="18">
        <v>5.71</v>
      </c>
      <c r="P49" s="18">
        <v>4.88</v>
      </c>
      <c r="Q49" s="18">
        <v>5.17</v>
      </c>
      <c r="R49" s="18">
        <v>4.46</v>
      </c>
      <c r="S49" s="20">
        <f t="shared" si="3"/>
        <v>0.17999999999999972</v>
      </c>
    </row>
    <row r="50" spans="1:19" x14ac:dyDescent="0.3">
      <c r="S50" s="2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Sheet5</vt:lpstr>
      <vt:lpstr>Sheet3</vt:lpstr>
      <vt:lpstr>Sheet4</vt:lpstr>
    </vt:vector>
  </TitlesOfParts>
  <Company>University of Missouri-Columbia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Scully, Emily N. (MU-Student)</dc:creator>
  <cp:lastModifiedBy>Scully, Emily N. (MU-Student)</cp:lastModifiedBy>
  <dcterms:created xsi:type="dcterms:W3CDTF">2019-06-28T18:29:26Z</dcterms:created>
  <dcterms:modified xsi:type="dcterms:W3CDTF">2019-07-11T19:10:45Z</dcterms:modified>
</cp:coreProperties>
</file>