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12" i="1" l="1"/>
  <c r="AC11" i="1"/>
  <c r="AC10" i="1"/>
  <c r="AB12" i="1"/>
  <c r="AB11" i="1"/>
  <c r="AB10" i="1"/>
  <c r="AA11" i="1"/>
  <c r="AA10" i="1"/>
  <c r="AA12" i="1" s="1"/>
  <c r="Z12" i="1"/>
  <c r="Z11" i="1"/>
  <c r="Z10" i="1"/>
  <c r="Y12" i="1" l="1"/>
  <c r="X12" i="1" l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B12" i="1"/>
</calcChain>
</file>

<file path=xl/sharedStrings.xml><?xml version="1.0" encoding="utf-8"?>
<sst xmlns="http://schemas.openxmlformats.org/spreadsheetml/2006/main" count="39" uniqueCount="39">
  <si>
    <t>IMX174</t>
    <phoneticPr fontId="1" type="noConversion"/>
  </si>
  <si>
    <t>IMX178</t>
    <phoneticPr fontId="1" type="noConversion"/>
  </si>
  <si>
    <t>IMX183</t>
    <phoneticPr fontId="1" type="noConversion"/>
  </si>
  <si>
    <t>IMX226</t>
    <phoneticPr fontId="1" type="noConversion"/>
  </si>
  <si>
    <t>IMX249</t>
    <phoneticPr fontId="1" type="noConversion"/>
  </si>
  <si>
    <t>IMX250</t>
    <phoneticPr fontId="1" type="noConversion"/>
  </si>
  <si>
    <t>IMX252</t>
    <phoneticPr fontId="1" type="noConversion"/>
  </si>
  <si>
    <t>IMX253</t>
    <phoneticPr fontId="1" type="noConversion"/>
  </si>
  <si>
    <t>IMX255</t>
    <phoneticPr fontId="1" type="noConversion"/>
  </si>
  <si>
    <t>IMX264</t>
    <phoneticPr fontId="1" type="noConversion"/>
  </si>
  <si>
    <t>IMX265</t>
    <phoneticPr fontId="1" type="noConversion"/>
  </si>
  <si>
    <t>IMX267</t>
    <phoneticPr fontId="1" type="noConversion"/>
  </si>
  <si>
    <t>IMX273</t>
    <phoneticPr fontId="1" type="noConversion"/>
  </si>
  <si>
    <t>IMX287</t>
    <phoneticPr fontId="1" type="noConversion"/>
  </si>
  <si>
    <t>IMX304</t>
    <phoneticPr fontId="1" type="noConversion"/>
  </si>
  <si>
    <t>IMX334</t>
    <phoneticPr fontId="1" type="noConversion"/>
  </si>
  <si>
    <t>IMX392</t>
    <phoneticPr fontId="1" type="noConversion"/>
  </si>
  <si>
    <t>IMX540</t>
    <phoneticPr fontId="1" type="noConversion"/>
  </si>
  <si>
    <t>IMX541</t>
    <phoneticPr fontId="1" type="noConversion"/>
  </si>
  <si>
    <t>IMX542</t>
    <phoneticPr fontId="1" type="noConversion"/>
  </si>
  <si>
    <t>IMX545</t>
    <phoneticPr fontId="1" type="noConversion"/>
  </si>
  <si>
    <t>IMX546</t>
    <phoneticPr fontId="1" type="noConversion"/>
  </si>
  <si>
    <t>IMX547</t>
    <phoneticPr fontId="1" type="noConversion"/>
  </si>
  <si>
    <t>px_size</t>
    <phoneticPr fontId="1" type="noConversion"/>
  </si>
  <si>
    <t>sat_capacity</t>
    <phoneticPr fontId="1" type="noConversion"/>
  </si>
  <si>
    <t>wavelength</t>
    <phoneticPr fontId="1" type="noConversion"/>
  </si>
  <si>
    <t>quantum_efficiency</t>
    <phoneticPr fontId="1" type="noConversion"/>
  </si>
  <si>
    <t>PRNU</t>
    <phoneticPr fontId="1" type="noConversion"/>
  </si>
  <si>
    <t>DSNU</t>
    <phoneticPr fontId="1" type="noConversion"/>
  </si>
  <si>
    <t>dark_current</t>
    <phoneticPr fontId="1" type="noConversion"/>
  </si>
  <si>
    <t>temporal_noise</t>
    <phoneticPr fontId="1" type="noConversion"/>
  </si>
  <si>
    <t>H</t>
    <phoneticPr fontId="1" type="noConversion"/>
  </si>
  <si>
    <t>V</t>
    <phoneticPr fontId="1" type="noConversion"/>
  </si>
  <si>
    <t>diagonal</t>
    <phoneticPr fontId="1" type="noConversion"/>
  </si>
  <si>
    <t>FF</t>
    <phoneticPr fontId="1" type="noConversion"/>
  </si>
  <si>
    <t>CMV2000</t>
  </si>
  <si>
    <t>CMV4000</t>
  </si>
  <si>
    <t>PYTHON 1300</t>
  </si>
  <si>
    <t>MT9P031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</si>
</sst>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theme="1"/>
      <name val="微軟正黑體"/>
      <family val="2"/>
      <charset val="136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1" xfId="0" applyFont="1" applyBorder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2"/>
  <sheetViews>
    <sheetView tabSelected="1" workbookViewId="0">
      <selection activeCell="M13" sqref="M13"/>
    </sheetView>
  </sheetViews>
  <sheetFormatPr defaultRowHeight="15.75" x14ac:dyDescent="0.25"/>
  <cols>
    <col min="1" max="1" width="20.85546875" bestFit="1" customWidth="1"/>
    <col min="3" max="24" width="9.140625" customWidth="1"/>
    <col min="26" max="27" width="10.28515625" bestFit="1" customWidth="1"/>
    <col min="28" max="28" width="15" bestFit="1" customWidth="1"/>
  </cols>
  <sheetData>
    <row r="1" spans="1:29" x14ac:dyDescent="0.25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2" t="s">
        <v>34</v>
      </c>
      <c r="Z1" s="3" t="s">
        <v>35</v>
      </c>
      <c r="AA1" s="3" t="s">
        <v>36</v>
      </c>
      <c r="AB1" s="3" t="s">
        <v>37</v>
      </c>
      <c r="AC1" s="3" t="s">
        <v>38</v>
      </c>
    </row>
    <row r="2" spans="1:29" x14ac:dyDescent="0.25">
      <c r="A2" s="1" t="s">
        <v>23</v>
      </c>
      <c r="B2" s="1">
        <v>5.86</v>
      </c>
      <c r="C2" s="1">
        <v>2.4</v>
      </c>
      <c r="D2" s="1">
        <v>2.4</v>
      </c>
      <c r="E2" s="1">
        <v>1.85</v>
      </c>
      <c r="F2" s="1">
        <v>5.86</v>
      </c>
      <c r="G2" s="1">
        <v>3.45</v>
      </c>
      <c r="H2" s="1">
        <v>3.45</v>
      </c>
      <c r="I2" s="1">
        <v>3.45</v>
      </c>
      <c r="J2" s="1">
        <v>3.45</v>
      </c>
      <c r="K2" s="1">
        <v>3.45</v>
      </c>
      <c r="L2" s="1">
        <v>3.45</v>
      </c>
      <c r="M2" s="1">
        <v>3.45</v>
      </c>
      <c r="N2" s="1">
        <v>3.45</v>
      </c>
      <c r="O2" s="1">
        <v>6.9</v>
      </c>
      <c r="P2" s="1">
        <v>3.45</v>
      </c>
      <c r="Q2" s="1">
        <v>2</v>
      </c>
      <c r="R2" s="1">
        <v>3.45</v>
      </c>
      <c r="S2" s="1">
        <v>2.74</v>
      </c>
      <c r="T2" s="1">
        <v>2.74</v>
      </c>
      <c r="U2" s="1">
        <v>2.74</v>
      </c>
      <c r="V2" s="1">
        <v>2.74</v>
      </c>
      <c r="W2" s="1">
        <v>2.74</v>
      </c>
      <c r="X2" s="1">
        <v>2.74</v>
      </c>
      <c r="Y2" s="2">
        <v>1</v>
      </c>
      <c r="Z2" s="2">
        <v>5.5</v>
      </c>
      <c r="AA2" s="2">
        <v>5.5</v>
      </c>
      <c r="AB2" s="2">
        <v>4.8</v>
      </c>
      <c r="AC2" s="2">
        <v>2.2000000000000002</v>
      </c>
    </row>
    <row r="3" spans="1:29" x14ac:dyDescent="0.25">
      <c r="A3" s="1" t="s">
        <v>24</v>
      </c>
      <c r="B3" s="3">
        <v>32700</v>
      </c>
      <c r="C3" s="3">
        <v>14400</v>
      </c>
      <c r="D3" s="3">
        <v>14838</v>
      </c>
      <c r="E3" s="3">
        <v>11000</v>
      </c>
      <c r="F3" s="3">
        <v>32800</v>
      </c>
      <c r="G3" s="3">
        <v>10700</v>
      </c>
      <c r="H3" s="3">
        <v>10500</v>
      </c>
      <c r="I3" s="3">
        <v>10500</v>
      </c>
      <c r="J3" s="3">
        <v>10500</v>
      </c>
      <c r="K3" s="3">
        <v>10500</v>
      </c>
      <c r="L3" s="3">
        <v>10400</v>
      </c>
      <c r="M3" s="3">
        <v>10300</v>
      </c>
      <c r="N3" s="3">
        <v>10531</v>
      </c>
      <c r="O3" s="3">
        <v>20723</v>
      </c>
      <c r="P3" s="3">
        <v>10300</v>
      </c>
      <c r="Q3" s="3">
        <v>7271</v>
      </c>
      <c r="R3" s="3">
        <v>10492</v>
      </c>
      <c r="S3" s="3">
        <v>9591</v>
      </c>
      <c r="T3" s="3">
        <v>9413</v>
      </c>
      <c r="U3" s="3">
        <v>9647</v>
      </c>
      <c r="V3" s="3">
        <v>9827</v>
      </c>
      <c r="W3" s="3">
        <v>9793</v>
      </c>
      <c r="X3" s="3">
        <v>9803</v>
      </c>
      <c r="Y3" s="3">
        <v>50000</v>
      </c>
      <c r="Z3" s="3">
        <v>9400</v>
      </c>
      <c r="AA3" s="3">
        <v>11900</v>
      </c>
      <c r="AB3" s="3">
        <v>7800</v>
      </c>
      <c r="AC3" s="3">
        <v>6700</v>
      </c>
    </row>
    <row r="4" spans="1:29" x14ac:dyDescent="0.25">
      <c r="A4" s="1" t="s">
        <v>25</v>
      </c>
      <c r="B4" s="3">
        <v>0.54500000000000004</v>
      </c>
      <c r="C4" s="3">
        <v>0.54500000000000004</v>
      </c>
      <c r="D4" s="3">
        <v>0.54100000000000004</v>
      </c>
      <c r="E4" s="3">
        <v>0.54500000000000004</v>
      </c>
      <c r="F4" s="3">
        <v>0.54500000000000004</v>
      </c>
      <c r="G4" s="3">
        <v>0.54500000000000004</v>
      </c>
      <c r="H4" s="3">
        <v>0.54500000000000004</v>
      </c>
      <c r="I4" s="3">
        <v>0.54500000000000004</v>
      </c>
      <c r="J4" s="3">
        <v>0.54500000000000004</v>
      </c>
      <c r="K4" s="3">
        <v>0.54500000000000004</v>
      </c>
      <c r="L4" s="3">
        <v>0.54500000000000004</v>
      </c>
      <c r="M4" s="3">
        <v>0.54500000000000004</v>
      </c>
      <c r="N4" s="3">
        <v>0.54100000000000004</v>
      </c>
      <c r="O4" s="3">
        <v>0.54100000000000004</v>
      </c>
      <c r="P4" s="3">
        <v>0.54500000000000004</v>
      </c>
      <c r="Q4" s="3">
        <v>0.54100000000000004</v>
      </c>
      <c r="R4" s="3">
        <v>0.54100000000000004</v>
      </c>
      <c r="S4" s="3">
        <v>0.54100000000000004</v>
      </c>
      <c r="T4" s="3">
        <v>0.54100000000000004</v>
      </c>
      <c r="U4" s="3">
        <v>0.54100000000000004</v>
      </c>
      <c r="V4" s="3">
        <v>0.54100000000000004</v>
      </c>
      <c r="W4" s="3">
        <v>0.54100000000000004</v>
      </c>
      <c r="X4" s="3">
        <v>0.54100000000000004</v>
      </c>
      <c r="Y4" s="3">
        <v>0.54500000000000004</v>
      </c>
      <c r="Z4" s="3">
        <v>0.54500000000000004</v>
      </c>
      <c r="AA4" s="3">
        <v>0.54500000000000004</v>
      </c>
      <c r="AB4" s="3">
        <v>0.54500000000000004</v>
      </c>
      <c r="AC4" s="3">
        <v>0.54500000000000004</v>
      </c>
    </row>
    <row r="5" spans="1:29" x14ac:dyDescent="0.25">
      <c r="A5" s="1" t="s">
        <v>26</v>
      </c>
      <c r="B5" s="3">
        <v>0.7</v>
      </c>
      <c r="C5" s="3">
        <v>0.8</v>
      </c>
      <c r="D5" s="3">
        <v>0.75619999999999998</v>
      </c>
      <c r="E5" s="3">
        <v>0.8</v>
      </c>
      <c r="F5" s="3">
        <v>0.7</v>
      </c>
      <c r="G5" s="3">
        <v>0.68</v>
      </c>
      <c r="H5" s="3">
        <v>0.69</v>
      </c>
      <c r="I5" s="3">
        <v>0.7</v>
      </c>
      <c r="J5" s="3">
        <v>0.7</v>
      </c>
      <c r="K5" s="3">
        <v>0.68</v>
      </c>
      <c r="L5" s="3">
        <v>0.68</v>
      </c>
      <c r="M5" s="3">
        <v>0.68</v>
      </c>
      <c r="N5" s="3">
        <v>0.62649999999999995</v>
      </c>
      <c r="O5" s="3">
        <v>0.63229999999999997</v>
      </c>
      <c r="P5" s="3">
        <v>0.68</v>
      </c>
      <c r="Q5" s="3">
        <v>0.72189999999999999</v>
      </c>
      <c r="R5" s="3">
        <v>0.62219999999999998</v>
      </c>
      <c r="S5" s="3">
        <v>0.66400000000000003</v>
      </c>
      <c r="T5" s="3">
        <v>0.65900000000000003</v>
      </c>
      <c r="U5" s="3">
        <v>0.65669999999999995</v>
      </c>
      <c r="V5" s="3">
        <v>0.65359999999999996</v>
      </c>
      <c r="W5" s="3">
        <v>0.65339999999999998</v>
      </c>
      <c r="X5" s="3">
        <v>0.64590000000000003</v>
      </c>
      <c r="Y5" s="3">
        <v>0.75</v>
      </c>
      <c r="Z5" s="3">
        <v>0.63</v>
      </c>
      <c r="AA5" s="3">
        <v>0.62</v>
      </c>
      <c r="AB5" s="3">
        <v>0.55000000000000004</v>
      </c>
      <c r="AC5" s="3">
        <v>0.56999999999999995</v>
      </c>
    </row>
    <row r="6" spans="1:29" x14ac:dyDescent="0.25">
      <c r="A6" s="1" t="s">
        <v>27</v>
      </c>
      <c r="B6" s="3">
        <v>0.5</v>
      </c>
      <c r="C6" s="3">
        <v>0.5</v>
      </c>
      <c r="D6" s="3">
        <v>0.7</v>
      </c>
      <c r="E6" s="3">
        <v>0.5</v>
      </c>
      <c r="F6" s="3">
        <v>0.5</v>
      </c>
      <c r="G6" s="3">
        <v>0.9</v>
      </c>
      <c r="H6" s="3">
        <v>0.8</v>
      </c>
      <c r="I6" s="3">
        <v>1</v>
      </c>
      <c r="J6" s="3">
        <v>1.1000000000000001</v>
      </c>
      <c r="K6" s="3">
        <v>1</v>
      </c>
      <c r="L6" s="3">
        <v>0.8</v>
      </c>
      <c r="M6" s="3">
        <v>0.9</v>
      </c>
      <c r="N6" s="3">
        <v>0.5</v>
      </c>
      <c r="O6" s="3">
        <v>0.4</v>
      </c>
      <c r="P6" s="3">
        <v>1</v>
      </c>
      <c r="Q6" s="3">
        <v>0.4</v>
      </c>
      <c r="R6" s="3">
        <v>0.5</v>
      </c>
      <c r="S6" s="3">
        <v>2.1</v>
      </c>
      <c r="T6" s="3">
        <v>0.4</v>
      </c>
      <c r="U6" s="3">
        <v>0.6</v>
      </c>
      <c r="V6" s="3">
        <v>0.4</v>
      </c>
      <c r="W6" s="3">
        <v>0.3</v>
      </c>
      <c r="X6" s="3">
        <v>0.3</v>
      </c>
      <c r="Y6" s="3">
        <v>0.5</v>
      </c>
      <c r="Z6" s="3">
        <v>1.1000000000000001</v>
      </c>
      <c r="AA6" s="3">
        <v>1.3</v>
      </c>
      <c r="AB6" s="3">
        <v>1.3</v>
      </c>
      <c r="AC6" s="3">
        <v>2.1</v>
      </c>
    </row>
    <row r="7" spans="1:29" x14ac:dyDescent="0.25">
      <c r="A7" s="1" t="s">
        <v>28</v>
      </c>
      <c r="B7" s="3">
        <v>1.9</v>
      </c>
      <c r="C7" s="3">
        <v>0.8</v>
      </c>
      <c r="D7" s="3">
        <v>0.3</v>
      </c>
      <c r="E7" s="3">
        <v>0.9</v>
      </c>
      <c r="F7" s="3">
        <v>2</v>
      </c>
      <c r="G7" s="3">
        <v>0.9</v>
      </c>
      <c r="H7" s="3">
        <v>0.8</v>
      </c>
      <c r="I7" s="3">
        <v>1</v>
      </c>
      <c r="J7" s="3">
        <v>0.9</v>
      </c>
      <c r="K7" s="3">
        <v>0.9</v>
      </c>
      <c r="L7" s="3">
        <v>0.8</v>
      </c>
      <c r="M7" s="3">
        <v>0.9</v>
      </c>
      <c r="N7" s="3">
        <v>0.5</v>
      </c>
      <c r="O7" s="3">
        <v>0.9</v>
      </c>
      <c r="P7" s="3">
        <v>0.9</v>
      </c>
      <c r="Q7" s="3">
        <v>0.2</v>
      </c>
      <c r="R7" s="3">
        <v>0.5</v>
      </c>
      <c r="S7" s="3">
        <v>0.7</v>
      </c>
      <c r="T7" s="3">
        <v>0.8</v>
      </c>
      <c r="U7" s="3">
        <v>0.8</v>
      </c>
      <c r="V7" s="3">
        <v>0.3</v>
      </c>
      <c r="W7" s="3">
        <v>0.3</v>
      </c>
      <c r="X7" s="3">
        <v>0.3</v>
      </c>
      <c r="Y7" s="3">
        <v>0.6</v>
      </c>
      <c r="Z7" s="3">
        <v>14</v>
      </c>
      <c r="AA7" s="3">
        <v>14.6</v>
      </c>
      <c r="AB7" s="3">
        <v>6.6</v>
      </c>
      <c r="AC7" s="3">
        <v>2.4</v>
      </c>
    </row>
    <row r="8" spans="1:29" x14ac:dyDescent="0.25">
      <c r="A8" s="1" t="s">
        <v>29</v>
      </c>
      <c r="B8" s="3">
        <v>0.5</v>
      </c>
      <c r="C8" s="3">
        <v>0.5</v>
      </c>
      <c r="D8" s="3">
        <v>0.42099999999999999</v>
      </c>
      <c r="E8" s="3">
        <v>0.5</v>
      </c>
      <c r="F8" s="3">
        <v>0.5</v>
      </c>
      <c r="G8" s="3">
        <v>0.5</v>
      </c>
      <c r="H8" s="3">
        <v>0.5</v>
      </c>
      <c r="I8" s="3">
        <v>0.5</v>
      </c>
      <c r="J8" s="3">
        <v>0.5</v>
      </c>
      <c r="K8" s="3">
        <v>0.5</v>
      </c>
      <c r="L8" s="3">
        <v>0.5</v>
      </c>
      <c r="M8" s="3">
        <v>0.5</v>
      </c>
      <c r="N8" s="3">
        <v>0.41099999999999998</v>
      </c>
      <c r="O8" s="3">
        <v>13.802</v>
      </c>
      <c r="P8" s="3">
        <v>0.5</v>
      </c>
      <c r="Q8" s="3">
        <v>0.75600000000000001</v>
      </c>
      <c r="R8" s="3">
        <v>2.7E-2</v>
      </c>
      <c r="S8" s="3">
        <v>0.35099999999999998</v>
      </c>
      <c r="T8" s="3">
        <v>0.54700000000000004</v>
      </c>
      <c r="U8" s="3">
        <v>0.54100000000000004</v>
      </c>
      <c r="V8" s="3">
        <v>0.38200000000000001</v>
      </c>
      <c r="W8" s="3">
        <v>0.55500000000000005</v>
      </c>
      <c r="X8" s="3">
        <v>0.47</v>
      </c>
      <c r="Y8" s="3">
        <v>0.5</v>
      </c>
      <c r="Z8" s="3">
        <v>0.5</v>
      </c>
      <c r="AA8" s="3">
        <v>0.5</v>
      </c>
      <c r="AB8" s="3">
        <v>0.5</v>
      </c>
      <c r="AC8" s="3">
        <v>0.5</v>
      </c>
    </row>
    <row r="9" spans="1:29" x14ac:dyDescent="0.25">
      <c r="A9" s="1" t="s">
        <v>30</v>
      </c>
      <c r="B9" s="3">
        <v>6.8</v>
      </c>
      <c r="C9" s="3">
        <v>3.2</v>
      </c>
      <c r="D9" s="3">
        <v>3.0070000000000001</v>
      </c>
      <c r="E9" s="3">
        <v>3.3</v>
      </c>
      <c r="F9" s="3">
        <v>6.9</v>
      </c>
      <c r="G9" s="3">
        <v>2.4</v>
      </c>
      <c r="H9" s="3">
        <v>2.2999999999999998</v>
      </c>
      <c r="I9" s="3">
        <v>2.4</v>
      </c>
      <c r="J9" s="3">
        <v>2.4</v>
      </c>
      <c r="K9" s="3">
        <v>2.2999999999999998</v>
      </c>
      <c r="L9" s="3">
        <v>2.2000000000000002</v>
      </c>
      <c r="M9" s="3">
        <v>2.2999999999999998</v>
      </c>
      <c r="N9" s="3">
        <v>2.7869999999999999</v>
      </c>
      <c r="O9" s="3">
        <v>2.9009999999999998</v>
      </c>
      <c r="P9" s="3">
        <v>2.2999999999999998</v>
      </c>
      <c r="Q9" s="3">
        <v>1.9530000000000001</v>
      </c>
      <c r="R9" s="3">
        <v>2.5419999999999998</v>
      </c>
      <c r="S9" s="3">
        <v>2.1560000000000001</v>
      </c>
      <c r="T9" s="3">
        <v>2.1040000000000001</v>
      </c>
      <c r="U9" s="3">
        <v>2.1269999999999998</v>
      </c>
      <c r="V9" s="3">
        <v>2.4769999999999999</v>
      </c>
      <c r="W9" s="3">
        <v>2.4609999999999999</v>
      </c>
      <c r="X9" s="3">
        <v>2.488</v>
      </c>
      <c r="Y9" s="3">
        <v>5</v>
      </c>
      <c r="Z9" s="3">
        <v>14.2</v>
      </c>
      <c r="AA9" s="3">
        <v>14</v>
      </c>
      <c r="AB9" s="3">
        <v>10.7</v>
      </c>
      <c r="AC9" s="3">
        <v>6</v>
      </c>
    </row>
    <row r="10" spans="1:29" x14ac:dyDescent="0.25">
      <c r="A10" s="2" t="s">
        <v>31</v>
      </c>
      <c r="B10" s="3">
        <v>11.251200000000001</v>
      </c>
      <c r="C10" s="3">
        <v>7.4112</v>
      </c>
      <c r="D10" s="3">
        <v>13.1328</v>
      </c>
      <c r="E10" s="3">
        <v>7.4444000000000008</v>
      </c>
      <c r="F10" s="3">
        <v>11.251200000000001</v>
      </c>
      <c r="G10" s="3">
        <v>8.4456000000000007</v>
      </c>
      <c r="H10" s="3">
        <v>7.0656000000000008</v>
      </c>
      <c r="I10" s="3">
        <v>14.131200000000002</v>
      </c>
      <c r="J10" s="3">
        <v>14.131200000000002</v>
      </c>
      <c r="K10" s="3">
        <v>8.4456000000000007</v>
      </c>
      <c r="L10" s="3">
        <v>7.0656000000000008</v>
      </c>
      <c r="M10" s="3">
        <v>14.131200000000002</v>
      </c>
      <c r="N10" s="3">
        <v>4.968</v>
      </c>
      <c r="O10" s="3">
        <v>4.968</v>
      </c>
      <c r="P10" s="3">
        <v>14.131200000000002</v>
      </c>
      <c r="Q10" s="3">
        <v>7.68</v>
      </c>
      <c r="R10" s="3">
        <v>6.6239999999999997</v>
      </c>
      <c r="S10" s="3">
        <v>14.598720000000002</v>
      </c>
      <c r="T10" s="3">
        <v>12.340960000000001</v>
      </c>
      <c r="U10" s="3">
        <v>14.5768</v>
      </c>
      <c r="V10" s="3">
        <v>11.223040000000001</v>
      </c>
      <c r="W10" s="3">
        <v>7.7816000000000001</v>
      </c>
      <c r="X10" s="3">
        <v>6.7075200000000006</v>
      </c>
      <c r="Y10" s="3">
        <v>36</v>
      </c>
      <c r="Z10" s="3">
        <f>2048*5.5/1000</f>
        <v>11.263999999999999</v>
      </c>
      <c r="AA10" s="3">
        <f>2048*5.5/1000</f>
        <v>11.263999999999999</v>
      </c>
      <c r="AB10" s="3">
        <f>1280*4.8/1000</f>
        <v>6.1440000000000001</v>
      </c>
      <c r="AC10" s="3">
        <f>2592*2.2/1000</f>
        <v>5.7024000000000008</v>
      </c>
    </row>
    <row r="11" spans="1:29" x14ac:dyDescent="0.25">
      <c r="A11" s="2" t="s">
        <v>32</v>
      </c>
      <c r="B11" s="3">
        <v>7.032</v>
      </c>
      <c r="C11" s="3">
        <v>5.0015999999999998</v>
      </c>
      <c r="D11" s="3">
        <v>8.7551999999999985</v>
      </c>
      <c r="E11" s="3">
        <v>5.6166</v>
      </c>
      <c r="F11" s="3">
        <v>7.032</v>
      </c>
      <c r="G11" s="3">
        <v>7.0656000000000008</v>
      </c>
      <c r="H11" s="3">
        <v>5.2992000000000008</v>
      </c>
      <c r="I11" s="3">
        <v>10.35</v>
      </c>
      <c r="J11" s="3">
        <v>7.452</v>
      </c>
      <c r="K11" s="3">
        <v>7.0656000000000008</v>
      </c>
      <c r="L11" s="3">
        <v>5.2992000000000008</v>
      </c>
      <c r="M11" s="3">
        <v>7.452</v>
      </c>
      <c r="N11" s="3">
        <v>3.726</v>
      </c>
      <c r="O11" s="3">
        <v>3.726</v>
      </c>
      <c r="P11" s="3">
        <v>10.35</v>
      </c>
      <c r="Q11" s="3">
        <v>4.32</v>
      </c>
      <c r="R11" s="3">
        <v>4.1399999999999997</v>
      </c>
      <c r="S11" s="3">
        <v>12.625920000000002</v>
      </c>
      <c r="T11" s="3">
        <v>12.340960000000001</v>
      </c>
      <c r="U11" s="3">
        <v>8.3076799999999995</v>
      </c>
      <c r="V11" s="3">
        <v>8.2200000000000006</v>
      </c>
      <c r="W11" s="3">
        <v>7.7816000000000001</v>
      </c>
      <c r="X11" s="3">
        <v>5.6115200000000005</v>
      </c>
      <c r="Y11" s="3">
        <v>24</v>
      </c>
      <c r="Z11" s="3">
        <f>1088*5.5/1000</f>
        <v>5.984</v>
      </c>
      <c r="AA11" s="3">
        <f>2048*5.5/1000</f>
        <v>11.263999999999999</v>
      </c>
      <c r="AB11" s="3">
        <f>1024*4.8/1000</f>
        <v>4.9151999999999996</v>
      </c>
      <c r="AC11" s="3">
        <f>1944*2.2/1000</f>
        <v>4.2768000000000006</v>
      </c>
    </row>
    <row r="12" spans="1:29" x14ac:dyDescent="0.25">
      <c r="A12" s="2" t="s">
        <v>33</v>
      </c>
      <c r="B12" s="3">
        <f>SQRT(B10^2+B11^2)</f>
        <v>13.267951064124409</v>
      </c>
      <c r="C12" s="3">
        <f t="shared" ref="C12:W12" si="0">SQRT(C10^2+C11^2)</f>
        <v>8.9410227602886696</v>
      </c>
      <c r="D12" s="3">
        <f t="shared" si="0"/>
        <v>15.783661263471158</v>
      </c>
      <c r="E12" s="3">
        <f t="shared" si="0"/>
        <v>9.3255180510253695</v>
      </c>
      <c r="F12" s="3">
        <f t="shared" si="0"/>
        <v>13.267951064124409</v>
      </c>
      <c r="G12" s="3">
        <f t="shared" si="0"/>
        <v>11.011396946800167</v>
      </c>
      <c r="H12" s="3">
        <f t="shared" si="0"/>
        <v>8.8320000000000007</v>
      </c>
      <c r="I12" s="3">
        <f t="shared" si="0"/>
        <v>17.516087275416279</v>
      </c>
      <c r="J12" s="3">
        <f t="shared" si="0"/>
        <v>15.975703973221339</v>
      </c>
      <c r="K12" s="3">
        <f t="shared" si="0"/>
        <v>11.011396946800167</v>
      </c>
      <c r="L12" s="3">
        <f t="shared" si="0"/>
        <v>8.8320000000000007</v>
      </c>
      <c r="M12" s="3">
        <f t="shared" si="0"/>
        <v>15.975703973221339</v>
      </c>
      <c r="N12" s="3">
        <f t="shared" si="0"/>
        <v>6.21</v>
      </c>
      <c r="O12" s="3">
        <f t="shared" si="0"/>
        <v>6.21</v>
      </c>
      <c r="P12" s="3">
        <f t="shared" si="0"/>
        <v>17.516087275416279</v>
      </c>
      <c r="Q12" s="3">
        <f t="shared" si="0"/>
        <v>8.8116286803291928</v>
      </c>
      <c r="R12" s="3">
        <f t="shared" si="0"/>
        <v>7.8113363773428679</v>
      </c>
      <c r="S12" s="3">
        <f t="shared" si="0"/>
        <v>19.301204145980119</v>
      </c>
      <c r="T12" s="3">
        <f t="shared" si="0"/>
        <v>17.452753004703872</v>
      </c>
      <c r="U12" s="3">
        <f t="shared" si="0"/>
        <v>16.777980963822792</v>
      </c>
      <c r="V12" s="3">
        <f t="shared" si="0"/>
        <v>13.911327285403074</v>
      </c>
      <c r="W12" s="3">
        <f t="shared" si="0"/>
        <v>11.004844256962476</v>
      </c>
      <c r="X12" s="3">
        <f t="shared" ref="X12:AC12" si="1">SQRT(X10^2+X11^2)</f>
        <v>8.7452833722412908</v>
      </c>
      <c r="Y12" s="3">
        <f t="shared" si="1"/>
        <v>43.266615305567875</v>
      </c>
      <c r="Z12" s="3">
        <f t="shared" si="1"/>
        <v>12.75484033612338</v>
      </c>
      <c r="AA12" s="3">
        <f t="shared" si="1"/>
        <v>15.929701566570541</v>
      </c>
      <c r="AB12" s="3">
        <f t="shared" si="1"/>
        <v>7.868159062957484</v>
      </c>
      <c r="AC12" s="3">
        <f t="shared" si="1"/>
        <v>7.128000000000001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2021-12-15T06:49:48Z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9f5373c-0244-4f85-bfd2-22dfa2199757_Enabled">
    <vt:lpwstr>true</vt:lpwstr>
  </property>
  <property fmtid="{D5CDD505-2E9C-101B-9397-08002B2CF9AE}" pid="3" name="MSIP_Label_f9f5373c-0244-4f85-bfd2-22dfa2199757_SetDate">
    <vt:lpwstr>2021-12-14T08:12:22Z</vt:lpwstr>
  </property>
  <property fmtid="{D5CDD505-2E9C-101B-9397-08002B2CF9AE}" pid="4" name="MSIP_Label_f9f5373c-0244-4f85-bfd2-22dfa2199757_Method">
    <vt:lpwstr>Privileged</vt:lpwstr>
  </property>
  <property fmtid="{D5CDD505-2E9C-101B-9397-08002B2CF9AE}" pid="5" name="MSIP_Label_f9f5373c-0244-4f85-bfd2-22dfa2199757_Name">
    <vt:lpwstr>Public (SK4)</vt:lpwstr>
  </property>
  <property fmtid="{D5CDD505-2E9C-101B-9397-08002B2CF9AE}" pid="6" name="MSIP_Label_f9f5373c-0244-4f85-bfd2-22dfa2199757_SiteId">
    <vt:lpwstr>744babbe-2423-4ffc-a968-eb9943b74386</vt:lpwstr>
  </property>
  <property fmtid="{D5CDD505-2E9C-101B-9397-08002B2CF9AE}" pid="7" name="MSIP_Label_f9f5373c-0244-4f85-bfd2-22dfa2199757_ActionId">
    <vt:lpwstr>599f9de0-8731-4276-a2ba-2dad38f5a042</vt:lpwstr>
  </property>
  <property fmtid="{D5CDD505-2E9C-101B-9397-08002B2CF9AE}" pid="8" name="MSIP_Label_f9f5373c-0244-4f85-bfd2-22dfa2199757_ContentBits">
    <vt:lpwstr>0</vt:lpwstr>
  </property>
</Properties>
</file>