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1968\Documents\"/>
    </mc:Choice>
  </mc:AlternateContent>
  <bookViews>
    <workbookView xWindow="0" yWindow="0" windowWidth="20490" windowHeight="5430" activeTab="1"/>
  </bookViews>
  <sheets>
    <sheet name="Sheet1" sheetId="1" r:id="rId1"/>
    <sheet name="MWR" sheetId="3" r:id="rId2"/>
    <sheet name="PPM" sheetId="2" r:id="rId3"/>
    <sheet name="Complaint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F7" i="3"/>
  <c r="F8" i="3"/>
  <c r="F9" i="3"/>
  <c r="F10" i="3"/>
  <c r="F11" i="3"/>
  <c r="F12" i="3"/>
  <c r="F13" i="3"/>
  <c r="F14" i="3"/>
  <c r="F15" i="3"/>
  <c r="F16" i="3"/>
  <c r="F17" i="3"/>
  <c r="F3" i="3"/>
  <c r="F4" i="3"/>
  <c r="F5" i="3"/>
  <c r="F6" i="3"/>
  <c r="F2" i="3"/>
  <c r="D3" i="4"/>
  <c r="D4" i="4"/>
  <c r="D5" i="4"/>
  <c r="D6" i="4"/>
  <c r="D7" i="4"/>
  <c r="D8" i="4"/>
  <c r="D9" i="4"/>
  <c r="D10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</calcChain>
</file>

<file path=xl/sharedStrings.xml><?xml version="1.0" encoding="utf-8"?>
<sst xmlns="http://schemas.openxmlformats.org/spreadsheetml/2006/main" count="391" uniqueCount="231">
  <si>
    <t>HOSPITAL</t>
  </si>
  <si>
    <t>WORK REQUEST NO</t>
  </si>
  <si>
    <t>DATE</t>
  </si>
  <si>
    <t>TIME</t>
  </si>
  <si>
    <t>TARGET DATE</t>
  </si>
  <si>
    <t>NO.OF DAYS OPEN / AGEING</t>
  </si>
  <si>
    <t>STATUS</t>
  </si>
  <si>
    <t>REQUESTOR</t>
  </si>
  <si>
    <t>CATEGORY</t>
  </si>
  <si>
    <t xml:space="preserve">ASSET NO </t>
  </si>
  <si>
    <t>WORKGROUP</t>
  </si>
  <si>
    <t>DETAILS</t>
  </si>
  <si>
    <t>START DATE</t>
  </si>
  <si>
    <t>START TIME</t>
  </si>
  <si>
    <t>END DATE</t>
  </si>
  <si>
    <t>END TIME</t>
  </si>
  <si>
    <t>ACTION TAKEN</t>
  </si>
  <si>
    <t>ACTUAL CLOSED DATE</t>
  </si>
  <si>
    <t>JUSTIFICATION OUTSTANDING</t>
  </si>
  <si>
    <t>MWR</t>
  </si>
  <si>
    <t>PPM</t>
  </si>
  <si>
    <t xml:space="preserve">TYPE </t>
  </si>
  <si>
    <t>ASSET DESC</t>
  </si>
  <si>
    <t>TASK DESC</t>
  </si>
  <si>
    <t>Hospital</t>
  </si>
  <si>
    <t>Complaint No.</t>
  </si>
  <si>
    <t>Date</t>
  </si>
  <si>
    <t>Time</t>
  </si>
  <si>
    <t>Reference</t>
  </si>
  <si>
    <t>Complaint Details</t>
  </si>
  <si>
    <t>Action Taken</t>
  </si>
  <si>
    <t>Name</t>
  </si>
  <si>
    <t>Date Completed</t>
  </si>
  <si>
    <t>Status</t>
  </si>
  <si>
    <t>Complaint</t>
  </si>
  <si>
    <t>$x1= $_POST[</t>
  </si>
  <si>
    <t>hospital</t>
  </si>
  <si>
    <t>$v1= $_POST[</t>
  </si>
  <si>
    <t>status</t>
  </si>
  <si>
    <t>$v2= $_POST[</t>
  </si>
  <si>
    <t>workNo</t>
  </si>
  <si>
    <t>$v3= $_POST[</t>
  </si>
  <si>
    <t>dateTime1</t>
  </si>
  <si>
    <t>$v4= $_POST[</t>
  </si>
  <si>
    <t>workGroup</t>
  </si>
  <si>
    <t>$v5= $_POST[</t>
  </si>
  <si>
    <t>wrType</t>
  </si>
  <si>
    <t>$v6= $_POST[</t>
  </si>
  <si>
    <t>period</t>
  </si>
  <si>
    <t>$v7= $_POST[</t>
  </si>
  <si>
    <t>assetNo</t>
  </si>
  <si>
    <t>$v8= $_POST[</t>
  </si>
  <si>
    <t>typeCode</t>
  </si>
  <si>
    <t>$v9= $_POST[</t>
  </si>
  <si>
    <t>assetName</t>
  </si>
  <si>
    <t>$v10= $_POST[</t>
  </si>
  <si>
    <t>locationName</t>
  </si>
  <si>
    <t>$v11= $_POST[</t>
  </si>
  <si>
    <t>locationCode</t>
  </si>
  <si>
    <t>$v12= $_POST[</t>
  </si>
  <si>
    <t>departmentName</t>
  </si>
  <si>
    <t>$v13= $_POST[</t>
  </si>
  <si>
    <t>assetStatus</t>
  </si>
  <si>
    <t>$v14= $_POST[</t>
  </si>
  <si>
    <t>assetCritically</t>
  </si>
  <si>
    <t>$v15= $_POST[</t>
  </si>
  <si>
    <t>variationStatus</t>
  </si>
  <si>
    <t>$v16= $_POST[</t>
  </si>
  <si>
    <t>assetCondition</t>
  </si>
  <si>
    <t>$v17= $_POST[</t>
  </si>
  <si>
    <t>brandModel</t>
  </si>
  <si>
    <t>$v18= $_POST[</t>
  </si>
  <si>
    <t>serialNo</t>
  </si>
  <si>
    <t>$v19= $_POST[</t>
  </si>
  <si>
    <t>manufacturer</t>
  </si>
  <si>
    <t>$v20= $_POST[</t>
  </si>
  <si>
    <t>vendor</t>
  </si>
  <si>
    <t>$v21= $_POST[</t>
  </si>
  <si>
    <t>serviceAgent</t>
  </si>
  <si>
    <t>$v22= $_POST[</t>
  </si>
  <si>
    <t>serviceLife</t>
  </si>
  <si>
    <t>$v23= $_POST[</t>
  </si>
  <si>
    <t>contactPerson</t>
  </si>
  <si>
    <t>$v24= $_POST[</t>
  </si>
  <si>
    <t>phoneNo</t>
  </si>
  <si>
    <t>$v25= $_POST[</t>
  </si>
  <si>
    <t>pWorkDate</t>
  </si>
  <si>
    <t>$v26= $_POST[</t>
  </si>
  <si>
    <t>pRepairDate</t>
  </si>
  <si>
    <t>$v27= $_POST[</t>
  </si>
  <si>
    <t>taskNo</t>
  </si>
  <si>
    <t>$v28= $_POST[</t>
  </si>
  <si>
    <t>description</t>
  </si>
  <si>
    <t>$v29= $_POST[</t>
  </si>
  <si>
    <t>targetDate</t>
  </si>
  <si>
    <t>$v30= $_POST[</t>
  </si>
  <si>
    <t>next</t>
  </si>
  <si>
    <t>$v31= $_POST[</t>
  </si>
  <si>
    <t>statusTask</t>
  </si>
  <si>
    <t>$v32= $_POST[</t>
  </si>
  <si>
    <t>requestedDetails</t>
  </si>
  <si>
    <t>$v33= $_POST[</t>
  </si>
  <si>
    <t>cWarrantyInformation</t>
  </si>
  <si>
    <t>$v34= $_POST[</t>
  </si>
  <si>
    <t>cCompanyName</t>
  </si>
  <si>
    <t>$v35= $_POST[</t>
  </si>
  <si>
    <t>cwStartDate</t>
  </si>
  <si>
    <t>$v36= $_POST[</t>
  </si>
  <si>
    <t>cwEndDate</t>
  </si>
  <si>
    <t>$v37= $_POST[</t>
  </si>
  <si>
    <t>telNo</t>
  </si>
  <si>
    <t>$v38= $_POST[</t>
  </si>
  <si>
    <t>pdetailsDesc1</t>
  </si>
  <si>
    <t>$v39= $_POST[</t>
  </si>
  <si>
    <t>uom1</t>
  </si>
  <si>
    <t>$v40= $_POST[</t>
  </si>
  <si>
    <t>qUsedReturned1</t>
  </si>
  <si>
    <t>$v41= $_POST[</t>
  </si>
  <si>
    <t>pdetailsDesc2</t>
  </si>
  <si>
    <t>$v42= $_POST[</t>
  </si>
  <si>
    <t>uom2</t>
  </si>
  <si>
    <t>$v43= $_POST[</t>
  </si>
  <si>
    <t>qUsedReturned2</t>
  </si>
  <si>
    <t>$v44= $_POST[</t>
  </si>
  <si>
    <t>pdetailsDesc3</t>
  </si>
  <si>
    <t>$v45= $_POST[</t>
  </si>
  <si>
    <t>uom3</t>
  </si>
  <si>
    <t>$v46= $_POST[</t>
  </si>
  <si>
    <t>qUsedReturned3</t>
  </si>
  <si>
    <t>$v47= $_POST[</t>
  </si>
  <si>
    <t>employeeNo1</t>
  </si>
  <si>
    <t>$v48= $_POST[</t>
  </si>
  <si>
    <t>nameEmployee1</t>
  </si>
  <si>
    <t>$v49= $_POST[</t>
  </si>
  <si>
    <t>taskCode1</t>
  </si>
  <si>
    <t>$v50= $_POST[</t>
  </si>
  <si>
    <t>dateEmDetails1</t>
  </si>
  <si>
    <t>$v51= $_POST[</t>
  </si>
  <si>
    <t>startTime1</t>
  </si>
  <si>
    <t>$v52= $_POST[</t>
  </si>
  <si>
    <t>endTime1</t>
  </si>
  <si>
    <t>$v53= $_POST[</t>
  </si>
  <si>
    <t>prepHours1</t>
  </si>
  <si>
    <t>$v54= $_POST[</t>
  </si>
  <si>
    <t>employeeNo2</t>
  </si>
  <si>
    <t>$v55= $_POST[</t>
  </si>
  <si>
    <t>nameEmployee2</t>
  </si>
  <si>
    <t>$v56= $_POST[</t>
  </si>
  <si>
    <t>taskCode2</t>
  </si>
  <si>
    <t>$v57= $_POST[</t>
  </si>
  <si>
    <t>dateEmDetails2</t>
  </si>
  <si>
    <t>$v58= $_POST[</t>
  </si>
  <si>
    <t>startTime2</t>
  </si>
  <si>
    <t>$v59= $_POST[</t>
  </si>
  <si>
    <t>endTime2</t>
  </si>
  <si>
    <t>$v60= $_POST[</t>
  </si>
  <si>
    <t>prepHours2</t>
  </si>
  <si>
    <t>$v61= $_POST[</t>
  </si>
  <si>
    <t>employeeNo3</t>
  </si>
  <si>
    <t>$v62= $_POST[</t>
  </si>
  <si>
    <t>nameEmployee3</t>
  </si>
  <si>
    <t>$v63= $_POST[</t>
  </si>
  <si>
    <t>taskCode3</t>
  </si>
  <si>
    <t>$v64= $_POST[</t>
  </si>
  <si>
    <t>dateEmDetails3</t>
  </si>
  <si>
    <t>$v65= $_POST[</t>
  </si>
  <si>
    <t>startTime3</t>
  </si>
  <si>
    <t>$v66= $_POST[</t>
  </si>
  <si>
    <t>endTime3</t>
  </si>
  <si>
    <t>$v67= $_POST[</t>
  </si>
  <si>
    <t>prepHours3</t>
  </si>
  <si>
    <t>$v68= $_POST[</t>
  </si>
  <si>
    <t>performanceTest</t>
  </si>
  <si>
    <t>$v69= $_POST[</t>
  </si>
  <si>
    <t>eSafetyTest</t>
  </si>
  <si>
    <t>$v70= $_POST[</t>
  </si>
  <si>
    <t>ppmAgreedDate</t>
  </si>
  <si>
    <t>$v71= $_POST[</t>
  </si>
  <si>
    <t>dateTimeStarted</t>
  </si>
  <si>
    <t>$v72= $_POST[</t>
  </si>
  <si>
    <t>dateTimeCompleted</t>
  </si>
  <si>
    <t>$v73= $_POST[</t>
  </si>
  <si>
    <t>downtimeHours</t>
  </si>
  <si>
    <t>$v74= $_POST[</t>
  </si>
  <si>
    <t>actionTaken</t>
  </si>
  <si>
    <t>$v75= $_POST[</t>
  </si>
  <si>
    <t>completedBy</t>
  </si>
  <si>
    <t>$v76= $_POST[</t>
  </si>
  <si>
    <t>dateCompleted</t>
  </si>
  <si>
    <t>$v77= $_POST[</t>
  </si>
  <si>
    <t>verifiedBy</t>
  </si>
  <si>
    <t>$v78= $_POST[</t>
  </si>
  <si>
    <t>dateVerified</t>
  </si>
  <si>
    <t>$v79= $_POST[</t>
  </si>
  <si>
    <t>timeCompleted</t>
  </si>
  <si>
    <t>$v80= $_POST[</t>
  </si>
  <si>
    <t>timeVerified</t>
  </si>
  <si>
    <t>NEW DATABASE FIELD</t>
  </si>
  <si>
    <t>wrNo</t>
  </si>
  <si>
    <t>datetime</t>
  </si>
  <si>
    <t>targetdate</t>
  </si>
  <si>
    <t>ageing</t>
  </si>
  <si>
    <t>type</t>
  </si>
  <si>
    <t>assetDesc</t>
  </si>
  <si>
    <t>workgroup</t>
  </si>
  <si>
    <t>details</t>
  </si>
  <si>
    <t>taskDesc</t>
  </si>
  <si>
    <t>startDatetime</t>
  </si>
  <si>
    <t>endDatetime</t>
  </si>
  <si>
    <t>actualclosedDate</t>
  </si>
  <si>
    <t>justificationOutstanding</t>
  </si>
  <si>
    <t>VARCHAR(255)</t>
  </si>
  <si>
    <t>VARCHAR(32)</t>
  </si>
  <si>
    <t>DATETIME()</t>
  </si>
  <si>
    <t>VARCHAR(16)</t>
  </si>
  <si>
    <t>DATE()</t>
  </si>
  <si>
    <t>requestor</t>
  </si>
  <si>
    <t>category</t>
  </si>
  <si>
    <t>DATETIME</t>
  </si>
  <si>
    <t>INT(5)</t>
  </si>
  <si>
    <t>reference</t>
  </si>
  <si>
    <t>name</t>
  </si>
  <si>
    <t>complaintNo</t>
  </si>
  <si>
    <t>complaintDetails</t>
  </si>
  <si>
    <t>VARCHAR(64)</t>
  </si>
  <si>
    <t>$_POST['</t>
  </si>
  <si>
    <t>'];</t>
  </si>
  <si>
    <t>POST</t>
  </si>
  <si>
    <t>QUERY1</t>
  </si>
  <si>
    <t>QUERY 2</t>
  </si>
  <si>
    <t>QUERYUPDATE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</si>
</sst>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" sqref="A2"/>
    </sheetView>
  </sheetViews>
  <sheetFormatPr defaultRowHeight="15" x14ac:dyDescent="0.25"/>
  <cols>
    <col min="1" max="2" width="28" bestFit="1" customWidth="1"/>
    <col min="3" max="3" width="16.85546875" bestFit="1" customWidth="1"/>
    <col min="19" max="19" width="9.140625" customWidth="1"/>
  </cols>
  <sheetData>
    <row r="1" spans="1:3" x14ac:dyDescent="0.25">
      <c r="A1" s="1" t="s">
        <v>19</v>
      </c>
      <c r="B1" s="1" t="s">
        <v>20</v>
      </c>
      <c r="C1" s="1" t="s">
        <v>34</v>
      </c>
    </row>
    <row r="2" spans="1:3" x14ac:dyDescent="0.25">
      <c r="A2" t="s">
        <v>0</v>
      </c>
      <c r="B2" t="s">
        <v>0</v>
      </c>
      <c r="C2" t="s">
        <v>24</v>
      </c>
    </row>
    <row r="3" spans="1:3" x14ac:dyDescent="0.25">
      <c r="A3" t="s">
        <v>1</v>
      </c>
      <c r="B3" t="s">
        <v>1</v>
      </c>
      <c r="C3" t="s">
        <v>25</v>
      </c>
    </row>
    <row r="4" spans="1:3" x14ac:dyDescent="0.25">
      <c r="A4" t="s">
        <v>2</v>
      </c>
      <c r="B4" t="s">
        <v>2</v>
      </c>
      <c r="C4" t="s">
        <v>26</v>
      </c>
    </row>
    <row r="5" spans="1:3" x14ac:dyDescent="0.25">
      <c r="A5" t="s">
        <v>3</v>
      </c>
      <c r="B5" t="s">
        <v>3</v>
      </c>
      <c r="C5" t="s">
        <v>27</v>
      </c>
    </row>
    <row r="6" spans="1:3" x14ac:dyDescent="0.25">
      <c r="A6" t="s">
        <v>4</v>
      </c>
      <c r="B6" t="s">
        <v>4</v>
      </c>
      <c r="C6" t="s">
        <v>28</v>
      </c>
    </row>
    <row r="7" spans="1:3" x14ac:dyDescent="0.25">
      <c r="A7" t="s">
        <v>5</v>
      </c>
      <c r="B7" t="s">
        <v>5</v>
      </c>
      <c r="C7" t="s">
        <v>29</v>
      </c>
    </row>
    <row r="8" spans="1:3" x14ac:dyDescent="0.25">
      <c r="A8" t="s">
        <v>6</v>
      </c>
      <c r="B8" t="s">
        <v>6</v>
      </c>
      <c r="C8" t="s">
        <v>30</v>
      </c>
    </row>
    <row r="9" spans="1:3" x14ac:dyDescent="0.25">
      <c r="A9" t="s">
        <v>7</v>
      </c>
      <c r="B9" t="s">
        <v>21</v>
      </c>
      <c r="C9" t="s">
        <v>31</v>
      </c>
    </row>
    <row r="10" spans="1:3" x14ac:dyDescent="0.25">
      <c r="A10" t="s">
        <v>8</v>
      </c>
      <c r="B10" t="s">
        <v>9</v>
      </c>
      <c r="C10" t="s">
        <v>32</v>
      </c>
    </row>
    <row r="11" spans="1:3" x14ac:dyDescent="0.25">
      <c r="A11" t="s">
        <v>9</v>
      </c>
      <c r="B11" t="s">
        <v>22</v>
      </c>
      <c r="C11" t="s">
        <v>33</v>
      </c>
    </row>
    <row r="12" spans="1:3" x14ac:dyDescent="0.25">
      <c r="A12" t="s">
        <v>10</v>
      </c>
      <c r="B12" t="s">
        <v>10</v>
      </c>
    </row>
    <row r="13" spans="1:3" x14ac:dyDescent="0.25">
      <c r="A13" t="s">
        <v>11</v>
      </c>
      <c r="B13" t="s">
        <v>11</v>
      </c>
    </row>
    <row r="14" spans="1:3" x14ac:dyDescent="0.25">
      <c r="A14" t="s">
        <v>12</v>
      </c>
      <c r="B14" t="s">
        <v>23</v>
      </c>
    </row>
    <row r="15" spans="1:3" x14ac:dyDescent="0.25">
      <c r="A15" t="s">
        <v>13</v>
      </c>
      <c r="B15" t="s">
        <v>12</v>
      </c>
    </row>
    <row r="16" spans="1:3" x14ac:dyDescent="0.25">
      <c r="A16" t="s">
        <v>14</v>
      </c>
      <c r="B16" t="s">
        <v>13</v>
      </c>
    </row>
    <row r="17" spans="1:2" x14ac:dyDescent="0.25">
      <c r="A17" t="s">
        <v>15</v>
      </c>
      <c r="B17" t="s">
        <v>14</v>
      </c>
    </row>
    <row r="18" spans="1:2" x14ac:dyDescent="0.25">
      <c r="A18" t="s">
        <v>16</v>
      </c>
      <c r="B18" t="s">
        <v>15</v>
      </c>
    </row>
    <row r="19" spans="1:2" x14ac:dyDescent="0.25">
      <c r="A19" t="s">
        <v>17</v>
      </c>
      <c r="B19" t="s">
        <v>16</v>
      </c>
    </row>
    <row r="20" spans="1:2" x14ac:dyDescent="0.25">
      <c r="A20" t="s">
        <v>18</v>
      </c>
      <c r="B20" t="s">
        <v>17</v>
      </c>
    </row>
    <row r="21" spans="1:2" x14ac:dyDescent="0.25">
      <c r="B21" t="s">
        <v>18</v>
      </c>
    </row>
  </sheetData>
  <conditionalFormatting sqref="G1:G1048576">
    <cfRule type="containsText" dxfId="23" priority="12" operator="containsText" text="PENDING">
      <formula>NOT(ISERROR(SEARCH("PENDING",G1)))</formula>
    </cfRule>
    <cfRule type="containsText" dxfId="22" priority="13" operator="containsText" text="PENDING">
      <formula>NOT(ISERROR(SEARCH("PENDING",G1)))</formula>
    </cfRule>
  </conditionalFormatting>
  <conditionalFormatting sqref="G1:G1048576">
    <cfRule type="containsText" dxfId="21" priority="10" operator="containsText" text="OPEN">
      <formula>NOT(ISERROR(SEARCH("OPEN",G1)))</formula>
    </cfRule>
    <cfRule type="containsText" dxfId="20" priority="11" operator="containsText" text="CLOSED">
      <formula>NOT(ISERROR(SEARCH("CLOSED",G1)))</formula>
    </cfRule>
  </conditionalFormatting>
  <conditionalFormatting sqref="B59932:B1048576">
    <cfRule type="duplicateValues" dxfId="19" priority="14"/>
  </conditionalFormatting>
  <conditionalFormatting sqref="B59932:B1048576">
    <cfRule type="duplicateValues" dxfId="18" priority="15"/>
    <cfRule type="duplicateValues" dxfId="17" priority="16"/>
    <cfRule type="duplicateValues" dxfId="16" priority="17"/>
  </conditionalFormatting>
  <conditionalFormatting sqref="B5">
    <cfRule type="containsText" dxfId="15" priority="5" operator="containsText" text="OPEN">
      <formula>NOT(ISERROR(SEARCH("OPEN",B5)))</formula>
    </cfRule>
    <cfRule type="containsText" dxfId="14" priority="6" operator="containsText" text="CLOSED">
      <formula>NOT(ISERROR(SEARCH("CLOSED",B5)))</formula>
    </cfRule>
  </conditionalFormatting>
  <conditionalFormatting sqref="C5">
    <cfRule type="containsText" dxfId="13" priority="1" operator="containsText" text="OPEN">
      <formula>NOT(ISERROR(SEARCH("OPEN",C5)))</formula>
    </cfRule>
    <cfRule type="containsText" dxfId="12" priority="2" operator="containsText" text="CLOSED">
      <formula>NOT(ISERROR(SEARCH("CLOSED",C5)))</formula>
    </cfRule>
  </conditionalFormatting>
  <conditionalFormatting sqref="B5">
    <cfRule type="containsText" dxfId="11" priority="7" operator="containsText" text="PENDING">
      <formula>NOT(ISERROR(SEARCH("PENDING",B5)))</formula>
    </cfRule>
    <cfRule type="containsText" dxfId="10" priority="8" operator="containsText" text="PENDING">
      <formula>NOT(ISERROR(SEARCH("PENDING",B5)))</formula>
    </cfRule>
  </conditionalFormatting>
  <conditionalFormatting sqref="C5">
    <cfRule type="containsText" dxfId="9" priority="3" operator="containsText" text="PENDING">
      <formula>NOT(ISERROR(SEARCH("PENDING",C5)))</formula>
    </cfRule>
    <cfRule type="containsText" dxfId="8" priority="4" operator="containsText" text="PENDING">
      <formula>NOT(ISERROR(SEARCH("PENDING",C5)))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B3" workbookViewId="0">
      <selection activeCell="J13" sqref="J13"/>
    </sheetView>
  </sheetViews>
  <sheetFormatPr defaultRowHeight="15" x14ac:dyDescent="0.25"/>
  <cols>
    <col min="1" max="1" width="28" bestFit="1" customWidth="1"/>
    <col min="2" max="2" width="22.85546875" bestFit="1" customWidth="1"/>
    <col min="3" max="3" width="14.140625" bestFit="1" customWidth="1"/>
    <col min="4" max="4" width="37.28515625" bestFit="1" customWidth="1"/>
    <col min="11" max="11" width="25.28515625" bestFit="1" customWidth="1"/>
    <col min="12" max="12" width="19.85546875" bestFit="1" customWidth="1"/>
  </cols>
  <sheetData>
    <row r="1" spans="1:12" x14ac:dyDescent="0.25">
      <c r="E1" t="s">
        <v>228</v>
      </c>
      <c r="J1" t="s">
        <v>227</v>
      </c>
      <c r="K1" t="s">
        <v>229</v>
      </c>
      <c r="L1" t="s">
        <v>230</v>
      </c>
    </row>
    <row r="2" spans="1:12" x14ac:dyDescent="0.25">
      <c r="A2" t="s">
        <v>0</v>
      </c>
      <c r="B2" t="s">
        <v>36</v>
      </c>
      <c r="C2" t="s">
        <v>211</v>
      </c>
      <c r="D2" t="str">
        <f>B2&amp;" "&amp;C2&amp;","</f>
        <v>hospital VARCHAR(255),</v>
      </c>
      <c r="E2" t="str">
        <f>B2&amp;","</f>
        <v>hospital,</v>
      </c>
      <c r="F2" t="str">
        <f>"$"&amp;B2</f>
        <v>$hospital</v>
      </c>
      <c r="G2" t="s">
        <v>225</v>
      </c>
      <c r="H2" s="2" t="s">
        <v>226</v>
      </c>
      <c r="I2" t="str">
        <f>G2&amp;B2&amp;H2</f>
        <v>$_POST['hospital'];</v>
      </c>
      <c r="J2" t="str">
        <f>F2&amp;" = "&amp;I2</f>
        <v>$hospital = $_POST['hospital'];</v>
      </c>
      <c r="K2" t="str">
        <f>"'"&amp;F2&amp;"'"&amp;","</f>
        <v>'$hospital',</v>
      </c>
      <c r="L2" t="str">
        <f>B2&amp;" = "&amp;"'"&amp;F2&amp;"'"&amp;","</f>
        <v>hospital = '$hospital',</v>
      </c>
    </row>
    <row r="3" spans="1:12" x14ac:dyDescent="0.25">
      <c r="A3" t="s">
        <v>1</v>
      </c>
      <c r="B3" t="s">
        <v>198</v>
      </c>
      <c r="C3" t="s">
        <v>212</v>
      </c>
      <c r="D3" t="str">
        <f t="shared" ref="D3:D19" si="0">B3&amp;" "&amp;C3&amp;","</f>
        <v>wrNo VARCHAR(32),</v>
      </c>
      <c r="E3" t="str">
        <f t="shared" ref="E3:E19" si="1">B3&amp;","</f>
        <v>wrNo,</v>
      </c>
      <c r="F3" t="str">
        <f t="shared" ref="F3:F17" si="2">"$"&amp;B3</f>
        <v>$wrNo</v>
      </c>
      <c r="G3" t="s">
        <v>225</v>
      </c>
      <c r="H3" s="2" t="s">
        <v>226</v>
      </c>
      <c r="I3" t="str">
        <f t="shared" ref="I3:I17" si="3">G3&amp;B3&amp;H3</f>
        <v>$_POST['wrNo'];</v>
      </c>
      <c r="J3" t="str">
        <f t="shared" ref="J3:J17" si="4">F3&amp;" = "&amp;I3</f>
        <v>$wrNo = $_POST['wrNo'];</v>
      </c>
      <c r="K3" t="str">
        <f t="shared" ref="K3:K17" si="5">"'"&amp;F3&amp;"'"&amp;","</f>
        <v>'$wrNo',</v>
      </c>
      <c r="L3" t="str">
        <f t="shared" ref="L3:L19" si="6">B3&amp;" = "&amp;"'"&amp;F3&amp;"'"&amp;","</f>
        <v>wrNo = '$wrNo',</v>
      </c>
    </row>
    <row r="4" spans="1:12" x14ac:dyDescent="0.25">
      <c r="A4" t="s">
        <v>218</v>
      </c>
      <c r="B4" t="s">
        <v>199</v>
      </c>
      <c r="C4" t="s">
        <v>218</v>
      </c>
      <c r="D4" t="str">
        <f t="shared" si="0"/>
        <v>datetime DATETIME,</v>
      </c>
      <c r="E4" t="str">
        <f t="shared" si="1"/>
        <v>datetime,</v>
      </c>
      <c r="F4" t="str">
        <f t="shared" si="2"/>
        <v>$datetime</v>
      </c>
      <c r="G4" t="s">
        <v>225</v>
      </c>
      <c r="H4" s="2" t="s">
        <v>226</v>
      </c>
      <c r="I4" t="str">
        <f t="shared" si="3"/>
        <v>$_POST['datetime'];</v>
      </c>
      <c r="J4" t="str">
        <f t="shared" si="4"/>
        <v>$datetime = $_POST['datetime'];</v>
      </c>
      <c r="K4" t="str">
        <f t="shared" si="5"/>
        <v>'$datetime',</v>
      </c>
      <c r="L4" t="str">
        <f t="shared" si="6"/>
        <v>datetime = '$datetime',</v>
      </c>
    </row>
    <row r="5" spans="1:12" x14ac:dyDescent="0.25">
      <c r="A5" t="s">
        <v>4</v>
      </c>
      <c r="B5" t="s">
        <v>94</v>
      </c>
      <c r="C5" t="s">
        <v>2</v>
      </c>
      <c r="D5" t="str">
        <f t="shared" si="0"/>
        <v>targetDate DATE,</v>
      </c>
      <c r="E5" t="str">
        <f t="shared" si="1"/>
        <v>targetDate,</v>
      </c>
      <c r="F5" t="str">
        <f t="shared" si="2"/>
        <v>$targetDate</v>
      </c>
      <c r="G5" t="s">
        <v>225</v>
      </c>
      <c r="H5" s="2" t="s">
        <v>226</v>
      </c>
      <c r="I5" t="str">
        <f t="shared" si="3"/>
        <v>$_POST['targetDate'];</v>
      </c>
      <c r="J5" t="str">
        <f t="shared" si="4"/>
        <v>$targetDate = $_POST['targetDate'];</v>
      </c>
      <c r="K5" t="str">
        <f t="shared" si="5"/>
        <v>'$targetDate',</v>
      </c>
      <c r="L5" t="str">
        <f t="shared" si="6"/>
        <v>targetDate = '$targetDate',</v>
      </c>
    </row>
    <row r="6" spans="1:12" x14ac:dyDescent="0.25">
      <c r="A6" t="s">
        <v>5</v>
      </c>
      <c r="B6" t="s">
        <v>201</v>
      </c>
      <c r="C6" t="s">
        <v>219</v>
      </c>
      <c r="D6" t="str">
        <f t="shared" si="0"/>
        <v>ageing INT(5),</v>
      </c>
      <c r="E6" t="str">
        <f t="shared" si="1"/>
        <v>ageing,</v>
      </c>
      <c r="F6" t="str">
        <f t="shared" si="2"/>
        <v>$ageing</v>
      </c>
      <c r="G6" t="s">
        <v>225</v>
      </c>
      <c r="H6" s="2" t="s">
        <v>226</v>
      </c>
      <c r="I6" t="str">
        <f t="shared" si="3"/>
        <v>$_POST['ageing'];</v>
      </c>
      <c r="J6" t="str">
        <f t="shared" si="4"/>
        <v>$ageing = $_POST['ageing'];</v>
      </c>
      <c r="K6" t="str">
        <f t="shared" si="5"/>
        <v>'$ageing',</v>
      </c>
      <c r="L6" t="str">
        <f t="shared" si="6"/>
        <v>ageing = '$ageing',</v>
      </c>
    </row>
    <row r="7" spans="1:12" x14ac:dyDescent="0.25">
      <c r="A7" t="s">
        <v>6</v>
      </c>
      <c r="B7" t="s">
        <v>38</v>
      </c>
      <c r="C7" t="s">
        <v>214</v>
      </c>
      <c r="D7" t="str">
        <f t="shared" si="0"/>
        <v>status VARCHAR(16),</v>
      </c>
      <c r="E7" t="str">
        <f t="shared" si="1"/>
        <v>status,</v>
      </c>
      <c r="F7" t="str">
        <f t="shared" si="2"/>
        <v>$status</v>
      </c>
      <c r="G7" t="s">
        <v>225</v>
      </c>
      <c r="H7" s="2" t="s">
        <v>226</v>
      </c>
      <c r="I7" t="str">
        <f t="shared" si="3"/>
        <v>$_POST['status'];</v>
      </c>
      <c r="J7" t="str">
        <f t="shared" si="4"/>
        <v>$status = $_POST['status'];</v>
      </c>
      <c r="K7" t="str">
        <f t="shared" si="5"/>
        <v>'$status',</v>
      </c>
      <c r="L7" t="str">
        <f t="shared" si="6"/>
        <v>status = '$status',</v>
      </c>
    </row>
    <row r="8" spans="1:12" x14ac:dyDescent="0.25">
      <c r="A8" t="s">
        <v>7</v>
      </c>
      <c r="B8" t="s">
        <v>216</v>
      </c>
      <c r="C8" t="s">
        <v>211</v>
      </c>
      <c r="D8" t="str">
        <f t="shared" si="0"/>
        <v>requestor VARCHAR(255),</v>
      </c>
      <c r="E8" t="str">
        <f t="shared" si="1"/>
        <v>requestor,</v>
      </c>
      <c r="F8" t="str">
        <f t="shared" si="2"/>
        <v>$requestor</v>
      </c>
      <c r="G8" t="s">
        <v>225</v>
      </c>
      <c r="H8" s="2" t="s">
        <v>226</v>
      </c>
      <c r="I8" t="str">
        <f t="shared" si="3"/>
        <v>$_POST['requestor'];</v>
      </c>
      <c r="J8" t="str">
        <f t="shared" si="4"/>
        <v>$requestor = $_POST['requestor'];</v>
      </c>
      <c r="K8" t="str">
        <f t="shared" si="5"/>
        <v>'$requestor',</v>
      </c>
      <c r="L8" t="str">
        <f t="shared" si="6"/>
        <v>requestor = '$requestor',</v>
      </c>
    </row>
    <row r="9" spans="1:12" x14ac:dyDescent="0.25">
      <c r="A9" t="s">
        <v>8</v>
      </c>
      <c r="B9" t="s">
        <v>217</v>
      </c>
      <c r="C9" t="s">
        <v>211</v>
      </c>
      <c r="D9" t="str">
        <f t="shared" si="0"/>
        <v>category VARCHAR(255),</v>
      </c>
      <c r="E9" t="str">
        <f t="shared" si="1"/>
        <v>category,</v>
      </c>
      <c r="F9" t="str">
        <f t="shared" si="2"/>
        <v>$category</v>
      </c>
      <c r="G9" t="s">
        <v>225</v>
      </c>
      <c r="H9" s="2" t="s">
        <v>226</v>
      </c>
      <c r="I9" t="str">
        <f t="shared" si="3"/>
        <v>$_POST['category'];</v>
      </c>
      <c r="J9" t="str">
        <f t="shared" si="4"/>
        <v>$category = $_POST['category'];</v>
      </c>
      <c r="K9" t="str">
        <f t="shared" si="5"/>
        <v>'$category',</v>
      </c>
      <c r="L9" t="str">
        <f t="shared" si="6"/>
        <v>category = '$category',</v>
      </c>
    </row>
    <row r="10" spans="1:12" x14ac:dyDescent="0.25">
      <c r="A10" t="s">
        <v>9</v>
      </c>
      <c r="B10" t="s">
        <v>50</v>
      </c>
      <c r="C10" t="s">
        <v>211</v>
      </c>
      <c r="D10" t="str">
        <f t="shared" si="0"/>
        <v>assetNo VARCHAR(255),</v>
      </c>
      <c r="E10" t="str">
        <f t="shared" si="1"/>
        <v>assetNo,</v>
      </c>
      <c r="F10" t="str">
        <f t="shared" si="2"/>
        <v>$assetNo</v>
      </c>
      <c r="G10" t="s">
        <v>225</v>
      </c>
      <c r="H10" s="2" t="s">
        <v>226</v>
      </c>
      <c r="I10" t="str">
        <f t="shared" si="3"/>
        <v>$_POST['assetNo'];</v>
      </c>
      <c r="J10" t="str">
        <f t="shared" si="4"/>
        <v>$assetNo = $_POST['assetNo'];</v>
      </c>
      <c r="K10" t="str">
        <f t="shared" si="5"/>
        <v>'$assetNo',</v>
      </c>
      <c r="L10" t="str">
        <f t="shared" si="6"/>
        <v>assetNo = '$assetNo',</v>
      </c>
    </row>
    <row r="11" spans="1:12" x14ac:dyDescent="0.25">
      <c r="A11" t="s">
        <v>10</v>
      </c>
      <c r="B11" t="s">
        <v>204</v>
      </c>
      <c r="C11" t="s">
        <v>212</v>
      </c>
      <c r="D11" t="str">
        <f t="shared" si="0"/>
        <v>workgroup VARCHAR(32),</v>
      </c>
      <c r="E11" t="str">
        <f t="shared" si="1"/>
        <v>workgroup,</v>
      </c>
      <c r="F11" t="str">
        <f t="shared" si="2"/>
        <v>$workgroup</v>
      </c>
      <c r="G11" t="s">
        <v>225</v>
      </c>
      <c r="H11" s="2" t="s">
        <v>226</v>
      </c>
      <c r="I11" t="str">
        <f t="shared" si="3"/>
        <v>$_POST['workgroup'];</v>
      </c>
      <c r="J11" t="str">
        <f t="shared" si="4"/>
        <v>$workgroup = $_POST['workgroup'];</v>
      </c>
      <c r="K11" t="str">
        <f t="shared" si="5"/>
        <v>'$workgroup',</v>
      </c>
      <c r="L11" t="str">
        <f t="shared" si="6"/>
        <v>workgroup = '$workgroup',</v>
      </c>
    </row>
    <row r="12" spans="1:12" x14ac:dyDescent="0.25">
      <c r="A12" t="s">
        <v>11</v>
      </c>
      <c r="B12" t="s">
        <v>205</v>
      </c>
      <c r="C12" t="s">
        <v>211</v>
      </c>
      <c r="D12" t="str">
        <f t="shared" si="0"/>
        <v>details VARCHAR(255),</v>
      </c>
      <c r="E12" t="str">
        <f t="shared" si="1"/>
        <v>details,</v>
      </c>
      <c r="F12" t="str">
        <f t="shared" si="2"/>
        <v>$details</v>
      </c>
      <c r="G12" t="s">
        <v>225</v>
      </c>
      <c r="H12" s="2" t="s">
        <v>226</v>
      </c>
      <c r="I12" t="str">
        <f t="shared" si="3"/>
        <v>$_POST['details'];</v>
      </c>
      <c r="J12" t="str">
        <f t="shared" si="4"/>
        <v>$details = $_POST['details'];</v>
      </c>
      <c r="K12" t="str">
        <f t="shared" si="5"/>
        <v>'$details',</v>
      </c>
      <c r="L12" t="str">
        <f t="shared" si="6"/>
        <v>details = '$details',</v>
      </c>
    </row>
    <row r="13" spans="1:12" x14ac:dyDescent="0.25">
      <c r="A13" t="s">
        <v>12</v>
      </c>
      <c r="B13" t="s">
        <v>207</v>
      </c>
      <c r="C13" t="s">
        <v>218</v>
      </c>
      <c r="D13" t="str">
        <f t="shared" si="0"/>
        <v>startDatetime DATETIME,</v>
      </c>
      <c r="E13" t="str">
        <f t="shared" si="1"/>
        <v>startDatetime,</v>
      </c>
      <c r="F13" t="str">
        <f t="shared" si="2"/>
        <v>$startDatetime</v>
      </c>
      <c r="G13" t="s">
        <v>225</v>
      </c>
      <c r="H13" s="2" t="s">
        <v>226</v>
      </c>
      <c r="I13" t="str">
        <f t="shared" si="3"/>
        <v>$_POST['startDatetime'];</v>
      </c>
      <c r="J13" t="str">
        <f t="shared" si="4"/>
        <v>$startDatetime = $_POST['startDatetime'];</v>
      </c>
      <c r="K13" t="str">
        <f t="shared" si="5"/>
        <v>'$startDatetime',</v>
      </c>
      <c r="L13" t="str">
        <f t="shared" si="6"/>
        <v>startDatetime = '$startDatetime',</v>
      </c>
    </row>
    <row r="14" spans="1:12" x14ac:dyDescent="0.25">
      <c r="A14" t="s">
        <v>13</v>
      </c>
      <c r="B14" t="s">
        <v>208</v>
      </c>
      <c r="C14" t="s">
        <v>218</v>
      </c>
      <c r="D14" t="str">
        <f t="shared" si="0"/>
        <v>endDatetime DATETIME,</v>
      </c>
      <c r="E14" t="str">
        <f t="shared" si="1"/>
        <v>endDatetime,</v>
      </c>
      <c r="F14" t="str">
        <f t="shared" si="2"/>
        <v>$endDatetime</v>
      </c>
      <c r="G14" t="s">
        <v>225</v>
      </c>
      <c r="H14" s="2" t="s">
        <v>226</v>
      </c>
      <c r="I14" t="str">
        <f t="shared" si="3"/>
        <v>$_POST['endDatetime'];</v>
      </c>
      <c r="J14" t="str">
        <f t="shared" si="4"/>
        <v>$endDatetime = $_POST['endDatetime'];</v>
      </c>
      <c r="K14" t="str">
        <f t="shared" si="5"/>
        <v>'$endDatetime',</v>
      </c>
      <c r="L14" t="str">
        <f t="shared" si="6"/>
        <v>endDatetime = '$endDatetime',</v>
      </c>
    </row>
    <row r="15" spans="1:12" x14ac:dyDescent="0.25">
      <c r="A15" t="s">
        <v>14</v>
      </c>
      <c r="B15" t="s">
        <v>184</v>
      </c>
      <c r="C15" t="s">
        <v>211</v>
      </c>
      <c r="D15" t="str">
        <f t="shared" si="0"/>
        <v>actionTaken VARCHAR(255),</v>
      </c>
      <c r="E15" t="str">
        <f t="shared" si="1"/>
        <v>actionTaken,</v>
      </c>
      <c r="F15" t="str">
        <f t="shared" si="2"/>
        <v>$actionTaken</v>
      </c>
      <c r="G15" t="s">
        <v>225</v>
      </c>
      <c r="H15" s="2" t="s">
        <v>226</v>
      </c>
      <c r="I15" t="str">
        <f t="shared" si="3"/>
        <v>$_POST['actionTaken'];</v>
      </c>
      <c r="J15" t="str">
        <f t="shared" si="4"/>
        <v>$actionTaken = $_POST['actionTaken'];</v>
      </c>
      <c r="K15" t="str">
        <f t="shared" si="5"/>
        <v>'$actionTaken',</v>
      </c>
      <c r="L15" t="str">
        <f t="shared" si="6"/>
        <v>actionTaken = '$actionTaken',</v>
      </c>
    </row>
    <row r="16" spans="1:12" x14ac:dyDescent="0.25">
      <c r="A16" t="s">
        <v>15</v>
      </c>
      <c r="B16" t="s">
        <v>209</v>
      </c>
      <c r="C16" t="s">
        <v>2</v>
      </c>
      <c r="D16" t="str">
        <f t="shared" si="0"/>
        <v>actualclosedDate DATE,</v>
      </c>
      <c r="E16" t="str">
        <f t="shared" si="1"/>
        <v>actualclosedDate,</v>
      </c>
      <c r="F16" t="str">
        <f t="shared" si="2"/>
        <v>$actualclosedDate</v>
      </c>
      <c r="G16" t="s">
        <v>225</v>
      </c>
      <c r="H16" s="2" t="s">
        <v>226</v>
      </c>
      <c r="I16" t="str">
        <f t="shared" si="3"/>
        <v>$_POST['actualclosedDate'];</v>
      </c>
      <c r="J16" t="str">
        <f t="shared" si="4"/>
        <v>$actualclosedDate = $_POST['actualclosedDate'];</v>
      </c>
      <c r="K16" t="str">
        <f t="shared" si="5"/>
        <v>'$actualclosedDate',</v>
      </c>
      <c r="L16" t="str">
        <f t="shared" si="6"/>
        <v>actualclosedDate = '$actualclosedDate',</v>
      </c>
    </row>
    <row r="17" spans="1:12" x14ac:dyDescent="0.25">
      <c r="A17" t="s">
        <v>16</v>
      </c>
      <c r="B17" t="s">
        <v>210</v>
      </c>
      <c r="C17" t="s">
        <v>211</v>
      </c>
      <c r="D17" t="str">
        <f t="shared" si="0"/>
        <v>justificationOutstanding VARCHAR(255),</v>
      </c>
      <c r="E17" t="str">
        <f t="shared" si="1"/>
        <v>justificationOutstanding,</v>
      </c>
      <c r="F17" t="str">
        <f t="shared" si="2"/>
        <v>$justificationOutstanding</v>
      </c>
      <c r="G17" t="s">
        <v>225</v>
      </c>
      <c r="H17" s="2" t="s">
        <v>226</v>
      </c>
      <c r="I17" t="str">
        <f t="shared" si="3"/>
        <v>$_POST['justificationOutstanding'];</v>
      </c>
      <c r="J17" t="str">
        <f t="shared" si="4"/>
        <v>$justificationOutstanding = $_POST['justificationOutstanding'];</v>
      </c>
      <c r="K17" t="str">
        <f t="shared" si="5"/>
        <v>'$justificationOutstanding',</v>
      </c>
      <c r="L17" t="str">
        <f t="shared" si="6"/>
        <v>justificationOutstanding = '$justificationOutstanding',</v>
      </c>
    </row>
    <row r="18" spans="1:12" x14ac:dyDescent="0.25">
      <c r="A18" t="s">
        <v>17</v>
      </c>
    </row>
    <row r="19" spans="1:12" x14ac:dyDescent="0.25">
      <c r="A19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F2" sqref="F2"/>
    </sheetView>
  </sheetViews>
  <sheetFormatPr defaultRowHeight="15" x14ac:dyDescent="0.25"/>
  <cols>
    <col min="1" max="1" width="36.28515625" bestFit="1" customWidth="1"/>
    <col min="2" max="2" width="20.85546875" bestFit="1" customWidth="1"/>
    <col min="3" max="3" width="28" bestFit="1" customWidth="1"/>
    <col min="6" max="6" width="22.85546875" bestFit="1" customWidth="1"/>
    <col min="7" max="7" width="14.140625" bestFit="1" customWidth="1"/>
  </cols>
  <sheetData>
    <row r="1" spans="1:8" x14ac:dyDescent="0.25">
      <c r="F1" t="s">
        <v>197</v>
      </c>
    </row>
    <row r="2" spans="1:8" x14ac:dyDescent="0.25">
      <c r="A2" t="s">
        <v>35</v>
      </c>
      <c r="B2" t="s">
        <v>36</v>
      </c>
      <c r="C2" t="s">
        <v>0</v>
      </c>
      <c r="D2" t="s">
        <v>36</v>
      </c>
      <c r="F2" t="s">
        <v>36</v>
      </c>
      <c r="G2" t="s">
        <v>211</v>
      </c>
      <c r="H2" t="str">
        <f>CONCATENATE(F2," ",G2,",")</f>
        <v>hospital VARCHAR(255),</v>
      </c>
    </row>
    <row r="3" spans="1:8" x14ac:dyDescent="0.25">
      <c r="A3" t="s">
        <v>37</v>
      </c>
      <c r="B3" t="s">
        <v>40</v>
      </c>
      <c r="C3" t="s">
        <v>1</v>
      </c>
      <c r="D3" t="s">
        <v>40</v>
      </c>
      <c r="F3" t="s">
        <v>198</v>
      </c>
      <c r="G3" t="s">
        <v>212</v>
      </c>
      <c r="H3" t="str">
        <f t="shared" ref="H3:H18" si="0">CONCATENATE(F3," ",G3,",")</f>
        <v>wrNo VARCHAR(32),</v>
      </c>
    </row>
    <row r="4" spans="1:8" x14ac:dyDescent="0.25">
      <c r="A4" t="s">
        <v>39</v>
      </c>
      <c r="B4" t="s">
        <v>42</v>
      </c>
      <c r="C4" t="s">
        <v>2</v>
      </c>
      <c r="D4" t="s">
        <v>42</v>
      </c>
      <c r="F4" t="s">
        <v>199</v>
      </c>
      <c r="G4" t="s">
        <v>213</v>
      </c>
      <c r="H4" t="str">
        <f t="shared" si="0"/>
        <v>datetime DATETIME(),</v>
      </c>
    </row>
    <row r="5" spans="1:8" x14ac:dyDescent="0.25">
      <c r="A5" t="s">
        <v>41</v>
      </c>
      <c r="B5" t="s">
        <v>38</v>
      </c>
      <c r="C5" t="s">
        <v>3</v>
      </c>
      <c r="F5" t="s">
        <v>200</v>
      </c>
      <c r="G5" t="s">
        <v>2</v>
      </c>
      <c r="H5" t="str">
        <f t="shared" si="0"/>
        <v>targetdate DATE,</v>
      </c>
    </row>
    <row r="6" spans="1:8" x14ac:dyDescent="0.25">
      <c r="A6" t="s">
        <v>43</v>
      </c>
      <c r="B6" t="s">
        <v>44</v>
      </c>
      <c r="C6" t="s">
        <v>4</v>
      </c>
      <c r="D6" t="s">
        <v>94</v>
      </c>
      <c r="F6" t="s">
        <v>201</v>
      </c>
      <c r="G6" t="s">
        <v>211</v>
      </c>
      <c r="H6" t="str">
        <f t="shared" si="0"/>
        <v>ageing VARCHAR(255),</v>
      </c>
    </row>
    <row r="7" spans="1:8" x14ac:dyDescent="0.25">
      <c r="A7" t="s">
        <v>45</v>
      </c>
      <c r="B7" t="s">
        <v>46</v>
      </c>
      <c r="C7" t="s">
        <v>5</v>
      </c>
      <c r="F7" t="s">
        <v>38</v>
      </c>
      <c r="G7" t="s">
        <v>214</v>
      </c>
      <c r="H7" t="str">
        <f t="shared" si="0"/>
        <v>status VARCHAR(16),</v>
      </c>
    </row>
    <row r="8" spans="1:8" x14ac:dyDescent="0.25">
      <c r="A8" t="s">
        <v>47</v>
      </c>
      <c r="B8" t="s">
        <v>48</v>
      </c>
      <c r="C8" t="s">
        <v>6</v>
      </c>
      <c r="D8" t="s">
        <v>38</v>
      </c>
      <c r="F8" t="s">
        <v>202</v>
      </c>
      <c r="G8" t="s">
        <v>212</v>
      </c>
      <c r="H8" t="str">
        <f t="shared" si="0"/>
        <v>type VARCHAR(32),</v>
      </c>
    </row>
    <row r="9" spans="1:8" x14ac:dyDescent="0.25">
      <c r="A9" t="s">
        <v>49</v>
      </c>
      <c r="B9" t="s">
        <v>50</v>
      </c>
      <c r="C9" t="s">
        <v>21</v>
      </c>
      <c r="D9" t="s">
        <v>46</v>
      </c>
      <c r="F9" t="s">
        <v>50</v>
      </c>
      <c r="G9" t="s">
        <v>212</v>
      </c>
      <c r="H9" t="str">
        <f t="shared" si="0"/>
        <v>assetNo VARCHAR(32),</v>
      </c>
    </row>
    <row r="10" spans="1:8" x14ac:dyDescent="0.25">
      <c r="A10" t="s">
        <v>51</v>
      </c>
      <c r="B10" t="s">
        <v>52</v>
      </c>
      <c r="C10" t="s">
        <v>9</v>
      </c>
      <c r="D10" t="s">
        <v>50</v>
      </c>
      <c r="F10" t="s">
        <v>203</v>
      </c>
      <c r="G10" t="s">
        <v>211</v>
      </c>
      <c r="H10" t="str">
        <f t="shared" si="0"/>
        <v>assetDesc VARCHAR(255),</v>
      </c>
    </row>
    <row r="11" spans="1:8" x14ac:dyDescent="0.25">
      <c r="A11" t="s">
        <v>53</v>
      </c>
      <c r="B11" t="s">
        <v>54</v>
      </c>
      <c r="C11" t="s">
        <v>22</v>
      </c>
      <c r="F11" t="s">
        <v>204</v>
      </c>
      <c r="G11" t="s">
        <v>212</v>
      </c>
      <c r="H11" t="str">
        <f t="shared" si="0"/>
        <v>workgroup VARCHAR(32),</v>
      </c>
    </row>
    <row r="12" spans="1:8" x14ac:dyDescent="0.25">
      <c r="A12" t="s">
        <v>55</v>
      </c>
      <c r="B12" t="s">
        <v>56</v>
      </c>
      <c r="C12" t="s">
        <v>10</v>
      </c>
      <c r="D12" t="s">
        <v>44</v>
      </c>
      <c r="F12" t="s">
        <v>205</v>
      </c>
      <c r="G12" t="s">
        <v>211</v>
      </c>
      <c r="H12" t="str">
        <f t="shared" si="0"/>
        <v>details VARCHAR(255),</v>
      </c>
    </row>
    <row r="13" spans="1:8" x14ac:dyDescent="0.25">
      <c r="A13" t="s">
        <v>57</v>
      </c>
      <c r="B13" t="s">
        <v>58</v>
      </c>
      <c r="C13" t="s">
        <v>11</v>
      </c>
      <c r="F13" t="s">
        <v>206</v>
      </c>
      <c r="G13" t="s">
        <v>211</v>
      </c>
      <c r="H13" t="str">
        <f t="shared" si="0"/>
        <v>taskDesc VARCHAR(255),</v>
      </c>
    </row>
    <row r="14" spans="1:8" x14ac:dyDescent="0.25">
      <c r="A14" t="s">
        <v>59</v>
      </c>
      <c r="B14" t="s">
        <v>60</v>
      </c>
      <c r="C14" t="s">
        <v>23</v>
      </c>
      <c r="F14" t="s">
        <v>207</v>
      </c>
      <c r="G14" t="s">
        <v>213</v>
      </c>
      <c r="H14" t="str">
        <f t="shared" si="0"/>
        <v>startDatetime DATETIME(),</v>
      </c>
    </row>
    <row r="15" spans="1:8" x14ac:dyDescent="0.25">
      <c r="A15" t="s">
        <v>61</v>
      </c>
      <c r="B15" t="s">
        <v>62</v>
      </c>
      <c r="C15" t="s">
        <v>12</v>
      </c>
      <c r="F15" t="s">
        <v>208</v>
      </c>
      <c r="G15" t="s">
        <v>213</v>
      </c>
      <c r="H15" t="str">
        <f t="shared" si="0"/>
        <v>endDatetime DATETIME(),</v>
      </c>
    </row>
    <row r="16" spans="1:8" x14ac:dyDescent="0.25">
      <c r="A16" t="s">
        <v>63</v>
      </c>
      <c r="B16" t="s">
        <v>64</v>
      </c>
      <c r="C16" t="s">
        <v>13</v>
      </c>
      <c r="F16" t="s">
        <v>184</v>
      </c>
      <c r="G16" t="s">
        <v>211</v>
      </c>
      <c r="H16" t="str">
        <f t="shared" si="0"/>
        <v>actionTaken VARCHAR(255),</v>
      </c>
    </row>
    <row r="17" spans="1:8" x14ac:dyDescent="0.25">
      <c r="A17" t="s">
        <v>65</v>
      </c>
      <c r="B17" t="s">
        <v>66</v>
      </c>
      <c r="C17" t="s">
        <v>14</v>
      </c>
      <c r="F17" t="s">
        <v>209</v>
      </c>
      <c r="G17" t="s">
        <v>215</v>
      </c>
      <c r="H17" t="str">
        <f t="shared" si="0"/>
        <v>actualclosedDate DATE(),</v>
      </c>
    </row>
    <row r="18" spans="1:8" x14ac:dyDescent="0.25">
      <c r="A18" t="s">
        <v>67</v>
      </c>
      <c r="B18" t="s">
        <v>68</v>
      </c>
      <c r="C18" t="s">
        <v>15</v>
      </c>
      <c r="F18" t="s">
        <v>210</v>
      </c>
      <c r="G18" t="s">
        <v>211</v>
      </c>
      <c r="H18" t="str">
        <f t="shared" si="0"/>
        <v>justificationOutstanding VARCHAR(255),</v>
      </c>
    </row>
    <row r="19" spans="1:8" x14ac:dyDescent="0.25">
      <c r="A19" t="s">
        <v>69</v>
      </c>
      <c r="B19" t="s">
        <v>70</v>
      </c>
      <c r="C19" t="s">
        <v>16</v>
      </c>
    </row>
    <row r="20" spans="1:8" x14ac:dyDescent="0.25">
      <c r="A20" t="s">
        <v>71</v>
      </c>
      <c r="B20" t="s">
        <v>72</v>
      </c>
      <c r="C20" t="s">
        <v>17</v>
      </c>
    </row>
    <row r="21" spans="1:8" x14ac:dyDescent="0.25">
      <c r="A21" t="s">
        <v>73</v>
      </c>
      <c r="B21" t="s">
        <v>74</v>
      </c>
      <c r="C21" t="s">
        <v>18</v>
      </c>
    </row>
    <row r="22" spans="1:8" x14ac:dyDescent="0.25">
      <c r="A22" t="s">
        <v>75</v>
      </c>
      <c r="B22" t="s">
        <v>76</v>
      </c>
    </row>
    <row r="23" spans="1:8" x14ac:dyDescent="0.25">
      <c r="A23" t="s">
        <v>77</v>
      </c>
      <c r="B23" t="s">
        <v>78</v>
      </c>
    </row>
    <row r="24" spans="1:8" x14ac:dyDescent="0.25">
      <c r="A24" t="s">
        <v>79</v>
      </c>
      <c r="B24" t="s">
        <v>80</v>
      </c>
    </row>
    <row r="25" spans="1:8" x14ac:dyDescent="0.25">
      <c r="A25" t="s">
        <v>81</v>
      </c>
      <c r="B25" t="s">
        <v>82</v>
      </c>
    </row>
    <row r="26" spans="1:8" x14ac:dyDescent="0.25">
      <c r="A26" t="s">
        <v>83</v>
      </c>
      <c r="B26" t="s">
        <v>84</v>
      </c>
    </row>
    <row r="27" spans="1:8" x14ac:dyDescent="0.25">
      <c r="A27" t="s">
        <v>85</v>
      </c>
      <c r="B27" t="s">
        <v>86</v>
      </c>
    </row>
    <row r="28" spans="1:8" x14ac:dyDescent="0.25">
      <c r="A28" t="s">
        <v>87</v>
      </c>
      <c r="B28" t="s">
        <v>88</v>
      </c>
    </row>
    <row r="29" spans="1:8" x14ac:dyDescent="0.25">
      <c r="A29" t="s">
        <v>89</v>
      </c>
      <c r="B29" t="s">
        <v>90</v>
      </c>
    </row>
    <row r="30" spans="1:8" x14ac:dyDescent="0.25">
      <c r="A30" t="s">
        <v>91</v>
      </c>
      <c r="B30" t="s">
        <v>92</v>
      </c>
    </row>
    <row r="31" spans="1:8" x14ac:dyDescent="0.25">
      <c r="A31" t="s">
        <v>93</v>
      </c>
      <c r="B31" t="s">
        <v>94</v>
      </c>
    </row>
    <row r="32" spans="1:8" x14ac:dyDescent="0.25">
      <c r="A32" t="s">
        <v>95</v>
      </c>
      <c r="B32" t="s">
        <v>96</v>
      </c>
    </row>
    <row r="33" spans="1:2" x14ac:dyDescent="0.25">
      <c r="A33" t="s">
        <v>97</v>
      </c>
      <c r="B33" t="s">
        <v>98</v>
      </c>
    </row>
    <row r="34" spans="1:2" x14ac:dyDescent="0.25">
      <c r="A34" t="s">
        <v>99</v>
      </c>
      <c r="B34" t="s">
        <v>100</v>
      </c>
    </row>
    <row r="35" spans="1:2" x14ac:dyDescent="0.25">
      <c r="A35" t="s">
        <v>101</v>
      </c>
      <c r="B35" t="s">
        <v>102</v>
      </c>
    </row>
    <row r="36" spans="1:2" x14ac:dyDescent="0.25">
      <c r="A36" t="s">
        <v>103</v>
      </c>
      <c r="B36" t="s">
        <v>104</v>
      </c>
    </row>
    <row r="37" spans="1:2" x14ac:dyDescent="0.25">
      <c r="A37" t="s">
        <v>105</v>
      </c>
      <c r="B37" t="s">
        <v>106</v>
      </c>
    </row>
    <row r="38" spans="1:2" x14ac:dyDescent="0.25">
      <c r="A38" t="s">
        <v>107</v>
      </c>
      <c r="B38" t="s">
        <v>108</v>
      </c>
    </row>
    <row r="39" spans="1:2" x14ac:dyDescent="0.25">
      <c r="A39" t="s">
        <v>109</v>
      </c>
      <c r="B39" t="s">
        <v>110</v>
      </c>
    </row>
    <row r="40" spans="1:2" x14ac:dyDescent="0.25">
      <c r="A40" t="s">
        <v>111</v>
      </c>
      <c r="B40" t="s">
        <v>112</v>
      </c>
    </row>
    <row r="41" spans="1:2" x14ac:dyDescent="0.25">
      <c r="A41" t="s">
        <v>113</v>
      </c>
      <c r="B41" t="s">
        <v>114</v>
      </c>
    </row>
    <row r="42" spans="1:2" x14ac:dyDescent="0.25">
      <c r="A42" t="s">
        <v>115</v>
      </c>
      <c r="B42" t="s">
        <v>116</v>
      </c>
    </row>
    <row r="43" spans="1:2" x14ac:dyDescent="0.25">
      <c r="A43" t="s">
        <v>117</v>
      </c>
      <c r="B43" t="s">
        <v>118</v>
      </c>
    </row>
    <row r="44" spans="1:2" x14ac:dyDescent="0.25">
      <c r="A44" t="s">
        <v>119</v>
      </c>
      <c r="B44" t="s">
        <v>120</v>
      </c>
    </row>
    <row r="45" spans="1:2" x14ac:dyDescent="0.25">
      <c r="A45" t="s">
        <v>121</v>
      </c>
      <c r="B45" t="s">
        <v>122</v>
      </c>
    </row>
    <row r="46" spans="1:2" x14ac:dyDescent="0.25">
      <c r="A46" t="s">
        <v>123</v>
      </c>
      <c r="B46" t="s">
        <v>124</v>
      </c>
    </row>
    <row r="47" spans="1:2" x14ac:dyDescent="0.25">
      <c r="A47" t="s">
        <v>125</v>
      </c>
      <c r="B47" t="s">
        <v>126</v>
      </c>
    </row>
    <row r="48" spans="1:2" x14ac:dyDescent="0.25">
      <c r="A48" t="s">
        <v>127</v>
      </c>
      <c r="B48" t="s">
        <v>128</v>
      </c>
    </row>
    <row r="49" spans="1:2" x14ac:dyDescent="0.25">
      <c r="A49" t="s">
        <v>129</v>
      </c>
      <c r="B49" t="s">
        <v>130</v>
      </c>
    </row>
    <row r="50" spans="1:2" x14ac:dyDescent="0.25">
      <c r="A50" t="s">
        <v>131</v>
      </c>
      <c r="B50" t="s">
        <v>132</v>
      </c>
    </row>
    <row r="51" spans="1:2" x14ac:dyDescent="0.25">
      <c r="A51" t="s">
        <v>133</v>
      </c>
      <c r="B51" t="s">
        <v>134</v>
      </c>
    </row>
    <row r="52" spans="1:2" x14ac:dyDescent="0.25">
      <c r="A52" t="s">
        <v>135</v>
      </c>
      <c r="B52" t="s">
        <v>136</v>
      </c>
    </row>
    <row r="53" spans="1:2" x14ac:dyDescent="0.25">
      <c r="A53" t="s">
        <v>137</v>
      </c>
      <c r="B53" t="s">
        <v>138</v>
      </c>
    </row>
    <row r="54" spans="1:2" x14ac:dyDescent="0.25">
      <c r="A54" t="s">
        <v>139</v>
      </c>
      <c r="B54" t="s">
        <v>140</v>
      </c>
    </row>
    <row r="55" spans="1:2" x14ac:dyDescent="0.25">
      <c r="A55" t="s">
        <v>141</v>
      </c>
      <c r="B55" t="s">
        <v>142</v>
      </c>
    </row>
    <row r="56" spans="1:2" x14ac:dyDescent="0.25">
      <c r="A56" t="s">
        <v>143</v>
      </c>
      <c r="B56" t="s">
        <v>144</v>
      </c>
    </row>
    <row r="57" spans="1:2" x14ac:dyDescent="0.25">
      <c r="A57" t="s">
        <v>145</v>
      </c>
      <c r="B57" t="s">
        <v>146</v>
      </c>
    </row>
    <row r="58" spans="1:2" x14ac:dyDescent="0.25">
      <c r="A58" t="s">
        <v>147</v>
      </c>
      <c r="B58" t="s">
        <v>148</v>
      </c>
    </row>
    <row r="59" spans="1:2" x14ac:dyDescent="0.25">
      <c r="A59" t="s">
        <v>149</v>
      </c>
      <c r="B59" t="s">
        <v>150</v>
      </c>
    </row>
    <row r="60" spans="1:2" x14ac:dyDescent="0.25">
      <c r="A60" t="s">
        <v>151</v>
      </c>
      <c r="B60" t="s">
        <v>152</v>
      </c>
    </row>
    <row r="61" spans="1:2" x14ac:dyDescent="0.25">
      <c r="A61" t="s">
        <v>153</v>
      </c>
      <c r="B61" t="s">
        <v>154</v>
      </c>
    </row>
    <row r="62" spans="1:2" x14ac:dyDescent="0.25">
      <c r="A62" t="s">
        <v>155</v>
      </c>
      <c r="B62" t="s">
        <v>156</v>
      </c>
    </row>
    <row r="63" spans="1:2" x14ac:dyDescent="0.25">
      <c r="A63" t="s">
        <v>157</v>
      </c>
      <c r="B63" t="s">
        <v>158</v>
      </c>
    </row>
    <row r="64" spans="1:2" x14ac:dyDescent="0.25">
      <c r="A64" t="s">
        <v>159</v>
      </c>
      <c r="B64" t="s">
        <v>160</v>
      </c>
    </row>
    <row r="65" spans="1:2" x14ac:dyDescent="0.25">
      <c r="A65" t="s">
        <v>161</v>
      </c>
      <c r="B65" t="s">
        <v>162</v>
      </c>
    </row>
    <row r="66" spans="1:2" x14ac:dyDescent="0.25">
      <c r="A66" t="s">
        <v>163</v>
      </c>
      <c r="B66" t="s">
        <v>164</v>
      </c>
    </row>
    <row r="67" spans="1:2" x14ac:dyDescent="0.25">
      <c r="A67" t="s">
        <v>165</v>
      </c>
      <c r="B67" t="s">
        <v>166</v>
      </c>
    </row>
    <row r="68" spans="1:2" x14ac:dyDescent="0.25">
      <c r="A68" t="s">
        <v>167</v>
      </c>
      <c r="B68" t="s">
        <v>168</v>
      </c>
    </row>
    <row r="69" spans="1:2" x14ac:dyDescent="0.25">
      <c r="A69" t="s">
        <v>169</v>
      </c>
      <c r="B69" t="s">
        <v>170</v>
      </c>
    </row>
    <row r="70" spans="1:2" x14ac:dyDescent="0.25">
      <c r="A70" t="s">
        <v>171</v>
      </c>
      <c r="B70" t="s">
        <v>172</v>
      </c>
    </row>
    <row r="71" spans="1:2" x14ac:dyDescent="0.25">
      <c r="A71" t="s">
        <v>173</v>
      </c>
      <c r="B71" t="s">
        <v>174</v>
      </c>
    </row>
    <row r="72" spans="1:2" x14ac:dyDescent="0.25">
      <c r="A72" t="s">
        <v>175</v>
      </c>
      <c r="B72" t="s">
        <v>176</v>
      </c>
    </row>
    <row r="73" spans="1:2" x14ac:dyDescent="0.25">
      <c r="A73" t="s">
        <v>177</v>
      </c>
      <c r="B73" t="s">
        <v>178</v>
      </c>
    </row>
    <row r="74" spans="1:2" x14ac:dyDescent="0.25">
      <c r="A74" t="s">
        <v>179</v>
      </c>
      <c r="B74" t="s">
        <v>180</v>
      </c>
    </row>
    <row r="75" spans="1:2" x14ac:dyDescent="0.25">
      <c r="A75" t="s">
        <v>181</v>
      </c>
      <c r="B75" t="s">
        <v>182</v>
      </c>
    </row>
    <row r="76" spans="1:2" x14ac:dyDescent="0.25">
      <c r="A76" t="s">
        <v>183</v>
      </c>
      <c r="B76" t="s">
        <v>184</v>
      </c>
    </row>
    <row r="77" spans="1:2" x14ac:dyDescent="0.25">
      <c r="A77" t="s">
        <v>185</v>
      </c>
      <c r="B77" t="s">
        <v>186</v>
      </c>
    </row>
    <row r="78" spans="1:2" x14ac:dyDescent="0.25">
      <c r="A78" t="s">
        <v>187</v>
      </c>
      <c r="B78" t="s">
        <v>188</v>
      </c>
    </row>
    <row r="79" spans="1:2" x14ac:dyDescent="0.25">
      <c r="A79" t="s">
        <v>189</v>
      </c>
      <c r="B79" t="s">
        <v>190</v>
      </c>
    </row>
    <row r="80" spans="1:2" x14ac:dyDescent="0.25">
      <c r="A80" t="s">
        <v>191</v>
      </c>
      <c r="B80" t="s">
        <v>192</v>
      </c>
    </row>
    <row r="81" spans="1:2" x14ac:dyDescent="0.25">
      <c r="A81" t="s">
        <v>193</v>
      </c>
      <c r="B81" t="s">
        <v>194</v>
      </c>
    </row>
    <row r="82" spans="1:2" x14ac:dyDescent="0.25">
      <c r="A82" t="s">
        <v>195</v>
      </c>
      <c r="B82" t="s">
        <v>196</v>
      </c>
    </row>
  </sheetData>
  <conditionalFormatting sqref="C5">
    <cfRule type="containsText" dxfId="7" priority="1" operator="containsText" text="OPEN">
      <formula>NOT(ISERROR(SEARCH("OPEN",C5)))</formula>
    </cfRule>
    <cfRule type="containsText" dxfId="6" priority="2" operator="containsText" text="CLOSED">
      <formula>NOT(ISERROR(SEARCH("CLOSED",C5)))</formula>
    </cfRule>
  </conditionalFormatting>
  <conditionalFormatting sqref="C5">
    <cfRule type="containsText" dxfId="5" priority="3" operator="containsText" text="PENDING">
      <formula>NOT(ISERROR(SEARCH("PENDING",C5)))</formula>
    </cfRule>
    <cfRule type="containsText" dxfId="4" priority="4" operator="containsText" text="PENDING">
      <formula>NOT(ISERROR(SEARCH("PENDING",C5)))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9" sqref="B9"/>
    </sheetView>
  </sheetViews>
  <sheetFormatPr defaultRowHeight="15" x14ac:dyDescent="0.25"/>
  <cols>
    <col min="1" max="1" width="16.85546875" bestFit="1" customWidth="1"/>
    <col min="2" max="2" width="16.140625" bestFit="1" customWidth="1"/>
  </cols>
  <sheetData>
    <row r="2" spans="1:4" x14ac:dyDescent="0.25">
      <c r="A2" t="s">
        <v>24</v>
      </c>
      <c r="B2" t="s">
        <v>36</v>
      </c>
      <c r="C2" t="s">
        <v>211</v>
      </c>
      <c r="D2" t="str">
        <f>B2&amp;" "&amp;C2&amp;","</f>
        <v>hospital VARCHAR(255),</v>
      </c>
    </row>
    <row r="3" spans="1:4" x14ac:dyDescent="0.25">
      <c r="A3" t="s">
        <v>25</v>
      </c>
      <c r="B3" t="s">
        <v>222</v>
      </c>
      <c r="C3" t="s">
        <v>212</v>
      </c>
      <c r="D3" t="str">
        <f t="shared" ref="D3:D11" si="0">B3&amp;" "&amp;C3&amp;","</f>
        <v>complaintNo VARCHAR(32),</v>
      </c>
    </row>
    <row r="4" spans="1:4" x14ac:dyDescent="0.25">
      <c r="A4" t="s">
        <v>26</v>
      </c>
      <c r="B4" t="s">
        <v>199</v>
      </c>
      <c r="C4" t="s">
        <v>218</v>
      </c>
      <c r="D4" t="str">
        <f t="shared" si="0"/>
        <v>datetime DATETIME,</v>
      </c>
    </row>
    <row r="5" spans="1:4" x14ac:dyDescent="0.25">
      <c r="A5" t="s">
        <v>27</v>
      </c>
      <c r="B5" t="s">
        <v>220</v>
      </c>
      <c r="C5" t="s">
        <v>211</v>
      </c>
      <c r="D5" t="str">
        <f t="shared" si="0"/>
        <v>reference VARCHAR(255),</v>
      </c>
    </row>
    <row r="6" spans="1:4" x14ac:dyDescent="0.25">
      <c r="A6" t="s">
        <v>28</v>
      </c>
      <c r="B6" t="s">
        <v>223</v>
      </c>
      <c r="C6" t="s">
        <v>211</v>
      </c>
      <c r="D6" t="str">
        <f t="shared" si="0"/>
        <v>complaintDetails VARCHAR(255),</v>
      </c>
    </row>
    <row r="7" spans="1:4" x14ac:dyDescent="0.25">
      <c r="A7" t="s">
        <v>29</v>
      </c>
      <c r="B7" t="s">
        <v>184</v>
      </c>
      <c r="C7" t="s">
        <v>211</v>
      </c>
      <c r="D7" t="str">
        <f t="shared" si="0"/>
        <v>actionTaken VARCHAR(255),</v>
      </c>
    </row>
    <row r="8" spans="1:4" x14ac:dyDescent="0.25">
      <c r="A8" t="s">
        <v>30</v>
      </c>
      <c r="B8" t="s">
        <v>221</v>
      </c>
      <c r="C8" t="s">
        <v>224</v>
      </c>
      <c r="D8" t="str">
        <f t="shared" si="0"/>
        <v>name VARCHAR(64),</v>
      </c>
    </row>
    <row r="9" spans="1:4" x14ac:dyDescent="0.25">
      <c r="A9" t="s">
        <v>31</v>
      </c>
      <c r="B9" t="s">
        <v>188</v>
      </c>
      <c r="C9" t="s">
        <v>2</v>
      </c>
      <c r="D9" t="str">
        <f t="shared" si="0"/>
        <v>dateCompleted DATE,</v>
      </c>
    </row>
    <row r="10" spans="1:4" x14ac:dyDescent="0.25">
      <c r="A10" t="s">
        <v>32</v>
      </c>
      <c r="B10" t="s">
        <v>38</v>
      </c>
      <c r="C10" t="s">
        <v>214</v>
      </c>
      <c r="D10" t="str">
        <f t="shared" si="0"/>
        <v>status VARCHAR(16),</v>
      </c>
    </row>
    <row r="11" spans="1:4" x14ac:dyDescent="0.25">
      <c r="A11" t="s">
        <v>33</v>
      </c>
    </row>
  </sheetData>
  <conditionalFormatting sqref="A5">
    <cfRule type="containsText" dxfId="3" priority="1" operator="containsText" text="OPEN">
      <formula>NOT(ISERROR(SEARCH("OPEN",A5)))</formula>
    </cfRule>
    <cfRule type="containsText" dxfId="2" priority="2" operator="containsText" text="CLOSED">
      <formula>NOT(ISERROR(SEARCH("CLOSED",A5)))</formula>
    </cfRule>
  </conditionalFormatting>
  <conditionalFormatting sqref="A5">
    <cfRule type="containsText" dxfId="1" priority="3" operator="containsText" text="PENDING">
      <formula>NOT(ISERROR(SEARCH("PENDING",A5)))</formula>
    </cfRule>
    <cfRule type="containsText" dxfId="0" priority="4" operator="containsText" text="PENDING">
      <formula>NOT(ISERROR(SEARCH("PENDING",A5)))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MWR</vt:lpstr>
      <vt:lpstr>PPM</vt:lpstr>
      <vt:lpstr>Complaint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Alexzender Marunsai</dc:creator>
  <cp:lastModifiedBy>Alexzender Marunsai</cp:lastModifiedBy>
  <dcterms:created xsi:type="dcterms:W3CDTF">2017-04-27T14:08:14Z</dcterms:created>
  <dcterms:modified xsi:type="dcterms:W3CDTF">2017-04-29T16:55:48Z</dcterms:modified>
</cp:coreProperties>
</file>