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0125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O22" i="1" l="1"/>
  <c r="I90" i="1" l="1"/>
  <c r="O10" i="1"/>
  <c r="O4" i="1"/>
  <c r="O5" i="1"/>
  <c r="O21" i="1" l="1"/>
  <c r="O20" i="1"/>
  <c r="O19" i="1"/>
  <c r="O18" i="1"/>
  <c r="O17" i="1"/>
  <c r="O16" i="1"/>
  <c r="O15" i="1"/>
  <c r="O14" i="1"/>
  <c r="O13" i="1"/>
  <c r="O12" i="1"/>
  <c r="O11" i="1"/>
  <c r="O9" i="1" l="1"/>
  <c r="O8" i="1"/>
  <c r="O7" i="1"/>
  <c r="O6" i="1"/>
</calcChain>
</file>

<file path=xl/sharedStrings.xml><?xml version="1.0" encoding="utf-8"?>
<sst xmlns="http://schemas.openxmlformats.org/spreadsheetml/2006/main" count="116" uniqueCount="30">
  <si>
    <t>KARAKAYA HAFRİYAT A.Ş. ALT TEMEL İRSALİYELERİ</t>
  </si>
  <si>
    <t>( 28. CADDE )</t>
  </si>
  <si>
    <t xml:space="preserve">Araç Plakası </t>
  </si>
  <si>
    <t xml:space="preserve"> Tarih</t>
  </si>
  <si>
    <t xml:space="preserve">Sıra No  </t>
  </si>
  <si>
    <t>Ağırlık ( kg ) (NET)</t>
  </si>
  <si>
    <t>26 VT 946</t>
  </si>
  <si>
    <t>26 GM 943</t>
  </si>
  <si>
    <t>26 DG 662</t>
  </si>
  <si>
    <t>26 GM 945</t>
  </si>
  <si>
    <t>26 GN 872</t>
  </si>
  <si>
    <t>26 B 9609</t>
  </si>
  <si>
    <t>26 SN 155</t>
  </si>
  <si>
    <t>26 GK 228</t>
  </si>
  <si>
    <t>26 TC 850</t>
  </si>
  <si>
    <t>26 KD 632</t>
  </si>
  <si>
    <t>26 KK 775</t>
  </si>
  <si>
    <t>26 E 4945</t>
  </si>
  <si>
    <t>26 RF 975</t>
  </si>
  <si>
    <t>26 DM 794</t>
  </si>
  <si>
    <t>26 B 0315</t>
  </si>
  <si>
    <t>26 E 0676</t>
  </si>
  <si>
    <t>26 UR 083</t>
  </si>
  <si>
    <t>26 KK 152</t>
  </si>
  <si>
    <t xml:space="preserve">TOPLAM (TON) : </t>
  </si>
  <si>
    <t xml:space="preserve">Sevk İrsaliye Nosu </t>
  </si>
  <si>
    <t>Taşıma İrsaliyesi Nosu</t>
  </si>
  <si>
    <t>Araç Plakası</t>
  </si>
  <si>
    <t>Toplam Ağırlık (kg)</t>
  </si>
  <si>
    <t>TOPLAM(TON):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</si>
</sst>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T_L_-;\-* #,##0.00\ _T_L_-;_-* &quot;-&quot;??\ _T_L_-;_-@_-"/>
    <numFmt numFmtId="164" formatCode="_-* #,##0\ _T_L_-;\-* #,##0\ _T_L_-;_-* &quot;-&quot;??\ _T_L_-;_-@_-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/>
    <xf numFmtId="164" fontId="0" fillId="0" borderId="6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/>
    </xf>
  </cellXfs>
  <cellStyles count="2">
    <cellStyle name="Normal" xfId="0" builtinId="0"/>
    <cellStyle name="Virgü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A16" workbookViewId="0">
      <selection activeCell="N3" sqref="N3"/>
    </sheetView>
  </sheetViews>
  <sheetFormatPr defaultRowHeight="15" x14ac:dyDescent="0.25"/>
  <cols>
    <col min="3" max="3" width="3.85546875" customWidth="1"/>
    <col min="4" max="4" width="11.140625" customWidth="1"/>
    <col min="6" max="6" width="6.85546875" customWidth="1"/>
    <col min="8" max="8" width="7.140625" customWidth="1"/>
    <col min="10" max="10" width="1.85546875" customWidth="1"/>
    <col min="11" max="11" width="6" customWidth="1"/>
    <col min="13" max="13" width="7" customWidth="1"/>
    <col min="14" max="14" width="15.85546875" customWidth="1"/>
    <col min="15" max="15" width="14.85546875" customWidth="1"/>
    <col min="16" max="16" width="13.42578125" customWidth="1"/>
  </cols>
  <sheetData>
    <row r="1" spans="1:17" ht="23.25" customHeight="1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1"/>
    </row>
    <row r="2" spans="1:17" ht="20.25" customHeight="1" x14ac:dyDescent="0.2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4"/>
    </row>
    <row r="3" spans="1:17" ht="48" customHeight="1" x14ac:dyDescent="0.25">
      <c r="A3" s="1" t="s">
        <v>4</v>
      </c>
      <c r="B3" s="35" t="s">
        <v>25</v>
      </c>
      <c r="C3" s="36"/>
      <c r="D3" s="7" t="s">
        <v>26</v>
      </c>
      <c r="E3" s="37" t="s">
        <v>2</v>
      </c>
      <c r="F3" s="37"/>
      <c r="G3" s="37" t="s">
        <v>3</v>
      </c>
      <c r="H3" s="37"/>
      <c r="I3" s="38" t="s">
        <v>5</v>
      </c>
      <c r="J3" s="38"/>
      <c r="K3" s="39"/>
      <c r="N3" s="40" t="s">
        <v>27</v>
      </c>
      <c r="O3" s="42" t="s">
        <v>28</v>
      </c>
      <c r="P3" s="5"/>
      <c r="Q3" s="5"/>
    </row>
    <row r="4" spans="1:17" ht="15.75" customHeight="1" x14ac:dyDescent="0.25">
      <c r="A4" s="2">
        <v>1</v>
      </c>
      <c r="B4" s="11">
        <v>38312</v>
      </c>
      <c r="C4" s="11"/>
      <c r="D4" s="6">
        <v>3300</v>
      </c>
      <c r="E4" s="12" t="s">
        <v>6</v>
      </c>
      <c r="F4" s="12"/>
      <c r="G4" s="20">
        <v>43272</v>
      </c>
      <c r="H4" s="11"/>
      <c r="I4" s="15">
        <v>28260</v>
      </c>
      <c r="J4" s="16"/>
      <c r="K4" s="17"/>
      <c r="N4" s="41" t="s">
        <v>6</v>
      </c>
      <c r="O4" s="43">
        <f>SUMIF(E4:F89,"26 VT 946",I4:K89)</f>
        <v>115840</v>
      </c>
      <c r="P4" s="9"/>
    </row>
    <row r="5" spans="1:17" ht="14.25" customHeight="1" x14ac:dyDescent="0.25">
      <c r="A5" s="2">
        <v>2</v>
      </c>
      <c r="B5" s="11">
        <v>38313</v>
      </c>
      <c r="C5" s="11"/>
      <c r="D5" s="6">
        <v>3307</v>
      </c>
      <c r="E5" s="12" t="s">
        <v>10</v>
      </c>
      <c r="F5" s="12"/>
      <c r="G5" s="20">
        <v>43272</v>
      </c>
      <c r="H5" s="11"/>
      <c r="I5" s="15">
        <v>43510</v>
      </c>
      <c r="J5" s="16"/>
      <c r="K5" s="17"/>
      <c r="N5" s="41" t="s">
        <v>10</v>
      </c>
      <c r="O5" s="43">
        <f>SUMIF(E4:F89,"26 GN 872",I4:K89)</f>
        <v>217150</v>
      </c>
      <c r="P5" s="9"/>
    </row>
    <row r="6" spans="1:17" ht="15" customHeight="1" x14ac:dyDescent="0.25">
      <c r="A6" s="2">
        <v>3</v>
      </c>
      <c r="B6" s="11">
        <v>38314</v>
      </c>
      <c r="C6" s="11"/>
      <c r="D6" s="6">
        <v>3308</v>
      </c>
      <c r="E6" s="12" t="s">
        <v>12</v>
      </c>
      <c r="F6" s="12"/>
      <c r="G6" s="20">
        <v>43272</v>
      </c>
      <c r="H6" s="11"/>
      <c r="I6" s="15">
        <v>41260</v>
      </c>
      <c r="J6" s="16"/>
      <c r="K6" s="17"/>
      <c r="N6" s="41" t="s">
        <v>12</v>
      </c>
      <c r="O6" s="43">
        <f>SUMIF(E4:F89,"26 SN 155",I4:K89)</f>
        <v>116200</v>
      </c>
      <c r="P6" s="9"/>
    </row>
    <row r="7" spans="1:17" ht="14.25" customHeight="1" x14ac:dyDescent="0.25">
      <c r="A7" s="2">
        <v>4</v>
      </c>
      <c r="B7" s="11">
        <v>38315</v>
      </c>
      <c r="C7" s="11"/>
      <c r="D7" s="8">
        <v>9511</v>
      </c>
      <c r="E7" s="12" t="s">
        <v>20</v>
      </c>
      <c r="F7" s="12"/>
      <c r="G7" s="20">
        <v>43272</v>
      </c>
      <c r="H7" s="11"/>
      <c r="I7" s="15">
        <v>28600</v>
      </c>
      <c r="J7" s="16"/>
      <c r="K7" s="17"/>
      <c r="N7" s="41" t="s">
        <v>20</v>
      </c>
      <c r="O7" s="43">
        <f>SUMIF(E4:F89,"26 B 0315",I4:K89)</f>
        <v>115540</v>
      </c>
      <c r="P7" s="9"/>
    </row>
    <row r="8" spans="1:17" x14ac:dyDescent="0.25">
      <c r="A8" s="2">
        <v>5</v>
      </c>
      <c r="B8" s="11">
        <v>38316</v>
      </c>
      <c r="C8" s="11"/>
      <c r="D8" s="6">
        <v>3310</v>
      </c>
      <c r="E8" s="12" t="s">
        <v>6</v>
      </c>
      <c r="F8" s="12"/>
      <c r="G8" s="20">
        <v>43272</v>
      </c>
      <c r="H8" s="11"/>
      <c r="I8" s="15">
        <v>29440</v>
      </c>
      <c r="J8" s="16"/>
      <c r="K8" s="17"/>
      <c r="N8" s="41" t="s">
        <v>7</v>
      </c>
      <c r="O8" s="44">
        <f>SUMIF(E4:F89,"26 GM 943",I4:K89)</f>
        <v>258260</v>
      </c>
      <c r="P8" s="9"/>
    </row>
    <row r="9" spans="1:17" x14ac:dyDescent="0.25">
      <c r="A9" s="2">
        <v>6</v>
      </c>
      <c r="B9" s="11">
        <v>38317</v>
      </c>
      <c r="C9" s="11"/>
      <c r="D9" s="6">
        <v>3311</v>
      </c>
      <c r="E9" s="11" t="s">
        <v>21</v>
      </c>
      <c r="F9" s="11"/>
      <c r="G9" s="20">
        <v>43272</v>
      </c>
      <c r="H9" s="11"/>
      <c r="I9" s="18">
        <v>31820</v>
      </c>
      <c r="J9" s="18"/>
      <c r="K9" s="19"/>
      <c r="N9" s="10" t="s">
        <v>16</v>
      </c>
      <c r="O9" s="44">
        <f>SUMIF(E4:F89,"26 KK 775",I4:K89)</f>
        <v>180700</v>
      </c>
      <c r="P9" s="9"/>
    </row>
    <row r="10" spans="1:17" x14ac:dyDescent="0.25">
      <c r="A10" s="2">
        <v>7</v>
      </c>
      <c r="B10" s="11">
        <v>38318</v>
      </c>
      <c r="C10" s="11"/>
      <c r="D10" s="6">
        <v>3312</v>
      </c>
      <c r="E10" s="12" t="s">
        <v>6</v>
      </c>
      <c r="F10" s="12"/>
      <c r="G10" s="20">
        <v>43272</v>
      </c>
      <c r="H10" s="11"/>
      <c r="I10" s="13">
        <v>30820</v>
      </c>
      <c r="J10" s="13"/>
      <c r="K10" s="14"/>
      <c r="N10" s="10" t="s">
        <v>21</v>
      </c>
      <c r="O10" s="44">
        <f>SUMIF(E4:F89,"26 E 0676",I4:K89)</f>
        <v>181680</v>
      </c>
      <c r="P10" s="9"/>
    </row>
    <row r="11" spans="1:17" x14ac:dyDescent="0.25">
      <c r="A11" s="2">
        <v>8</v>
      </c>
      <c r="B11" s="11">
        <v>38324</v>
      </c>
      <c r="C11" s="11"/>
      <c r="D11" s="6">
        <v>3315</v>
      </c>
      <c r="E11" s="11" t="s">
        <v>21</v>
      </c>
      <c r="F11" s="11"/>
      <c r="G11" s="20">
        <v>43272</v>
      </c>
      <c r="H11" s="11"/>
      <c r="I11" s="13">
        <v>29700</v>
      </c>
      <c r="J11" s="13"/>
      <c r="K11" s="14"/>
      <c r="N11" s="10" t="s">
        <v>8</v>
      </c>
      <c r="O11" s="44">
        <f>SUMIF(E4:F89,"26 DG 662",I4:K89)</f>
        <v>214880</v>
      </c>
      <c r="P11" s="9"/>
    </row>
    <row r="12" spans="1:17" x14ac:dyDescent="0.25">
      <c r="A12" s="2">
        <v>9</v>
      </c>
      <c r="B12" s="11">
        <v>38325</v>
      </c>
      <c r="C12" s="11"/>
      <c r="D12" s="8">
        <v>9512</v>
      </c>
      <c r="E12" s="11" t="s">
        <v>7</v>
      </c>
      <c r="F12" s="11"/>
      <c r="G12" s="20">
        <v>43272</v>
      </c>
      <c r="H12" s="11"/>
      <c r="I12" s="13">
        <v>35140</v>
      </c>
      <c r="J12" s="13"/>
      <c r="K12" s="14"/>
      <c r="N12" s="10" t="s">
        <v>13</v>
      </c>
      <c r="O12" s="44">
        <f>SUMIF(E4:F89,"26 GK 228",I4:K89)</f>
        <v>117320</v>
      </c>
      <c r="P12" s="9"/>
    </row>
    <row r="13" spans="1:17" x14ac:dyDescent="0.25">
      <c r="A13" s="2">
        <v>10</v>
      </c>
      <c r="B13" s="11">
        <v>38326</v>
      </c>
      <c r="C13" s="11"/>
      <c r="D13" s="8">
        <v>9513</v>
      </c>
      <c r="E13" s="11" t="s">
        <v>7</v>
      </c>
      <c r="F13" s="11"/>
      <c r="G13" s="20">
        <v>43272</v>
      </c>
      <c r="H13" s="11"/>
      <c r="I13" s="13">
        <v>35640</v>
      </c>
      <c r="J13" s="13"/>
      <c r="K13" s="14"/>
      <c r="N13" s="10" t="s">
        <v>14</v>
      </c>
      <c r="O13" s="44">
        <f>SUMIF(E4:F89,"26 TC 850",I4:K89)</f>
        <v>105580</v>
      </c>
      <c r="P13" s="9"/>
    </row>
    <row r="14" spans="1:17" x14ac:dyDescent="0.25">
      <c r="A14" s="2">
        <v>11</v>
      </c>
      <c r="B14" s="11">
        <v>38327</v>
      </c>
      <c r="C14" s="11"/>
      <c r="D14" s="6">
        <v>3316</v>
      </c>
      <c r="E14" s="11" t="s">
        <v>8</v>
      </c>
      <c r="F14" s="11"/>
      <c r="G14" s="20">
        <v>43272</v>
      </c>
      <c r="H14" s="11"/>
      <c r="I14" s="13">
        <v>35320</v>
      </c>
      <c r="J14" s="13"/>
      <c r="K14" s="14"/>
      <c r="N14" s="10" t="s">
        <v>15</v>
      </c>
      <c r="O14" s="44">
        <f>SUMIF(E4:F89,"26 KD 632",I4:K89)</f>
        <v>33240</v>
      </c>
      <c r="P14" s="9"/>
    </row>
    <row r="15" spans="1:17" x14ac:dyDescent="0.25">
      <c r="A15" s="2">
        <v>12</v>
      </c>
      <c r="B15" s="11">
        <v>38333</v>
      </c>
      <c r="C15" s="11"/>
      <c r="D15" s="8">
        <v>9514</v>
      </c>
      <c r="E15" s="11" t="s">
        <v>7</v>
      </c>
      <c r="F15" s="11"/>
      <c r="G15" s="20">
        <v>43272</v>
      </c>
      <c r="H15" s="11"/>
      <c r="I15" s="13">
        <v>37080</v>
      </c>
      <c r="J15" s="13"/>
      <c r="K15" s="14"/>
      <c r="N15" s="10" t="s">
        <v>17</v>
      </c>
      <c r="O15" s="44">
        <f>SUMIF(E4:F89,"26 E 4945",I4:K89)</f>
        <v>148700</v>
      </c>
      <c r="P15" s="9"/>
    </row>
    <row r="16" spans="1:17" x14ac:dyDescent="0.25">
      <c r="A16" s="2">
        <v>13</v>
      </c>
      <c r="B16" s="11">
        <v>38335</v>
      </c>
      <c r="C16" s="11"/>
      <c r="D16" s="8">
        <v>9515</v>
      </c>
      <c r="E16" s="11" t="s">
        <v>9</v>
      </c>
      <c r="F16" s="11"/>
      <c r="G16" s="20">
        <v>43272</v>
      </c>
      <c r="H16" s="11"/>
      <c r="I16" s="13">
        <v>35640</v>
      </c>
      <c r="J16" s="13"/>
      <c r="K16" s="14"/>
      <c r="N16" s="10" t="s">
        <v>18</v>
      </c>
      <c r="O16" s="44">
        <f>SUMIF(E4:F89,"26 RF 975",I4:K89)</f>
        <v>291220</v>
      </c>
      <c r="P16" s="9"/>
    </row>
    <row r="17" spans="1:16" x14ac:dyDescent="0.25">
      <c r="A17" s="2">
        <v>14</v>
      </c>
      <c r="B17" s="11">
        <v>38336</v>
      </c>
      <c r="C17" s="11"/>
      <c r="D17" s="6">
        <v>3320</v>
      </c>
      <c r="E17" s="11" t="s">
        <v>8</v>
      </c>
      <c r="F17" s="11"/>
      <c r="G17" s="20">
        <v>43272</v>
      </c>
      <c r="H17" s="11"/>
      <c r="I17" s="13">
        <v>35620</v>
      </c>
      <c r="J17" s="13"/>
      <c r="K17" s="14"/>
      <c r="N17" s="10" t="s">
        <v>22</v>
      </c>
      <c r="O17" s="44">
        <f>SUMIF(E4:F89,"26 UR 083",I4:K89)</f>
        <v>101460</v>
      </c>
      <c r="P17" s="9"/>
    </row>
    <row r="18" spans="1:16" x14ac:dyDescent="0.25">
      <c r="A18" s="2">
        <v>15</v>
      </c>
      <c r="B18" s="11">
        <v>38338</v>
      </c>
      <c r="C18" s="11"/>
      <c r="D18" s="8">
        <v>9516</v>
      </c>
      <c r="E18" s="11" t="s">
        <v>7</v>
      </c>
      <c r="F18" s="11"/>
      <c r="G18" s="20">
        <v>43272</v>
      </c>
      <c r="H18" s="11"/>
      <c r="I18" s="13">
        <v>36740</v>
      </c>
      <c r="J18" s="13"/>
      <c r="K18" s="14"/>
      <c r="N18" s="10" t="s">
        <v>23</v>
      </c>
      <c r="O18" s="44">
        <f>SUMIF(E4:F89,"26 KK 152",I4:K89)</f>
        <v>286600</v>
      </c>
      <c r="P18" s="9"/>
    </row>
    <row r="19" spans="1:16" x14ac:dyDescent="0.25">
      <c r="A19" s="2">
        <v>16</v>
      </c>
      <c r="B19" s="11">
        <v>38342</v>
      </c>
      <c r="C19" s="11"/>
      <c r="D19" s="8">
        <v>9518</v>
      </c>
      <c r="E19" s="11" t="s">
        <v>9</v>
      </c>
      <c r="F19" s="11"/>
      <c r="G19" s="20">
        <v>43272</v>
      </c>
      <c r="H19" s="11"/>
      <c r="I19" s="13">
        <v>37440</v>
      </c>
      <c r="J19" s="13"/>
      <c r="K19" s="14"/>
      <c r="N19" s="10" t="s">
        <v>11</v>
      </c>
      <c r="O19" s="44">
        <f>SUMIF(E4:F89,"26 B 9609",I4:K89)</f>
        <v>188600</v>
      </c>
      <c r="P19" s="9"/>
    </row>
    <row r="20" spans="1:16" x14ac:dyDescent="0.25">
      <c r="A20" s="2">
        <v>17</v>
      </c>
      <c r="B20" s="11">
        <v>38343</v>
      </c>
      <c r="C20" s="11"/>
      <c r="D20" s="6">
        <v>3323</v>
      </c>
      <c r="E20" s="11" t="s">
        <v>10</v>
      </c>
      <c r="F20" s="11"/>
      <c r="G20" s="20">
        <v>43272</v>
      </c>
      <c r="H20" s="11"/>
      <c r="I20" s="13">
        <v>39160</v>
      </c>
      <c r="J20" s="13"/>
      <c r="K20" s="14"/>
      <c r="N20" s="10" t="s">
        <v>9</v>
      </c>
      <c r="O20" s="44">
        <f>SUMIF(E4:F89,"26 GM 945",I4:K89)</f>
        <v>301080</v>
      </c>
      <c r="P20" s="9"/>
    </row>
    <row r="21" spans="1:16" x14ac:dyDescent="0.25">
      <c r="A21" s="2">
        <v>18</v>
      </c>
      <c r="B21" s="11">
        <v>38345</v>
      </c>
      <c r="C21" s="11"/>
      <c r="D21" s="6">
        <v>3324</v>
      </c>
      <c r="E21" s="11" t="s">
        <v>8</v>
      </c>
      <c r="F21" s="11"/>
      <c r="G21" s="20">
        <v>43272</v>
      </c>
      <c r="H21" s="11"/>
      <c r="I21" s="13">
        <v>35260</v>
      </c>
      <c r="J21" s="13"/>
      <c r="K21" s="14"/>
      <c r="N21" s="10" t="s">
        <v>19</v>
      </c>
      <c r="O21" s="44">
        <f>SUMIF(E4:F89,"26 DM 794",I4:K89)</f>
        <v>77360</v>
      </c>
      <c r="P21" s="9"/>
    </row>
    <row r="22" spans="1:16" ht="15.75" thickBot="1" x14ac:dyDescent="0.3">
      <c r="A22" s="2">
        <v>19</v>
      </c>
      <c r="B22" s="11">
        <v>38346</v>
      </c>
      <c r="C22" s="11"/>
      <c r="D22" s="6">
        <v>3325</v>
      </c>
      <c r="E22" s="11" t="s">
        <v>11</v>
      </c>
      <c r="F22" s="11"/>
      <c r="G22" s="20">
        <v>43272</v>
      </c>
      <c r="H22" s="11"/>
      <c r="I22" s="13">
        <v>36460</v>
      </c>
      <c r="J22" s="13"/>
      <c r="K22" s="14"/>
      <c r="N22" s="45" t="s">
        <v>29</v>
      </c>
      <c r="O22" s="46">
        <f>SUM(O4:O21)/1000</f>
        <v>3051.41</v>
      </c>
    </row>
    <row r="23" spans="1:16" x14ac:dyDescent="0.25">
      <c r="A23" s="2">
        <v>20</v>
      </c>
      <c r="B23" s="11">
        <v>38348</v>
      </c>
      <c r="C23" s="11"/>
      <c r="D23" s="6">
        <v>3326</v>
      </c>
      <c r="E23" s="11" t="s">
        <v>12</v>
      </c>
      <c r="F23" s="11"/>
      <c r="G23" s="20">
        <v>43272</v>
      </c>
      <c r="H23" s="11"/>
      <c r="I23" s="13">
        <v>37280</v>
      </c>
      <c r="J23" s="13"/>
      <c r="K23" s="14"/>
    </row>
    <row r="24" spans="1:16" x14ac:dyDescent="0.25">
      <c r="A24" s="2">
        <v>21</v>
      </c>
      <c r="B24" s="11">
        <v>38350</v>
      </c>
      <c r="C24" s="11"/>
      <c r="D24" s="8">
        <v>9520</v>
      </c>
      <c r="E24" s="11" t="s">
        <v>13</v>
      </c>
      <c r="F24" s="11"/>
      <c r="G24" s="20">
        <v>43272</v>
      </c>
      <c r="H24" s="11"/>
      <c r="I24" s="13">
        <v>39040</v>
      </c>
      <c r="J24" s="13"/>
      <c r="K24" s="14"/>
    </row>
    <row r="25" spans="1:16" x14ac:dyDescent="0.25">
      <c r="A25" s="2">
        <v>22</v>
      </c>
      <c r="B25" s="11">
        <v>38351</v>
      </c>
      <c r="C25" s="11"/>
      <c r="D25" s="8">
        <v>9521</v>
      </c>
      <c r="E25" s="11" t="s">
        <v>7</v>
      </c>
      <c r="F25" s="11"/>
      <c r="G25" s="20">
        <v>43272</v>
      </c>
      <c r="H25" s="11"/>
      <c r="I25" s="13">
        <v>36820</v>
      </c>
      <c r="J25" s="13"/>
      <c r="K25" s="14"/>
    </row>
    <row r="26" spans="1:16" x14ac:dyDescent="0.25">
      <c r="A26" s="2">
        <v>23</v>
      </c>
      <c r="B26" s="11">
        <v>38352</v>
      </c>
      <c r="C26" s="11"/>
      <c r="D26" s="6">
        <v>3328</v>
      </c>
      <c r="E26" s="11" t="s">
        <v>14</v>
      </c>
      <c r="F26" s="11"/>
      <c r="G26" s="20">
        <v>43272</v>
      </c>
      <c r="H26" s="11"/>
      <c r="I26" s="13">
        <v>37700</v>
      </c>
      <c r="J26" s="13"/>
      <c r="K26" s="14"/>
    </row>
    <row r="27" spans="1:16" x14ac:dyDescent="0.25">
      <c r="A27" s="2">
        <v>24</v>
      </c>
      <c r="B27" s="11">
        <v>38353</v>
      </c>
      <c r="C27" s="11"/>
      <c r="D27" s="8">
        <v>9522</v>
      </c>
      <c r="E27" s="11" t="s">
        <v>9</v>
      </c>
      <c r="F27" s="11"/>
      <c r="G27" s="20">
        <v>43272</v>
      </c>
      <c r="H27" s="11"/>
      <c r="I27" s="13">
        <v>38040</v>
      </c>
      <c r="J27" s="13"/>
      <c r="K27" s="14"/>
    </row>
    <row r="28" spans="1:16" x14ac:dyDescent="0.25">
      <c r="A28" s="2">
        <v>25</v>
      </c>
      <c r="B28" s="11">
        <v>38355</v>
      </c>
      <c r="C28" s="11"/>
      <c r="D28" s="8">
        <v>9523</v>
      </c>
      <c r="E28" s="11" t="s">
        <v>15</v>
      </c>
      <c r="F28" s="11"/>
      <c r="G28" s="20">
        <v>43272</v>
      </c>
      <c r="H28" s="11"/>
      <c r="I28" s="13">
        <v>33240</v>
      </c>
      <c r="J28" s="13"/>
      <c r="K28" s="14"/>
    </row>
    <row r="29" spans="1:16" x14ac:dyDescent="0.25">
      <c r="A29" s="2">
        <v>26</v>
      </c>
      <c r="B29" s="11">
        <v>38356</v>
      </c>
      <c r="C29" s="11"/>
      <c r="D29" s="8">
        <v>9524</v>
      </c>
      <c r="E29" s="11" t="s">
        <v>16</v>
      </c>
      <c r="F29" s="11"/>
      <c r="G29" s="20">
        <v>43272</v>
      </c>
      <c r="H29" s="11"/>
      <c r="I29" s="13">
        <v>38620</v>
      </c>
      <c r="J29" s="13"/>
      <c r="K29" s="14"/>
    </row>
    <row r="30" spans="1:16" x14ac:dyDescent="0.25">
      <c r="A30" s="2">
        <v>27</v>
      </c>
      <c r="B30" s="11">
        <v>38357</v>
      </c>
      <c r="C30" s="11"/>
      <c r="D30" s="6">
        <v>3329</v>
      </c>
      <c r="E30" s="11" t="s">
        <v>8</v>
      </c>
      <c r="F30" s="11"/>
      <c r="G30" s="20">
        <v>43272</v>
      </c>
      <c r="H30" s="11"/>
      <c r="I30" s="13">
        <v>38060</v>
      </c>
      <c r="J30" s="13"/>
      <c r="K30" s="14"/>
    </row>
    <row r="31" spans="1:16" x14ac:dyDescent="0.25">
      <c r="A31" s="2">
        <v>28</v>
      </c>
      <c r="B31" s="11">
        <v>38358</v>
      </c>
      <c r="C31" s="11"/>
      <c r="D31" s="6">
        <v>3330</v>
      </c>
      <c r="E31" s="11" t="s">
        <v>10</v>
      </c>
      <c r="F31" s="11"/>
      <c r="G31" s="20">
        <v>43272</v>
      </c>
      <c r="H31" s="11"/>
      <c r="I31" s="13">
        <v>44760</v>
      </c>
      <c r="J31" s="13"/>
      <c r="K31" s="14"/>
    </row>
    <row r="32" spans="1:16" x14ac:dyDescent="0.25">
      <c r="A32" s="2">
        <v>29</v>
      </c>
      <c r="B32" s="11">
        <v>38359</v>
      </c>
      <c r="C32" s="11"/>
      <c r="D32" s="6">
        <v>3331</v>
      </c>
      <c r="E32" s="11" t="s">
        <v>17</v>
      </c>
      <c r="F32" s="11"/>
      <c r="G32" s="20">
        <v>43272</v>
      </c>
      <c r="H32" s="11"/>
      <c r="I32" s="13">
        <v>36800</v>
      </c>
      <c r="J32" s="13"/>
      <c r="K32" s="14"/>
    </row>
    <row r="33" spans="1:11" x14ac:dyDescent="0.25">
      <c r="A33" s="2">
        <v>30</v>
      </c>
      <c r="B33" s="11">
        <v>38360</v>
      </c>
      <c r="C33" s="11"/>
      <c r="D33" s="6">
        <v>3332</v>
      </c>
      <c r="E33" s="12" t="s">
        <v>18</v>
      </c>
      <c r="F33" s="12"/>
      <c r="G33" s="20">
        <v>43272</v>
      </c>
      <c r="H33" s="11"/>
      <c r="I33" s="13">
        <v>37980</v>
      </c>
      <c r="J33" s="13"/>
      <c r="K33" s="14"/>
    </row>
    <row r="34" spans="1:11" x14ac:dyDescent="0.25">
      <c r="A34" s="2">
        <v>31</v>
      </c>
      <c r="B34" s="11">
        <v>38361</v>
      </c>
      <c r="C34" s="11"/>
      <c r="D34" s="8">
        <v>9525</v>
      </c>
      <c r="E34" s="11" t="s">
        <v>9</v>
      </c>
      <c r="F34" s="11"/>
      <c r="G34" s="20">
        <v>43272</v>
      </c>
      <c r="H34" s="11"/>
      <c r="I34" s="13">
        <v>40240</v>
      </c>
      <c r="J34" s="13"/>
      <c r="K34" s="14"/>
    </row>
    <row r="35" spans="1:11" x14ac:dyDescent="0.25">
      <c r="A35" s="2">
        <v>32</v>
      </c>
      <c r="B35" s="11">
        <v>38362</v>
      </c>
      <c r="C35" s="11"/>
      <c r="D35" s="8">
        <v>9526</v>
      </c>
      <c r="E35" s="11" t="s">
        <v>13</v>
      </c>
      <c r="F35" s="11"/>
      <c r="G35" s="20">
        <v>43272</v>
      </c>
      <c r="H35" s="11"/>
      <c r="I35" s="13">
        <v>39120</v>
      </c>
      <c r="J35" s="13"/>
      <c r="K35" s="14"/>
    </row>
    <row r="36" spans="1:11" x14ac:dyDescent="0.25">
      <c r="A36" s="2">
        <v>33</v>
      </c>
      <c r="B36" s="11">
        <v>38363</v>
      </c>
      <c r="C36" s="11"/>
      <c r="D36" s="8">
        <v>9527</v>
      </c>
      <c r="E36" s="11" t="s">
        <v>7</v>
      </c>
      <c r="F36" s="11"/>
      <c r="G36" s="20">
        <v>43272</v>
      </c>
      <c r="H36" s="11"/>
      <c r="I36" s="13">
        <v>38540</v>
      </c>
      <c r="J36" s="13"/>
      <c r="K36" s="14"/>
    </row>
    <row r="37" spans="1:11" x14ac:dyDescent="0.25">
      <c r="A37" s="2">
        <v>34</v>
      </c>
      <c r="B37" s="11">
        <v>38364</v>
      </c>
      <c r="C37" s="11"/>
      <c r="D37" s="6">
        <v>3333</v>
      </c>
      <c r="E37" s="11" t="s">
        <v>19</v>
      </c>
      <c r="F37" s="11"/>
      <c r="G37" s="20">
        <v>43272</v>
      </c>
      <c r="H37" s="11"/>
      <c r="I37" s="13">
        <v>38760</v>
      </c>
      <c r="J37" s="13"/>
      <c r="K37" s="14"/>
    </row>
    <row r="38" spans="1:11" x14ac:dyDescent="0.25">
      <c r="A38" s="2">
        <v>35</v>
      </c>
      <c r="B38" s="11">
        <v>38365</v>
      </c>
      <c r="C38" s="11"/>
      <c r="D38" s="6">
        <v>3334</v>
      </c>
      <c r="E38" s="11" t="s">
        <v>10</v>
      </c>
      <c r="F38" s="11"/>
      <c r="G38" s="20">
        <v>43272</v>
      </c>
      <c r="H38" s="11"/>
      <c r="I38" s="13">
        <v>46210</v>
      </c>
      <c r="J38" s="13"/>
      <c r="K38" s="14"/>
    </row>
    <row r="39" spans="1:11" x14ac:dyDescent="0.25">
      <c r="A39" s="2">
        <v>36</v>
      </c>
      <c r="B39" s="11">
        <v>38366</v>
      </c>
      <c r="C39" s="11"/>
      <c r="D39" s="8">
        <v>9528</v>
      </c>
      <c r="E39" s="11" t="s">
        <v>16</v>
      </c>
      <c r="F39" s="11"/>
      <c r="G39" s="20">
        <v>43272</v>
      </c>
      <c r="H39" s="11"/>
      <c r="I39" s="13">
        <v>38720</v>
      </c>
      <c r="J39" s="13"/>
      <c r="K39" s="14"/>
    </row>
    <row r="40" spans="1:11" x14ac:dyDescent="0.25">
      <c r="A40" s="2">
        <v>37</v>
      </c>
      <c r="B40" s="11">
        <v>38367</v>
      </c>
      <c r="C40" s="11"/>
      <c r="D40" s="8">
        <v>9529</v>
      </c>
      <c r="E40" s="11" t="s">
        <v>20</v>
      </c>
      <c r="F40" s="11"/>
      <c r="G40" s="20">
        <v>43272</v>
      </c>
      <c r="H40" s="11"/>
      <c r="I40" s="13">
        <v>29700</v>
      </c>
      <c r="J40" s="13"/>
      <c r="K40" s="14"/>
    </row>
    <row r="41" spans="1:11" x14ac:dyDescent="0.25">
      <c r="A41" s="2">
        <v>38</v>
      </c>
      <c r="B41" s="11">
        <v>38368</v>
      </c>
      <c r="C41" s="11"/>
      <c r="D41" s="6">
        <v>3335</v>
      </c>
      <c r="E41" s="11" t="s">
        <v>17</v>
      </c>
      <c r="F41" s="11"/>
      <c r="G41" s="20">
        <v>43272</v>
      </c>
      <c r="H41" s="11"/>
      <c r="I41" s="13">
        <v>37100</v>
      </c>
      <c r="J41" s="13"/>
      <c r="K41" s="14"/>
    </row>
    <row r="42" spans="1:11" x14ac:dyDescent="0.25">
      <c r="A42" s="2">
        <v>39</v>
      </c>
      <c r="B42" s="11">
        <v>38369</v>
      </c>
      <c r="C42" s="11"/>
      <c r="D42" s="6">
        <v>3336</v>
      </c>
      <c r="E42" s="11" t="s">
        <v>8</v>
      </c>
      <c r="F42" s="11"/>
      <c r="G42" s="20">
        <v>43272</v>
      </c>
      <c r="H42" s="11"/>
      <c r="I42" s="13">
        <v>35440</v>
      </c>
      <c r="J42" s="13"/>
      <c r="K42" s="14"/>
    </row>
    <row r="43" spans="1:11" x14ac:dyDescent="0.25">
      <c r="A43" s="2">
        <v>40</v>
      </c>
      <c r="B43" s="11">
        <v>38370</v>
      </c>
      <c r="C43" s="11"/>
      <c r="D43" s="6">
        <v>3337</v>
      </c>
      <c r="E43" s="11" t="s">
        <v>18</v>
      </c>
      <c r="F43" s="11"/>
      <c r="G43" s="20">
        <v>43272</v>
      </c>
      <c r="H43" s="11"/>
      <c r="I43" s="13">
        <v>37540</v>
      </c>
      <c r="J43" s="13"/>
      <c r="K43" s="14"/>
    </row>
    <row r="44" spans="1:11" x14ac:dyDescent="0.25">
      <c r="A44" s="2">
        <v>41</v>
      </c>
      <c r="B44" s="11">
        <v>38371</v>
      </c>
      <c r="C44" s="11"/>
      <c r="D44" s="8">
        <v>9530</v>
      </c>
      <c r="E44" s="11" t="s">
        <v>9</v>
      </c>
      <c r="F44" s="11"/>
      <c r="G44" s="20">
        <v>43272</v>
      </c>
      <c r="H44" s="11"/>
      <c r="I44" s="13">
        <v>38260</v>
      </c>
      <c r="J44" s="13"/>
      <c r="K44" s="14"/>
    </row>
    <row r="45" spans="1:11" x14ac:dyDescent="0.25">
      <c r="A45" s="2">
        <v>42</v>
      </c>
      <c r="B45" s="11">
        <v>38372</v>
      </c>
      <c r="C45" s="11"/>
      <c r="D45" s="8">
        <v>9531</v>
      </c>
      <c r="E45" s="11" t="s">
        <v>13</v>
      </c>
      <c r="F45" s="11"/>
      <c r="G45" s="20">
        <v>43272</v>
      </c>
      <c r="H45" s="11"/>
      <c r="I45" s="13">
        <v>39160</v>
      </c>
      <c r="J45" s="13"/>
      <c r="K45" s="14"/>
    </row>
    <row r="46" spans="1:11" x14ac:dyDescent="0.25">
      <c r="A46" s="2">
        <v>43</v>
      </c>
      <c r="B46" s="11">
        <v>38373</v>
      </c>
      <c r="C46" s="11"/>
      <c r="D46" s="8">
        <v>9532</v>
      </c>
      <c r="E46" s="11" t="s">
        <v>7</v>
      </c>
      <c r="F46" s="11"/>
      <c r="G46" s="20">
        <v>43272</v>
      </c>
      <c r="H46" s="11"/>
      <c r="I46" s="13">
        <v>38300</v>
      </c>
      <c r="J46" s="13"/>
      <c r="K46" s="14"/>
    </row>
    <row r="47" spans="1:11" x14ac:dyDescent="0.25">
      <c r="A47" s="2">
        <v>44</v>
      </c>
      <c r="B47" s="11">
        <v>38374</v>
      </c>
      <c r="C47" s="11"/>
      <c r="D47" s="6">
        <v>3338</v>
      </c>
      <c r="E47" s="11" t="s">
        <v>14</v>
      </c>
      <c r="F47" s="11"/>
      <c r="G47" s="20">
        <v>43272</v>
      </c>
      <c r="H47" s="11"/>
      <c r="I47" s="13">
        <v>35000</v>
      </c>
      <c r="J47" s="13"/>
      <c r="K47" s="14"/>
    </row>
    <row r="48" spans="1:11" x14ac:dyDescent="0.25">
      <c r="A48" s="2">
        <v>45</v>
      </c>
      <c r="B48" s="11">
        <v>38375</v>
      </c>
      <c r="C48" s="11"/>
      <c r="D48" s="6">
        <v>3339</v>
      </c>
      <c r="E48" s="11" t="s">
        <v>19</v>
      </c>
      <c r="F48" s="11"/>
      <c r="G48" s="20">
        <v>43272</v>
      </c>
      <c r="H48" s="11"/>
      <c r="I48" s="13">
        <v>38600</v>
      </c>
      <c r="J48" s="13"/>
      <c r="K48" s="14"/>
    </row>
    <row r="49" spans="1:11" x14ac:dyDescent="0.25">
      <c r="A49" s="2">
        <v>46</v>
      </c>
      <c r="B49" s="11">
        <v>38376</v>
      </c>
      <c r="C49" s="11"/>
      <c r="D49" s="6">
        <v>3340</v>
      </c>
      <c r="E49" s="11" t="s">
        <v>10</v>
      </c>
      <c r="F49" s="11"/>
      <c r="G49" s="20">
        <v>43272</v>
      </c>
      <c r="H49" s="11"/>
      <c r="I49" s="13">
        <v>43510</v>
      </c>
      <c r="J49" s="13"/>
      <c r="K49" s="14"/>
    </row>
    <row r="50" spans="1:11" x14ac:dyDescent="0.25">
      <c r="A50" s="2">
        <v>47</v>
      </c>
      <c r="B50" s="11">
        <v>38377</v>
      </c>
      <c r="C50" s="11"/>
      <c r="D50" s="8">
        <v>9533</v>
      </c>
      <c r="E50" s="11" t="s">
        <v>16</v>
      </c>
      <c r="F50" s="11"/>
      <c r="G50" s="20">
        <v>43272</v>
      </c>
      <c r="H50" s="11"/>
      <c r="I50" s="13">
        <v>38220</v>
      </c>
      <c r="J50" s="13"/>
      <c r="K50" s="14"/>
    </row>
    <row r="51" spans="1:11" x14ac:dyDescent="0.25">
      <c r="A51" s="2">
        <v>48</v>
      </c>
      <c r="B51" s="11">
        <v>38378</v>
      </c>
      <c r="C51" s="11"/>
      <c r="D51" s="6">
        <v>3341</v>
      </c>
      <c r="E51" s="11" t="s">
        <v>21</v>
      </c>
      <c r="F51" s="11"/>
      <c r="G51" s="20">
        <v>43272</v>
      </c>
      <c r="H51" s="11"/>
      <c r="I51" s="13">
        <v>32480</v>
      </c>
      <c r="J51" s="13"/>
      <c r="K51" s="14"/>
    </row>
    <row r="52" spans="1:11" x14ac:dyDescent="0.25">
      <c r="A52" s="2">
        <v>49</v>
      </c>
      <c r="B52" s="11">
        <v>38379</v>
      </c>
      <c r="C52" s="11"/>
      <c r="D52" s="6">
        <v>3342</v>
      </c>
      <c r="E52" s="11" t="s">
        <v>17</v>
      </c>
      <c r="F52" s="11"/>
      <c r="G52" s="20">
        <v>43272</v>
      </c>
      <c r="H52" s="11"/>
      <c r="I52" s="13">
        <v>37780</v>
      </c>
      <c r="J52" s="13"/>
      <c r="K52" s="14"/>
    </row>
    <row r="53" spans="1:11" x14ac:dyDescent="0.25">
      <c r="A53" s="2">
        <v>50</v>
      </c>
      <c r="B53" s="11">
        <v>38380</v>
      </c>
      <c r="C53" s="11"/>
      <c r="D53" s="8">
        <v>9534</v>
      </c>
      <c r="E53" s="11" t="s">
        <v>22</v>
      </c>
      <c r="F53" s="11"/>
      <c r="G53" s="20">
        <v>43272</v>
      </c>
      <c r="H53" s="11"/>
      <c r="I53" s="13">
        <v>34580</v>
      </c>
      <c r="J53" s="13"/>
      <c r="K53" s="14"/>
    </row>
    <row r="54" spans="1:11" x14ac:dyDescent="0.25">
      <c r="A54" s="2">
        <v>51</v>
      </c>
      <c r="B54" s="11">
        <v>38381</v>
      </c>
      <c r="C54" s="11"/>
      <c r="D54" s="8">
        <v>9535</v>
      </c>
      <c r="E54" s="11" t="s">
        <v>9</v>
      </c>
      <c r="F54" s="11"/>
      <c r="G54" s="20">
        <v>43272</v>
      </c>
      <c r="H54" s="11"/>
      <c r="I54" s="13">
        <v>37040</v>
      </c>
      <c r="J54" s="13"/>
      <c r="K54" s="14"/>
    </row>
    <row r="55" spans="1:11" x14ac:dyDescent="0.25">
      <c r="A55" s="2">
        <v>52</v>
      </c>
      <c r="B55" s="11">
        <v>38382</v>
      </c>
      <c r="C55" s="11"/>
      <c r="D55" s="6">
        <v>3343</v>
      </c>
      <c r="E55" s="11" t="s">
        <v>23</v>
      </c>
      <c r="F55" s="11"/>
      <c r="G55" s="20">
        <v>43272</v>
      </c>
      <c r="H55" s="11"/>
      <c r="I55" s="13">
        <v>38920</v>
      </c>
      <c r="J55" s="13"/>
      <c r="K55" s="14"/>
    </row>
    <row r="56" spans="1:11" x14ac:dyDescent="0.25">
      <c r="A56" s="2">
        <v>53</v>
      </c>
      <c r="B56" s="11">
        <v>38383</v>
      </c>
      <c r="C56" s="11"/>
      <c r="D56" s="6">
        <v>3344</v>
      </c>
      <c r="E56" s="11" t="s">
        <v>11</v>
      </c>
      <c r="F56" s="11"/>
      <c r="G56" s="20">
        <v>43272</v>
      </c>
      <c r="H56" s="11"/>
      <c r="I56" s="13">
        <v>31960</v>
      </c>
      <c r="J56" s="13"/>
      <c r="K56" s="14"/>
    </row>
    <row r="57" spans="1:11" x14ac:dyDescent="0.25">
      <c r="A57" s="2">
        <v>54</v>
      </c>
      <c r="B57" s="11">
        <v>38385</v>
      </c>
      <c r="C57" s="11"/>
      <c r="D57" s="6">
        <v>3350</v>
      </c>
      <c r="E57" s="11" t="s">
        <v>14</v>
      </c>
      <c r="F57" s="11"/>
      <c r="G57" s="20">
        <v>43273</v>
      </c>
      <c r="H57" s="11"/>
      <c r="I57" s="13">
        <v>32880</v>
      </c>
      <c r="J57" s="13"/>
      <c r="K57" s="14"/>
    </row>
    <row r="58" spans="1:11" x14ac:dyDescent="0.25">
      <c r="A58" s="2">
        <v>55</v>
      </c>
      <c r="B58" s="11">
        <v>38387</v>
      </c>
      <c r="C58" s="11"/>
      <c r="D58" s="6">
        <v>3351</v>
      </c>
      <c r="E58" s="11" t="s">
        <v>11</v>
      </c>
      <c r="F58" s="11"/>
      <c r="G58" s="20">
        <v>43273</v>
      </c>
      <c r="H58" s="11"/>
      <c r="I58" s="13">
        <v>28900</v>
      </c>
      <c r="J58" s="13"/>
      <c r="K58" s="14"/>
    </row>
    <row r="59" spans="1:11" x14ac:dyDescent="0.25">
      <c r="A59" s="2">
        <v>56</v>
      </c>
      <c r="B59" s="11">
        <v>38388</v>
      </c>
      <c r="C59" s="11"/>
      <c r="D59" s="6">
        <v>3352</v>
      </c>
      <c r="E59" s="11" t="s">
        <v>21</v>
      </c>
      <c r="F59" s="11"/>
      <c r="G59" s="20">
        <v>43273</v>
      </c>
      <c r="H59" s="11"/>
      <c r="I59" s="13">
        <v>31760</v>
      </c>
      <c r="J59" s="13"/>
      <c r="K59" s="14"/>
    </row>
    <row r="60" spans="1:11" x14ac:dyDescent="0.25">
      <c r="A60" s="2">
        <v>57</v>
      </c>
      <c r="B60" s="11">
        <v>38390</v>
      </c>
      <c r="C60" s="11"/>
      <c r="D60" s="8">
        <v>9537</v>
      </c>
      <c r="E60" s="11" t="s">
        <v>12</v>
      </c>
      <c r="F60" s="11"/>
      <c r="G60" s="20">
        <v>43273</v>
      </c>
      <c r="H60" s="11"/>
      <c r="I60" s="13">
        <v>37660</v>
      </c>
      <c r="J60" s="13"/>
      <c r="K60" s="14"/>
    </row>
    <row r="61" spans="1:11" x14ac:dyDescent="0.25">
      <c r="A61" s="2">
        <v>58</v>
      </c>
      <c r="B61" s="11">
        <v>38395</v>
      </c>
      <c r="C61" s="11"/>
      <c r="D61" s="6">
        <v>3353</v>
      </c>
      <c r="E61" s="11" t="s">
        <v>9</v>
      </c>
      <c r="F61" s="11"/>
      <c r="G61" s="20">
        <v>43273</v>
      </c>
      <c r="H61" s="11"/>
      <c r="I61" s="13">
        <v>36940</v>
      </c>
      <c r="J61" s="13"/>
      <c r="K61" s="14"/>
    </row>
    <row r="62" spans="1:11" x14ac:dyDescent="0.25">
      <c r="A62" s="2">
        <v>59</v>
      </c>
      <c r="B62" s="11">
        <v>38399</v>
      </c>
      <c r="C62" s="11"/>
      <c r="D62" s="6">
        <v>3360</v>
      </c>
      <c r="E62" s="11" t="s">
        <v>18</v>
      </c>
      <c r="F62" s="11"/>
      <c r="G62" s="20">
        <v>43273</v>
      </c>
      <c r="H62" s="11"/>
      <c r="I62" s="13">
        <v>36540</v>
      </c>
      <c r="J62" s="13"/>
      <c r="K62" s="14"/>
    </row>
    <row r="63" spans="1:11" x14ac:dyDescent="0.25">
      <c r="A63" s="2">
        <v>60</v>
      </c>
      <c r="B63" s="11">
        <v>38400</v>
      </c>
      <c r="C63" s="11"/>
      <c r="D63" s="6">
        <v>3362</v>
      </c>
      <c r="E63" s="11" t="s">
        <v>23</v>
      </c>
      <c r="F63" s="11"/>
      <c r="G63" s="20">
        <v>43273</v>
      </c>
      <c r="H63" s="11"/>
      <c r="I63" s="13">
        <v>35140</v>
      </c>
      <c r="J63" s="13"/>
      <c r="K63" s="14"/>
    </row>
    <row r="64" spans="1:11" x14ac:dyDescent="0.25">
      <c r="A64" s="2">
        <v>61</v>
      </c>
      <c r="B64" s="11">
        <v>38402</v>
      </c>
      <c r="C64" s="11"/>
      <c r="D64" s="8">
        <v>9538</v>
      </c>
      <c r="E64" s="11" t="s">
        <v>9</v>
      </c>
      <c r="F64" s="11"/>
      <c r="G64" s="20">
        <v>43273</v>
      </c>
      <c r="H64" s="11"/>
      <c r="I64" s="13">
        <v>37480</v>
      </c>
      <c r="J64" s="13"/>
      <c r="K64" s="14"/>
    </row>
    <row r="65" spans="1:11" x14ac:dyDescent="0.25">
      <c r="A65" s="2">
        <v>62</v>
      </c>
      <c r="B65" s="11">
        <v>38403</v>
      </c>
      <c r="C65" s="11"/>
      <c r="D65" s="6">
        <v>3364</v>
      </c>
      <c r="E65" s="11" t="s">
        <v>17</v>
      </c>
      <c r="F65" s="11"/>
      <c r="G65" s="20">
        <v>43273</v>
      </c>
      <c r="H65" s="11"/>
      <c r="I65" s="13">
        <v>37020</v>
      </c>
      <c r="J65" s="13"/>
      <c r="K65" s="14"/>
    </row>
    <row r="66" spans="1:11" x14ac:dyDescent="0.25">
      <c r="A66" s="2">
        <v>63</v>
      </c>
      <c r="B66" s="11">
        <v>38489</v>
      </c>
      <c r="C66" s="11"/>
      <c r="D66" s="6">
        <v>3419</v>
      </c>
      <c r="E66" s="11" t="s">
        <v>23</v>
      </c>
      <c r="F66" s="11"/>
      <c r="G66" s="20">
        <v>43274</v>
      </c>
      <c r="H66" s="11"/>
      <c r="I66" s="13">
        <v>33580</v>
      </c>
      <c r="J66" s="13"/>
      <c r="K66" s="14"/>
    </row>
    <row r="67" spans="1:11" x14ac:dyDescent="0.25">
      <c r="A67" s="2">
        <v>64</v>
      </c>
      <c r="B67" s="11">
        <v>38490</v>
      </c>
      <c r="C67" s="11"/>
      <c r="D67" s="6">
        <v>3420</v>
      </c>
      <c r="E67" s="11" t="s">
        <v>21</v>
      </c>
      <c r="F67" s="11"/>
      <c r="G67" s="20">
        <v>43274</v>
      </c>
      <c r="H67" s="11"/>
      <c r="I67" s="13">
        <v>28500</v>
      </c>
      <c r="J67" s="13"/>
      <c r="K67" s="14"/>
    </row>
    <row r="68" spans="1:11" x14ac:dyDescent="0.25">
      <c r="A68" s="2">
        <v>65</v>
      </c>
      <c r="B68" s="11">
        <v>38491</v>
      </c>
      <c r="C68" s="11"/>
      <c r="D68" s="6">
        <v>3424</v>
      </c>
      <c r="E68" s="11" t="s">
        <v>18</v>
      </c>
      <c r="F68" s="11"/>
      <c r="G68" s="20">
        <v>43274</v>
      </c>
      <c r="H68" s="11"/>
      <c r="I68" s="13">
        <v>34560</v>
      </c>
      <c r="J68" s="13"/>
      <c r="K68" s="14"/>
    </row>
    <row r="69" spans="1:11" x14ac:dyDescent="0.25">
      <c r="A69" s="2">
        <v>66</v>
      </c>
      <c r="B69" s="11">
        <v>38493</v>
      </c>
      <c r="C69" s="11"/>
      <c r="D69" s="6">
        <v>3428</v>
      </c>
      <c r="E69" s="11" t="s">
        <v>23</v>
      </c>
      <c r="F69" s="11"/>
      <c r="G69" s="20">
        <v>43274</v>
      </c>
      <c r="H69" s="11"/>
      <c r="I69" s="13">
        <v>35940</v>
      </c>
      <c r="J69" s="13"/>
      <c r="K69" s="14"/>
    </row>
    <row r="70" spans="1:11" x14ac:dyDescent="0.25">
      <c r="A70" s="2">
        <v>67</v>
      </c>
      <c r="B70" s="11">
        <v>38494</v>
      </c>
      <c r="C70" s="11"/>
      <c r="D70" s="6">
        <v>3429</v>
      </c>
      <c r="E70" s="11" t="s">
        <v>21</v>
      </c>
      <c r="F70" s="11"/>
      <c r="G70" s="20">
        <v>43274</v>
      </c>
      <c r="H70" s="11"/>
      <c r="I70" s="13">
        <v>27420</v>
      </c>
      <c r="J70" s="13"/>
      <c r="K70" s="14"/>
    </row>
    <row r="71" spans="1:11" x14ac:dyDescent="0.25">
      <c r="A71" s="2">
        <v>68</v>
      </c>
      <c r="B71" s="11">
        <v>38495</v>
      </c>
      <c r="C71" s="11"/>
      <c r="D71" s="6">
        <v>3430</v>
      </c>
      <c r="E71" s="11" t="s">
        <v>18</v>
      </c>
      <c r="F71" s="11"/>
      <c r="G71" s="20">
        <v>43274</v>
      </c>
      <c r="H71" s="11"/>
      <c r="I71" s="13">
        <v>35860</v>
      </c>
      <c r="J71" s="13"/>
      <c r="K71" s="14"/>
    </row>
    <row r="72" spans="1:11" x14ac:dyDescent="0.25">
      <c r="A72" s="2">
        <v>69</v>
      </c>
      <c r="B72" s="11">
        <v>38496</v>
      </c>
      <c r="C72" s="11"/>
      <c r="D72" s="6">
        <v>3431</v>
      </c>
      <c r="E72" s="11" t="s">
        <v>6</v>
      </c>
      <c r="F72" s="11"/>
      <c r="G72" s="20">
        <v>43274</v>
      </c>
      <c r="H72" s="11"/>
      <c r="I72" s="13">
        <v>27320</v>
      </c>
      <c r="J72" s="13"/>
      <c r="K72" s="14"/>
    </row>
    <row r="73" spans="1:11" x14ac:dyDescent="0.25">
      <c r="A73" s="2">
        <v>70</v>
      </c>
      <c r="B73" s="11">
        <v>38497</v>
      </c>
      <c r="C73" s="11"/>
      <c r="D73" s="6">
        <v>3432</v>
      </c>
      <c r="E73" s="11" t="s">
        <v>23</v>
      </c>
      <c r="F73" s="11"/>
      <c r="G73" s="20">
        <v>43274</v>
      </c>
      <c r="H73" s="11"/>
      <c r="I73" s="13">
        <v>35740</v>
      </c>
      <c r="J73" s="13"/>
      <c r="K73" s="14"/>
    </row>
    <row r="74" spans="1:11" x14ac:dyDescent="0.25">
      <c r="A74" s="2">
        <v>71</v>
      </c>
      <c r="B74" s="11">
        <v>38498</v>
      </c>
      <c r="C74" s="11"/>
      <c r="D74" s="6">
        <v>3433</v>
      </c>
      <c r="E74" s="11" t="s">
        <v>18</v>
      </c>
      <c r="F74" s="11"/>
      <c r="G74" s="20">
        <v>43274</v>
      </c>
      <c r="H74" s="11"/>
      <c r="I74" s="13">
        <v>35080</v>
      </c>
      <c r="J74" s="13"/>
      <c r="K74" s="14"/>
    </row>
    <row r="75" spans="1:11" x14ac:dyDescent="0.25">
      <c r="A75" s="2">
        <v>72</v>
      </c>
      <c r="B75" s="11">
        <v>38499</v>
      </c>
      <c r="C75" s="11"/>
      <c r="D75" s="6">
        <v>3434</v>
      </c>
      <c r="E75" s="11" t="s">
        <v>23</v>
      </c>
      <c r="F75" s="11"/>
      <c r="G75" s="20">
        <v>43274</v>
      </c>
      <c r="H75" s="11"/>
      <c r="I75" s="13">
        <v>34740</v>
      </c>
      <c r="J75" s="13"/>
      <c r="K75" s="14"/>
    </row>
    <row r="76" spans="1:11" x14ac:dyDescent="0.25">
      <c r="A76" s="2">
        <v>73</v>
      </c>
      <c r="B76" s="11">
        <v>38502</v>
      </c>
      <c r="C76" s="11"/>
      <c r="D76" s="6">
        <v>3436</v>
      </c>
      <c r="E76" s="11" t="s">
        <v>18</v>
      </c>
      <c r="F76" s="11"/>
      <c r="G76" s="20">
        <v>43274</v>
      </c>
      <c r="H76" s="11"/>
      <c r="I76" s="13">
        <v>38840</v>
      </c>
      <c r="J76" s="13"/>
      <c r="K76" s="14"/>
    </row>
    <row r="77" spans="1:11" x14ac:dyDescent="0.25">
      <c r="A77" s="2">
        <v>74</v>
      </c>
      <c r="B77" s="11">
        <v>38503</v>
      </c>
      <c r="C77" s="11"/>
      <c r="D77" s="6">
        <v>3437</v>
      </c>
      <c r="E77" s="11" t="s">
        <v>23</v>
      </c>
      <c r="F77" s="11"/>
      <c r="G77" s="20">
        <v>43274</v>
      </c>
      <c r="H77" s="11"/>
      <c r="I77" s="13">
        <v>38080</v>
      </c>
      <c r="J77" s="13"/>
      <c r="K77" s="14"/>
    </row>
    <row r="78" spans="1:11" x14ac:dyDescent="0.25">
      <c r="A78" s="2">
        <v>75</v>
      </c>
      <c r="B78" s="11">
        <v>38504</v>
      </c>
      <c r="C78" s="11"/>
      <c r="D78" s="8">
        <v>9564</v>
      </c>
      <c r="E78" s="11" t="s">
        <v>20</v>
      </c>
      <c r="F78" s="11"/>
      <c r="G78" s="20">
        <v>43274</v>
      </c>
      <c r="H78" s="11"/>
      <c r="I78" s="13">
        <v>27600</v>
      </c>
      <c r="J78" s="13"/>
      <c r="K78" s="14"/>
    </row>
    <row r="79" spans="1:11" x14ac:dyDescent="0.25">
      <c r="A79" s="2">
        <v>76</v>
      </c>
      <c r="B79" s="11">
        <v>38505</v>
      </c>
      <c r="C79" s="11"/>
      <c r="D79" s="6">
        <v>3438</v>
      </c>
      <c r="E79" s="11" t="s">
        <v>23</v>
      </c>
      <c r="F79" s="11"/>
      <c r="G79" s="20">
        <v>43274</v>
      </c>
      <c r="H79" s="11"/>
      <c r="I79" s="13">
        <v>34460</v>
      </c>
      <c r="J79" s="13"/>
      <c r="K79" s="14"/>
    </row>
    <row r="80" spans="1:11" x14ac:dyDescent="0.25">
      <c r="A80" s="2">
        <v>77</v>
      </c>
      <c r="B80" s="11">
        <v>38506</v>
      </c>
      <c r="C80" s="11"/>
      <c r="D80" s="6">
        <v>3439</v>
      </c>
      <c r="E80" s="11" t="s">
        <v>18</v>
      </c>
      <c r="F80" s="11"/>
      <c r="G80" s="20">
        <v>43274</v>
      </c>
      <c r="H80" s="11"/>
      <c r="I80" s="13">
        <v>34820</v>
      </c>
      <c r="J80" s="13"/>
      <c r="K80" s="14"/>
    </row>
    <row r="81" spans="1:16" x14ac:dyDescent="0.25">
      <c r="A81" s="2">
        <v>78</v>
      </c>
      <c r="B81" s="11">
        <v>38507</v>
      </c>
      <c r="C81" s="11"/>
      <c r="D81" s="8">
        <v>9565</v>
      </c>
      <c r="E81" s="11" t="s">
        <v>22</v>
      </c>
      <c r="F81" s="11"/>
      <c r="G81" s="20">
        <v>43274</v>
      </c>
      <c r="H81" s="11"/>
      <c r="I81" s="13">
        <v>32540</v>
      </c>
      <c r="J81" s="13"/>
      <c r="K81" s="14"/>
    </row>
    <row r="82" spans="1:16" x14ac:dyDescent="0.25">
      <c r="A82" s="2">
        <v>79</v>
      </c>
      <c r="B82" s="11">
        <v>38508</v>
      </c>
      <c r="C82" s="11"/>
      <c r="D82" s="6">
        <v>3440</v>
      </c>
      <c r="E82" s="11" t="s">
        <v>11</v>
      </c>
      <c r="F82" s="11"/>
      <c r="G82" s="20">
        <v>43274</v>
      </c>
      <c r="H82" s="11"/>
      <c r="I82" s="13">
        <v>31900</v>
      </c>
      <c r="J82" s="13"/>
      <c r="K82" s="14"/>
    </row>
    <row r="83" spans="1:16" x14ac:dyDescent="0.25">
      <c r="A83" s="2">
        <v>80</v>
      </c>
      <c r="B83" s="11">
        <v>38509</v>
      </c>
      <c r="C83" s="11"/>
      <c r="D83" s="6">
        <v>3441</v>
      </c>
      <c r="E83" s="11" t="s">
        <v>8</v>
      </c>
      <c r="F83" s="11"/>
      <c r="G83" s="20">
        <v>43274</v>
      </c>
      <c r="H83" s="11"/>
      <c r="I83" s="13">
        <v>35180</v>
      </c>
      <c r="J83" s="13"/>
      <c r="K83" s="14"/>
    </row>
    <row r="84" spans="1:16" x14ac:dyDescent="0.25">
      <c r="A84" s="2">
        <v>81</v>
      </c>
      <c r="B84" s="11">
        <v>38510</v>
      </c>
      <c r="C84" s="11"/>
      <c r="D84" s="8">
        <v>9566</v>
      </c>
      <c r="E84" s="11" t="s">
        <v>16</v>
      </c>
      <c r="F84" s="11"/>
      <c r="G84" s="20">
        <v>43274</v>
      </c>
      <c r="H84" s="11"/>
      <c r="I84" s="13">
        <v>37400</v>
      </c>
      <c r="J84" s="13"/>
      <c r="K84" s="14"/>
    </row>
    <row r="85" spans="1:16" x14ac:dyDescent="0.25">
      <c r="A85" s="2">
        <v>82</v>
      </c>
      <c r="B85" s="11">
        <v>38511</v>
      </c>
      <c r="C85" s="11"/>
      <c r="D85" s="8">
        <v>9567</v>
      </c>
      <c r="E85" s="11" t="s">
        <v>20</v>
      </c>
      <c r="F85" s="11"/>
      <c r="G85" s="20">
        <v>43274</v>
      </c>
      <c r="H85" s="11"/>
      <c r="I85" s="13">
        <v>29640</v>
      </c>
      <c r="J85" s="13"/>
      <c r="K85" s="14"/>
    </row>
    <row r="86" spans="1:16" x14ac:dyDescent="0.25">
      <c r="A86" s="2">
        <v>83</v>
      </c>
      <c r="B86" s="11">
        <v>38523</v>
      </c>
      <c r="C86" s="11"/>
      <c r="D86" s="8">
        <v>9572</v>
      </c>
      <c r="E86" s="11" t="s">
        <v>22</v>
      </c>
      <c r="F86" s="11"/>
      <c r="G86" s="20">
        <v>43276</v>
      </c>
      <c r="H86" s="11"/>
      <c r="I86" s="13">
        <v>34340</v>
      </c>
      <c r="J86" s="13"/>
      <c r="K86" s="14"/>
    </row>
    <row r="87" spans="1:16" x14ac:dyDescent="0.25">
      <c r="A87" s="2">
        <v>84</v>
      </c>
      <c r="B87" s="11">
        <v>38574</v>
      </c>
      <c r="C87" s="11"/>
      <c r="D87" s="8">
        <v>9591</v>
      </c>
      <c r="E87" s="11" t="s">
        <v>16</v>
      </c>
      <c r="F87" s="11"/>
      <c r="G87" s="20">
        <v>43277</v>
      </c>
      <c r="H87" s="11"/>
      <c r="I87" s="13">
        <v>27740</v>
      </c>
      <c r="J87" s="13"/>
      <c r="K87" s="14"/>
    </row>
    <row r="88" spans="1:16" x14ac:dyDescent="0.25">
      <c r="A88" s="2">
        <v>85</v>
      </c>
      <c r="B88" s="11">
        <v>38587</v>
      </c>
      <c r="C88" s="11"/>
      <c r="D88" s="6">
        <v>3487</v>
      </c>
      <c r="E88" s="11" t="s">
        <v>11</v>
      </c>
      <c r="F88" s="11"/>
      <c r="G88" s="20">
        <v>43277</v>
      </c>
      <c r="H88" s="11"/>
      <c r="I88" s="13">
        <v>30600</v>
      </c>
      <c r="J88" s="13"/>
      <c r="K88" s="14"/>
    </row>
    <row r="89" spans="1:16" x14ac:dyDescent="0.25">
      <c r="A89" s="2">
        <v>86</v>
      </c>
      <c r="B89" s="11">
        <v>38593</v>
      </c>
      <c r="C89" s="11"/>
      <c r="D89" s="6">
        <v>3489</v>
      </c>
      <c r="E89" s="11" t="s">
        <v>11</v>
      </c>
      <c r="F89" s="11"/>
      <c r="G89" s="20">
        <v>43277</v>
      </c>
      <c r="H89" s="11"/>
      <c r="I89" s="13">
        <v>28780</v>
      </c>
      <c r="J89" s="13"/>
      <c r="K89" s="14"/>
    </row>
    <row r="90" spans="1:16" ht="33" customHeight="1" thickBot="1" x14ac:dyDescent="0.3">
      <c r="A90" s="3"/>
      <c r="B90" s="27"/>
      <c r="C90" s="28"/>
      <c r="D90" s="4"/>
      <c r="E90" s="21" t="s">
        <v>24</v>
      </c>
      <c r="F90" s="22"/>
      <c r="G90" s="22"/>
      <c r="H90" s="23"/>
      <c r="I90" s="24">
        <f>SUM(I4:I89)/1000</f>
        <v>3051.41</v>
      </c>
      <c r="J90" s="25"/>
      <c r="K90" s="26"/>
    </row>
    <row r="91" spans="1:16" x14ac:dyDescent="0.25">
      <c r="P91" s="5"/>
    </row>
  </sheetData>
  <mergeCells count="353">
    <mergeCell ref="G15:H15"/>
    <mergeCell ref="G16:H16"/>
    <mergeCell ref="B3:C3"/>
    <mergeCell ref="E3:F3"/>
    <mergeCell ref="G3:H3"/>
    <mergeCell ref="I3:K3"/>
    <mergeCell ref="B8:C8"/>
    <mergeCell ref="G8:H8"/>
    <mergeCell ref="B4:C4"/>
    <mergeCell ref="G4:H4"/>
    <mergeCell ref="B5:C5"/>
    <mergeCell ref="B6:C6"/>
    <mergeCell ref="G6:H6"/>
    <mergeCell ref="B7:C7"/>
    <mergeCell ref="G7:H7"/>
    <mergeCell ref="E4:F4"/>
    <mergeCell ref="E33:F33"/>
    <mergeCell ref="E19:F19"/>
    <mergeCell ref="E20:F20"/>
    <mergeCell ref="E21:F21"/>
    <mergeCell ref="E22:F22"/>
    <mergeCell ref="E16:F16"/>
    <mergeCell ref="E17:F17"/>
    <mergeCell ref="G31:H31"/>
    <mergeCell ref="G24:H24"/>
    <mergeCell ref="G25:H25"/>
    <mergeCell ref="G26:H26"/>
    <mergeCell ref="G27:H27"/>
    <mergeCell ref="G20:H20"/>
    <mergeCell ref="G21:H21"/>
    <mergeCell ref="G22:H22"/>
    <mergeCell ref="G23:H23"/>
    <mergeCell ref="G18:H18"/>
    <mergeCell ref="G19:H19"/>
    <mergeCell ref="B27:C27"/>
    <mergeCell ref="B19:C19"/>
    <mergeCell ref="B20:C20"/>
    <mergeCell ref="B21:C21"/>
    <mergeCell ref="B22:C22"/>
    <mergeCell ref="G28:H28"/>
    <mergeCell ref="G29:H29"/>
    <mergeCell ref="G30:H30"/>
    <mergeCell ref="B11:C11"/>
    <mergeCell ref="B12:C12"/>
    <mergeCell ref="B13:C13"/>
    <mergeCell ref="B14:C14"/>
    <mergeCell ref="B17:C17"/>
    <mergeCell ref="B18:C18"/>
    <mergeCell ref="B15:C15"/>
    <mergeCell ref="B16:C16"/>
    <mergeCell ref="G17:H17"/>
    <mergeCell ref="G12:H12"/>
    <mergeCell ref="G13:H13"/>
    <mergeCell ref="G14:H14"/>
    <mergeCell ref="G11:H11"/>
    <mergeCell ref="E18:F18"/>
    <mergeCell ref="E15:F15"/>
    <mergeCell ref="E11:F11"/>
    <mergeCell ref="B37:C37"/>
    <mergeCell ref="B38:C38"/>
    <mergeCell ref="B39:C39"/>
    <mergeCell ref="B40:C40"/>
    <mergeCell ref="B41:C41"/>
    <mergeCell ref="B42:C42"/>
    <mergeCell ref="B33:C33"/>
    <mergeCell ref="B34:C34"/>
    <mergeCell ref="A1:K1"/>
    <mergeCell ref="A2:K2"/>
    <mergeCell ref="B35:C35"/>
    <mergeCell ref="B36:C36"/>
    <mergeCell ref="G5:H5"/>
    <mergeCell ref="B28:C28"/>
    <mergeCell ref="B29:C29"/>
    <mergeCell ref="B30:C30"/>
    <mergeCell ref="B31:C31"/>
    <mergeCell ref="B32:C32"/>
    <mergeCell ref="B23:C23"/>
    <mergeCell ref="B24:C24"/>
    <mergeCell ref="B25:C25"/>
    <mergeCell ref="B9:C9"/>
    <mergeCell ref="B10:C10"/>
    <mergeCell ref="B26:C26"/>
    <mergeCell ref="B43:C43"/>
    <mergeCell ref="B44:C44"/>
    <mergeCell ref="B45:C45"/>
    <mergeCell ref="B46:C46"/>
    <mergeCell ref="B47:C47"/>
    <mergeCell ref="B48:C48"/>
    <mergeCell ref="E58:F58"/>
    <mergeCell ref="G49:H49"/>
    <mergeCell ref="G50:H50"/>
    <mergeCell ref="G51:H51"/>
    <mergeCell ref="G52:H52"/>
    <mergeCell ref="G53:H53"/>
    <mergeCell ref="G39:H39"/>
    <mergeCell ref="G40:H40"/>
    <mergeCell ref="G41:H41"/>
    <mergeCell ref="G42:H42"/>
    <mergeCell ref="G34:H34"/>
    <mergeCell ref="G35:H35"/>
    <mergeCell ref="G36:H36"/>
    <mergeCell ref="G43:H43"/>
    <mergeCell ref="G44:H44"/>
    <mergeCell ref="G45:H45"/>
    <mergeCell ref="G46:H46"/>
    <mergeCell ref="G47:H47"/>
    <mergeCell ref="G48:H48"/>
    <mergeCell ref="B62:C62"/>
    <mergeCell ref="B63:C63"/>
    <mergeCell ref="B64:C64"/>
    <mergeCell ref="B65:C65"/>
    <mergeCell ref="B61:C61"/>
    <mergeCell ref="B59:C59"/>
    <mergeCell ref="B60:C60"/>
    <mergeCell ref="G54:H54"/>
    <mergeCell ref="E62:F62"/>
    <mergeCell ref="E63:F63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54:C54"/>
    <mergeCell ref="B67:C67"/>
    <mergeCell ref="B68:C68"/>
    <mergeCell ref="B69:C69"/>
    <mergeCell ref="I59:K59"/>
    <mergeCell ref="I60:K60"/>
    <mergeCell ref="I55:K55"/>
    <mergeCell ref="I56:K56"/>
    <mergeCell ref="I57:K57"/>
    <mergeCell ref="I58:K58"/>
    <mergeCell ref="G59:H59"/>
    <mergeCell ref="G60:H60"/>
    <mergeCell ref="G55:H55"/>
    <mergeCell ref="G56:H56"/>
    <mergeCell ref="G57:H57"/>
    <mergeCell ref="G58:H58"/>
    <mergeCell ref="G62:H62"/>
    <mergeCell ref="G61:H61"/>
    <mergeCell ref="B90:C90"/>
    <mergeCell ref="B89:C89"/>
    <mergeCell ref="B88:C88"/>
    <mergeCell ref="B87:C87"/>
    <mergeCell ref="B86:C86"/>
    <mergeCell ref="B80:C8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70:C70"/>
    <mergeCell ref="B71:C71"/>
    <mergeCell ref="B72:C72"/>
    <mergeCell ref="B73:C73"/>
    <mergeCell ref="B74:C74"/>
    <mergeCell ref="B75:C75"/>
    <mergeCell ref="B66:C66"/>
    <mergeCell ref="G78:H78"/>
    <mergeCell ref="G69:H69"/>
    <mergeCell ref="G70:H70"/>
    <mergeCell ref="G71:H71"/>
    <mergeCell ref="G72:H72"/>
    <mergeCell ref="G73:H73"/>
    <mergeCell ref="G74:H74"/>
    <mergeCell ref="G66:H66"/>
    <mergeCell ref="G67:H67"/>
    <mergeCell ref="G68:H68"/>
    <mergeCell ref="E90:H90"/>
    <mergeCell ref="I90:K90"/>
    <mergeCell ref="I79:K79"/>
    <mergeCell ref="I80:K80"/>
    <mergeCell ref="I81:K81"/>
    <mergeCell ref="I68:K68"/>
    <mergeCell ref="I69:K69"/>
    <mergeCell ref="I70:K70"/>
    <mergeCell ref="I71:K71"/>
    <mergeCell ref="I72:K72"/>
    <mergeCell ref="G89:H89"/>
    <mergeCell ref="G88:H88"/>
    <mergeCell ref="G87:H87"/>
    <mergeCell ref="G86:H86"/>
    <mergeCell ref="G85:H85"/>
    <mergeCell ref="G79:H79"/>
    <mergeCell ref="G80:H80"/>
    <mergeCell ref="G81:H81"/>
    <mergeCell ref="G82:H82"/>
    <mergeCell ref="G83:H83"/>
    <mergeCell ref="G84:H84"/>
    <mergeCell ref="G75:H75"/>
    <mergeCell ref="G76:H76"/>
    <mergeCell ref="G77:H77"/>
    <mergeCell ref="I22:K22"/>
    <mergeCell ref="I36:K36"/>
    <mergeCell ref="I37:K37"/>
    <mergeCell ref="I38:K38"/>
    <mergeCell ref="I11:K11"/>
    <mergeCell ref="I8:K8"/>
    <mergeCell ref="I9:K9"/>
    <mergeCell ref="I10:K10"/>
    <mergeCell ref="E8:F8"/>
    <mergeCell ref="E9:F9"/>
    <mergeCell ref="E10:F10"/>
    <mergeCell ref="G9:H9"/>
    <mergeCell ref="G10:H10"/>
    <mergeCell ref="E12:F12"/>
    <mergeCell ref="E13:F13"/>
    <mergeCell ref="I12:K12"/>
    <mergeCell ref="I13:K13"/>
    <mergeCell ref="I14:K14"/>
    <mergeCell ref="G37:H37"/>
    <mergeCell ref="G38:H38"/>
    <mergeCell ref="G32:H32"/>
    <mergeCell ref="G33:H33"/>
    <mergeCell ref="E14:F14"/>
    <mergeCell ref="E32:F32"/>
    <mergeCell ref="I18:K18"/>
    <mergeCell ref="I19:K19"/>
    <mergeCell ref="I54:K54"/>
    <mergeCell ref="I64:K64"/>
    <mergeCell ref="I15:K15"/>
    <mergeCell ref="I16:K16"/>
    <mergeCell ref="I17:K17"/>
    <mergeCell ref="I43:K43"/>
    <mergeCell ref="I44:K44"/>
    <mergeCell ref="I45:K45"/>
    <mergeCell ref="I34:K34"/>
    <mergeCell ref="I35:K35"/>
    <mergeCell ref="I28:K28"/>
    <mergeCell ref="I29:K29"/>
    <mergeCell ref="I30:K30"/>
    <mergeCell ref="I31:K31"/>
    <mergeCell ref="I32:K32"/>
    <mergeCell ref="I33:K33"/>
    <mergeCell ref="I24:K24"/>
    <mergeCell ref="I25:K25"/>
    <mergeCell ref="I26:K26"/>
    <mergeCell ref="I27:K27"/>
    <mergeCell ref="I20:K20"/>
    <mergeCell ref="I21:K21"/>
    <mergeCell ref="I4:K4"/>
    <mergeCell ref="I89:K89"/>
    <mergeCell ref="I88:K88"/>
    <mergeCell ref="I87:K87"/>
    <mergeCell ref="I86:K86"/>
    <mergeCell ref="I82:K82"/>
    <mergeCell ref="I83:K83"/>
    <mergeCell ref="I84:K84"/>
    <mergeCell ref="I85:K85"/>
    <mergeCell ref="I74:K74"/>
    <mergeCell ref="I75:K75"/>
    <mergeCell ref="I76:K76"/>
    <mergeCell ref="I77:K77"/>
    <mergeCell ref="I73:K73"/>
    <mergeCell ref="I78:K78"/>
    <mergeCell ref="I5:K5"/>
    <mergeCell ref="I6:K6"/>
    <mergeCell ref="I7:K7"/>
    <mergeCell ref="I50:K50"/>
    <mergeCell ref="I51:K51"/>
    <mergeCell ref="I52:K52"/>
    <mergeCell ref="I53:K53"/>
    <mergeCell ref="I65:K65"/>
    <mergeCell ref="I62:K62"/>
    <mergeCell ref="E28:F28"/>
    <mergeCell ref="E29:F29"/>
    <mergeCell ref="E30:F30"/>
    <mergeCell ref="E31:F31"/>
    <mergeCell ref="E23:F23"/>
    <mergeCell ref="E24:F24"/>
    <mergeCell ref="E25:F25"/>
    <mergeCell ref="E26:F26"/>
    <mergeCell ref="I67:K67"/>
    <mergeCell ref="I63:K63"/>
    <mergeCell ref="I61:K61"/>
    <mergeCell ref="I46:K46"/>
    <mergeCell ref="I47:K47"/>
    <mergeCell ref="I48:K48"/>
    <mergeCell ref="I49:K49"/>
    <mergeCell ref="I66:K66"/>
    <mergeCell ref="I39:K39"/>
    <mergeCell ref="I40:K40"/>
    <mergeCell ref="I41:K41"/>
    <mergeCell ref="I42:K42"/>
    <mergeCell ref="I23:K23"/>
    <mergeCell ref="G65:H65"/>
    <mergeCell ref="G63:H63"/>
    <mergeCell ref="G64:H64"/>
    <mergeCell ref="E5:F5"/>
    <mergeCell ref="E40:F40"/>
    <mergeCell ref="E41:F41"/>
    <mergeCell ref="E42:F42"/>
    <mergeCell ref="E55:F55"/>
    <mergeCell ref="E56:F56"/>
    <mergeCell ref="E57:F57"/>
    <mergeCell ref="E49:F49"/>
    <mergeCell ref="E50:F50"/>
    <mergeCell ref="E51:F51"/>
    <mergeCell ref="E52:F52"/>
    <mergeCell ref="E53:F53"/>
    <mergeCell ref="E54:F54"/>
    <mergeCell ref="E43:F43"/>
    <mergeCell ref="E44:F44"/>
    <mergeCell ref="E45:F45"/>
    <mergeCell ref="E46:F46"/>
    <mergeCell ref="E47:F47"/>
    <mergeCell ref="E48:F48"/>
    <mergeCell ref="E37:F37"/>
    <mergeCell ref="E38:F38"/>
    <mergeCell ref="E39:F39"/>
    <mergeCell ref="E34:F34"/>
    <mergeCell ref="E27:F27"/>
    <mergeCell ref="E74:F74"/>
    <mergeCell ref="E75:F75"/>
    <mergeCell ref="E66:F66"/>
    <mergeCell ref="E67:F67"/>
    <mergeCell ref="E68:F68"/>
    <mergeCell ref="E69:F69"/>
    <mergeCell ref="E70:F70"/>
    <mergeCell ref="E35:F35"/>
    <mergeCell ref="E36:F36"/>
    <mergeCell ref="E89:F89"/>
    <mergeCell ref="E88:F88"/>
    <mergeCell ref="E87:F87"/>
    <mergeCell ref="E6:F6"/>
    <mergeCell ref="E7:F7"/>
    <mergeCell ref="E59:F59"/>
    <mergeCell ref="E60:F60"/>
    <mergeCell ref="E64:F64"/>
    <mergeCell ref="E65:F65"/>
    <mergeCell ref="E61:F61"/>
    <mergeCell ref="E86:F86"/>
    <mergeCell ref="E81:F81"/>
    <mergeCell ref="E82:F82"/>
    <mergeCell ref="E83:F83"/>
    <mergeCell ref="E84:F84"/>
    <mergeCell ref="E85:F85"/>
    <mergeCell ref="E76:F76"/>
    <mergeCell ref="E77:F77"/>
    <mergeCell ref="E78:F78"/>
    <mergeCell ref="E79:F79"/>
    <mergeCell ref="E80:F80"/>
    <mergeCell ref="E71:F71"/>
    <mergeCell ref="E72:F72"/>
    <mergeCell ref="E73:F7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EOSB</dc:creator>
  <cp:lastModifiedBy>EOSB</cp:lastModifiedBy>
  <cp:lastPrinted>2018-07-02T07:18:44Z</cp:lastPrinted>
  <dcterms:created xsi:type="dcterms:W3CDTF">2018-06-28T06:11:29Z</dcterms:created>
  <dcterms:modified xsi:type="dcterms:W3CDTF">2018-07-02T07:18:48Z</dcterms:modified>
</cp:coreProperties>
</file>