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h\OneDrive\Documents\Project\LeShop Dynamic Pricing\"/>
    </mc:Choice>
  </mc:AlternateContent>
  <xr:revisionPtr revIDLastSave="0" documentId="8_{F3096391-B88E-4185-A08D-580E56DC0CC3}" xr6:coauthVersionLast="45" xr6:coauthVersionMax="45" xr10:uidLastSave="{00000000-0000-0000-0000-000000000000}"/>
  <bookViews>
    <workbookView xWindow="-120" yWindow="-120" windowWidth="20730" windowHeight="11160" activeTab="1"/>
  </bookViews>
  <sheets>
    <sheet name="Preise konventionell" sheetId="1" r:id="rId1"/>
    <sheet name="Milk TS regression" sheetId="10" r:id="rId2"/>
    <sheet name="Milk TS" sheetId="8" r:id="rId3"/>
    <sheet name="Preise Bio" sheetId="7" r:id="rId4"/>
    <sheet name="Methodik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3" i="10" l="1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103" i="10"/>
  <c r="R104" i="10"/>
  <c r="R105" i="10"/>
  <c r="R106" i="10"/>
  <c r="R107" i="10"/>
  <c r="R108" i="10"/>
  <c r="R109" i="10"/>
  <c r="R110" i="10"/>
  <c r="R111" i="10"/>
  <c r="R112" i="10"/>
  <c r="R113" i="10"/>
  <c r="R114" i="10"/>
  <c r="R115" i="10"/>
  <c r="R116" i="10"/>
  <c r="R117" i="10"/>
  <c r="R118" i="10"/>
  <c r="R119" i="10"/>
  <c r="R120" i="10"/>
  <c r="R121" i="10"/>
  <c r="R122" i="10"/>
  <c r="R123" i="10"/>
  <c r="R124" i="10"/>
  <c r="R6" i="10"/>
  <c r="R7" i="10"/>
  <c r="R8" i="10"/>
  <c r="R9" i="10"/>
  <c r="R10" i="10"/>
  <c r="R11" i="10"/>
  <c r="R12" i="10"/>
  <c r="R5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O87" i="10" a="1"/>
  <c r="O87" i="10"/>
  <c r="M88" i="10"/>
  <c r="M89" i="10"/>
  <c r="M90" i="10"/>
  <c r="M91" i="10"/>
  <c r="O91" i="10" a="1"/>
  <c r="O91" i="10"/>
  <c r="M92" i="10"/>
  <c r="M93" i="10"/>
  <c r="M94" i="10"/>
  <c r="M95" i="10"/>
  <c r="O95" i="10" a="1"/>
  <c r="O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O107" i="10" a="1"/>
  <c r="O107" i="10"/>
  <c r="M108" i="10"/>
  <c r="M109" i="10"/>
  <c r="M110" i="10"/>
  <c r="M111" i="10"/>
  <c r="O111" i="10" a="1"/>
  <c r="O111" i="10"/>
  <c r="M112" i="10"/>
  <c r="M113" i="10"/>
  <c r="M114" i="10"/>
  <c r="M115" i="10"/>
  <c r="O115" i="10" a="1"/>
  <c r="O115" i="10"/>
  <c r="M116" i="10"/>
  <c r="M117" i="10"/>
  <c r="M118" i="10"/>
  <c r="M119" i="10"/>
  <c r="O119" i="10" a="1"/>
  <c r="O119" i="10"/>
  <c r="M120" i="10"/>
  <c r="M121" i="10"/>
  <c r="M122" i="10"/>
  <c r="M123" i="10"/>
  <c r="M124" i="10"/>
  <c r="O2" i="10"/>
  <c r="Q5" i="10"/>
  <c r="O99" i="10" a="1"/>
  <c r="O99" i="10"/>
  <c r="O103" i="10" a="1"/>
  <c r="O103" i="10"/>
  <c r="O122" i="10" a="1"/>
  <c r="O122" i="10"/>
  <c r="O123" i="10" a="1"/>
  <c r="O123" i="10"/>
  <c r="O124" i="10" a="1"/>
  <c r="O124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H86" i="10"/>
  <c r="N86" i="10"/>
  <c r="H87" i="10"/>
  <c r="N87" i="10"/>
  <c r="H88" i="10"/>
  <c r="N88" i="10"/>
  <c r="H89" i="10"/>
  <c r="N89" i="10"/>
  <c r="H90" i="10"/>
  <c r="N90" i="10"/>
  <c r="H91" i="10"/>
  <c r="N91" i="10"/>
  <c r="H92" i="10"/>
  <c r="N92" i="10"/>
  <c r="H93" i="10"/>
  <c r="N93" i="10"/>
  <c r="H94" i="10"/>
  <c r="N94" i="10"/>
  <c r="H95" i="10"/>
  <c r="N95" i="10"/>
  <c r="H96" i="10"/>
  <c r="N96" i="10"/>
  <c r="H97" i="10"/>
  <c r="N97" i="10"/>
  <c r="H98" i="10"/>
  <c r="N98" i="10"/>
  <c r="H99" i="10"/>
  <c r="N99" i="10"/>
  <c r="H100" i="10"/>
  <c r="N100" i="10"/>
  <c r="H101" i="10"/>
  <c r="N101" i="10"/>
  <c r="H102" i="10"/>
  <c r="N102" i="10"/>
  <c r="H103" i="10"/>
  <c r="N103" i="10"/>
  <c r="H104" i="10"/>
  <c r="O104" i="10" a="1"/>
  <c r="O104" i="10"/>
  <c r="H105" i="10"/>
  <c r="N105" i="10"/>
  <c r="H106" i="10"/>
  <c r="N106" i="10"/>
  <c r="H107" i="10"/>
  <c r="N107" i="10"/>
  <c r="H108" i="10"/>
  <c r="O108" i="10" a="1"/>
  <c r="O108" i="10"/>
  <c r="H109" i="10"/>
  <c r="N109" i="10"/>
  <c r="H110" i="10"/>
  <c r="N110" i="10"/>
  <c r="H111" i="10"/>
  <c r="N111" i="10"/>
  <c r="H112" i="10"/>
  <c r="N112" i="10"/>
  <c r="H113" i="10"/>
  <c r="N113" i="10"/>
  <c r="H114" i="10"/>
  <c r="N114" i="10"/>
  <c r="H115" i="10"/>
  <c r="N115" i="10"/>
  <c r="H116" i="10"/>
  <c r="N116" i="10"/>
  <c r="H117" i="10"/>
  <c r="N117" i="10"/>
  <c r="H118" i="10"/>
  <c r="N118" i="10"/>
  <c r="H119" i="10"/>
  <c r="N119" i="10"/>
  <c r="H120" i="10"/>
  <c r="N120" i="10"/>
  <c r="H121" i="10"/>
  <c r="N121" i="10"/>
  <c r="O121" i="10" a="1"/>
  <c r="O121" i="10"/>
  <c r="O113" i="10" a="1"/>
  <c r="O113" i="10"/>
  <c r="O105" i="10" a="1"/>
  <c r="O105" i="10"/>
  <c r="O101" i="10" a="1"/>
  <c r="O101" i="10"/>
  <c r="O93" i="10" a="1"/>
  <c r="O93" i="10"/>
  <c r="O117" i="10" a="1"/>
  <c r="O117" i="10"/>
  <c r="O109" i="10" a="1"/>
  <c r="O109" i="10"/>
  <c r="O97" i="10" a="1"/>
  <c r="O97" i="10"/>
  <c r="O89" i="10" a="1"/>
  <c r="O89" i="10"/>
  <c r="O118" i="10" a="1"/>
  <c r="O118" i="10"/>
  <c r="O114" i="10" a="1"/>
  <c r="O114" i="10"/>
  <c r="O110" i="10" a="1"/>
  <c r="O110" i="10"/>
  <c r="O106" i="10" a="1"/>
  <c r="O106" i="10"/>
  <c r="O102" i="10" a="1"/>
  <c r="O102" i="10"/>
  <c r="O98" i="10" a="1"/>
  <c r="O98" i="10"/>
  <c r="O94" i="10" a="1"/>
  <c r="O94" i="10"/>
  <c r="O90" i="10" a="1"/>
  <c r="O90" i="10"/>
  <c r="O86" i="10" a="1"/>
  <c r="O86" i="10"/>
  <c r="O120" i="10" a="1"/>
  <c r="O120" i="10"/>
  <c r="O116" i="10" a="1"/>
  <c r="O116" i="10"/>
  <c r="O112" i="10" a="1"/>
  <c r="O112" i="10"/>
  <c r="O100" i="10" a="1"/>
  <c r="O100" i="10"/>
  <c r="O96" i="10" a="1"/>
  <c r="O96" i="10"/>
  <c r="O92" i="10" a="1"/>
  <c r="O92" i="10"/>
  <c r="O88" i="10" a="1"/>
  <c r="O88" i="10"/>
  <c r="N108" i="10"/>
  <c r="N104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5" i="10"/>
  <c r="N2" i="8"/>
  <c r="F3" i="8"/>
  <c r="N3" i="8"/>
  <c r="N4" i="8"/>
  <c r="D5" i="8"/>
  <c r="E5" i="8"/>
  <c r="G5" i="8"/>
  <c r="H5" i="8"/>
  <c r="N5" i="8"/>
  <c r="D6" i="8"/>
  <c r="E6" i="8"/>
  <c r="G6" i="8"/>
  <c r="H6" i="8"/>
  <c r="N6" i="8"/>
  <c r="D7" i="8"/>
  <c r="E7" i="8"/>
  <c r="G7" i="8"/>
  <c r="H7" i="8"/>
  <c r="N7" i="8"/>
  <c r="D8" i="8"/>
  <c r="E8" i="8"/>
  <c r="G8" i="8"/>
  <c r="H8" i="8"/>
  <c r="N8" i="8"/>
  <c r="D9" i="8"/>
  <c r="E9" i="8"/>
  <c r="G9" i="8"/>
  <c r="H9" i="8"/>
  <c r="N9" i="8"/>
  <c r="D10" i="8"/>
  <c r="E10" i="8"/>
  <c r="G10" i="8"/>
  <c r="H10" i="8"/>
  <c r="N10" i="8"/>
  <c r="D11" i="8"/>
  <c r="E11" i="8"/>
  <c r="G11" i="8"/>
  <c r="H11" i="8"/>
  <c r="N11" i="8"/>
  <c r="D12" i="8"/>
  <c r="E12" i="8"/>
  <c r="G12" i="8"/>
  <c r="H12" i="8"/>
  <c r="N12" i="8"/>
  <c r="D13" i="8"/>
  <c r="E13" i="8"/>
  <c r="G13" i="8"/>
  <c r="H13" i="8"/>
  <c r="N13" i="8"/>
  <c r="D14" i="8"/>
  <c r="E14" i="8"/>
  <c r="G14" i="8"/>
  <c r="H14" i="8"/>
  <c r="N14" i="8"/>
  <c r="D15" i="8"/>
  <c r="E15" i="8"/>
  <c r="G15" i="8"/>
  <c r="H15" i="8"/>
  <c r="N15" i="8"/>
  <c r="D16" i="8"/>
  <c r="E16" i="8"/>
  <c r="G16" i="8"/>
  <c r="H16" i="8"/>
  <c r="N16" i="8"/>
  <c r="D17" i="8"/>
  <c r="E17" i="8"/>
  <c r="G17" i="8"/>
  <c r="H17" i="8"/>
  <c r="N17" i="8"/>
  <c r="D18" i="8"/>
  <c r="E18" i="8"/>
  <c r="G18" i="8"/>
  <c r="H18" i="8"/>
  <c r="N18" i="8"/>
  <c r="D19" i="8"/>
  <c r="E19" i="8"/>
  <c r="G19" i="8"/>
  <c r="H19" i="8"/>
  <c r="N19" i="8"/>
  <c r="D20" i="8"/>
  <c r="E20" i="8"/>
  <c r="G20" i="8"/>
  <c r="H20" i="8"/>
  <c r="N20" i="8"/>
  <c r="D21" i="8"/>
  <c r="E21" i="8"/>
  <c r="G21" i="8"/>
  <c r="H21" i="8"/>
  <c r="N21" i="8"/>
  <c r="D22" i="8"/>
  <c r="E22" i="8"/>
  <c r="G22" i="8"/>
  <c r="H22" i="8"/>
  <c r="N22" i="8"/>
  <c r="D23" i="8"/>
  <c r="E23" i="8"/>
  <c r="G23" i="8"/>
  <c r="H23" i="8"/>
  <c r="N23" i="8"/>
  <c r="D24" i="8"/>
  <c r="E24" i="8"/>
  <c r="G24" i="8"/>
  <c r="H24" i="8"/>
  <c r="N24" i="8"/>
  <c r="D25" i="8"/>
  <c r="E25" i="8"/>
  <c r="G25" i="8"/>
  <c r="H25" i="8"/>
  <c r="N25" i="8"/>
  <c r="E26" i="8"/>
  <c r="H26" i="8"/>
  <c r="E27" i="8"/>
  <c r="H27" i="8"/>
  <c r="E28" i="8"/>
  <c r="H28" i="8"/>
  <c r="E29" i="8"/>
  <c r="H29" i="8"/>
  <c r="E30" i="8"/>
  <c r="H30" i="8"/>
  <c r="E31" i="8"/>
  <c r="H31" i="8"/>
  <c r="E32" i="8"/>
  <c r="H32" i="8"/>
  <c r="E33" i="8"/>
  <c r="H33" i="8"/>
  <c r="E34" i="8"/>
  <c r="H34" i="8"/>
  <c r="E35" i="8"/>
  <c r="H35" i="8"/>
  <c r="E36" i="8"/>
  <c r="H36" i="8"/>
  <c r="E37" i="8"/>
  <c r="H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Z2" i="10"/>
  <c r="Z3" i="10"/>
  <c r="Z4" i="10"/>
  <c r="E5" i="10"/>
  <c r="F5" i="10"/>
  <c r="G5" i="10"/>
  <c r="Z5" i="10"/>
  <c r="E6" i="10"/>
  <c r="F6" i="10"/>
  <c r="G6" i="10"/>
  <c r="Q6" i="10"/>
  <c r="Z6" i="10"/>
  <c r="E7" i="10"/>
  <c r="F7" i="10"/>
  <c r="G7" i="10"/>
  <c r="Q7" i="10"/>
  <c r="Z7" i="10"/>
  <c r="E8" i="10"/>
  <c r="F8" i="10"/>
  <c r="G8" i="10"/>
  <c r="Q8" i="10"/>
  <c r="Z8" i="10"/>
  <c r="E9" i="10"/>
  <c r="F9" i="10"/>
  <c r="G9" i="10"/>
  <c r="Q9" i="10"/>
  <c r="Z9" i="10"/>
  <c r="E10" i="10"/>
  <c r="F10" i="10"/>
  <c r="G10" i="10"/>
  <c r="Q10" i="10"/>
  <c r="Z10" i="10"/>
  <c r="E11" i="10"/>
  <c r="F11" i="10"/>
  <c r="G11" i="10"/>
  <c r="Q11" i="10"/>
  <c r="Z11" i="10"/>
  <c r="E12" i="10"/>
  <c r="F12" i="10"/>
  <c r="G12" i="10"/>
  <c r="Q12" i="10"/>
  <c r="Z12" i="10"/>
  <c r="E13" i="10"/>
  <c r="F13" i="10"/>
  <c r="G13" i="10"/>
  <c r="Q13" i="10"/>
  <c r="Z13" i="10"/>
  <c r="E14" i="10"/>
  <c r="F14" i="10"/>
  <c r="G14" i="10"/>
  <c r="Q14" i="10"/>
  <c r="Z14" i="10"/>
  <c r="E15" i="10"/>
  <c r="F15" i="10"/>
  <c r="G15" i="10"/>
  <c r="Q15" i="10"/>
  <c r="Z15" i="10"/>
  <c r="E16" i="10"/>
  <c r="F16" i="10"/>
  <c r="G16" i="10"/>
  <c r="Q16" i="10"/>
  <c r="Z16" i="10"/>
  <c r="E17" i="10"/>
  <c r="F17" i="10"/>
  <c r="G17" i="10"/>
  <c r="Q17" i="10"/>
  <c r="Z17" i="10"/>
  <c r="E18" i="10"/>
  <c r="F18" i="10"/>
  <c r="G18" i="10"/>
  <c r="Q18" i="10"/>
  <c r="Z18" i="10"/>
  <c r="E19" i="10"/>
  <c r="F19" i="10"/>
  <c r="G19" i="10"/>
  <c r="Q19" i="10"/>
  <c r="Z19" i="10"/>
  <c r="E20" i="10"/>
  <c r="F20" i="10"/>
  <c r="G20" i="10"/>
  <c r="Q20" i="10"/>
  <c r="Z20" i="10"/>
  <c r="E21" i="10"/>
  <c r="F21" i="10"/>
  <c r="G21" i="10"/>
  <c r="Q21" i="10"/>
  <c r="Z21" i="10"/>
  <c r="E22" i="10"/>
  <c r="F22" i="10"/>
  <c r="G22" i="10"/>
  <c r="Q22" i="10"/>
  <c r="Z22" i="10"/>
  <c r="E23" i="10"/>
  <c r="F23" i="10"/>
  <c r="G23" i="10"/>
  <c r="Q23" i="10"/>
  <c r="Z23" i="10"/>
  <c r="E24" i="10"/>
  <c r="F24" i="10"/>
  <c r="G24" i="10"/>
  <c r="Q24" i="10"/>
  <c r="Z24" i="10"/>
  <c r="E25" i="10"/>
  <c r="F25" i="10"/>
  <c r="G25" i="10"/>
  <c r="Q25" i="10"/>
  <c r="Z25" i="10"/>
  <c r="F26" i="10"/>
  <c r="G26" i="10"/>
  <c r="Q26" i="10"/>
  <c r="F27" i="10"/>
  <c r="G27" i="10"/>
  <c r="Q27" i="10"/>
  <c r="F28" i="10"/>
  <c r="G28" i="10"/>
  <c r="Q28" i="10"/>
  <c r="F29" i="10"/>
  <c r="G29" i="10"/>
  <c r="Q29" i="10"/>
  <c r="F30" i="10"/>
  <c r="T30" i="10"/>
  <c r="G30" i="10"/>
  <c r="Q30" i="10"/>
  <c r="F31" i="10"/>
  <c r="G31" i="10"/>
  <c r="Q31" i="10"/>
  <c r="F32" i="10"/>
  <c r="G32" i="10"/>
  <c r="Q32" i="10"/>
  <c r="F33" i="10"/>
  <c r="G33" i="10"/>
  <c r="Q33" i="10"/>
  <c r="F34" i="10"/>
  <c r="G34" i="10"/>
  <c r="Q34" i="10"/>
  <c r="F35" i="10"/>
  <c r="G35" i="10"/>
  <c r="Q35" i="10"/>
  <c r="F36" i="10"/>
  <c r="G36" i="10"/>
  <c r="Q36" i="10"/>
  <c r="F37" i="10"/>
  <c r="G37" i="10"/>
  <c r="Q37" i="10"/>
  <c r="F38" i="10"/>
  <c r="G38" i="10"/>
  <c r="Q38" i="10"/>
  <c r="F39" i="10"/>
  <c r="G39" i="10"/>
  <c r="Q39" i="10"/>
  <c r="F40" i="10"/>
  <c r="G40" i="10"/>
  <c r="Q40" i="10"/>
  <c r="F41" i="10"/>
  <c r="G41" i="10"/>
  <c r="Q41" i="10"/>
  <c r="F42" i="10"/>
  <c r="G42" i="10"/>
  <c r="Q42" i="10"/>
  <c r="F43" i="10"/>
  <c r="G43" i="10"/>
  <c r="Q43" i="10"/>
  <c r="F44" i="10"/>
  <c r="G44" i="10"/>
  <c r="Q44" i="10"/>
  <c r="F45" i="10"/>
  <c r="G45" i="10"/>
  <c r="Q45" i="10"/>
  <c r="F46" i="10"/>
  <c r="G46" i="10"/>
  <c r="Q46" i="10"/>
  <c r="F47" i="10"/>
  <c r="G47" i="10"/>
  <c r="Q47" i="10"/>
  <c r="F48" i="10"/>
  <c r="G48" i="10"/>
  <c r="Q48" i="10"/>
  <c r="F49" i="10"/>
  <c r="G49" i="10"/>
  <c r="Q49" i="10"/>
  <c r="F50" i="10"/>
  <c r="G50" i="10"/>
  <c r="Q50" i="10"/>
  <c r="F51" i="10"/>
  <c r="G51" i="10"/>
  <c r="Q51" i="10"/>
  <c r="F52" i="10"/>
  <c r="G52" i="10"/>
  <c r="Q52" i="10"/>
  <c r="F53" i="10"/>
  <c r="G53" i="10"/>
  <c r="Q53" i="10"/>
  <c r="F54" i="10"/>
  <c r="G54" i="10"/>
  <c r="Q54" i="10"/>
  <c r="F55" i="10"/>
  <c r="G55" i="10"/>
  <c r="Q55" i="10"/>
  <c r="F56" i="10"/>
  <c r="P56" i="10"/>
  <c r="G56" i="10"/>
  <c r="Q56" i="10"/>
  <c r="F57" i="10"/>
  <c r="P57" i="10"/>
  <c r="G57" i="10"/>
  <c r="Q57" i="10"/>
  <c r="F58" i="10"/>
  <c r="P58" i="10"/>
  <c r="G58" i="10"/>
  <c r="Q58" i="10"/>
  <c r="F59" i="10"/>
  <c r="P59" i="10"/>
  <c r="G59" i="10"/>
  <c r="Q59" i="10"/>
  <c r="F60" i="10"/>
  <c r="P60" i="10"/>
  <c r="G60" i="10"/>
  <c r="Q60" i="10"/>
  <c r="F61" i="10"/>
  <c r="P61" i="10"/>
  <c r="G61" i="10"/>
  <c r="Q61" i="10"/>
  <c r="F62" i="10"/>
  <c r="G62" i="10"/>
  <c r="F63" i="10"/>
  <c r="G63" i="10"/>
  <c r="F64" i="10"/>
  <c r="G64" i="10"/>
  <c r="F65" i="10"/>
  <c r="G65" i="10"/>
  <c r="F66" i="10"/>
  <c r="G66" i="10"/>
  <c r="F67" i="10"/>
  <c r="G67" i="10"/>
  <c r="F68" i="10"/>
  <c r="G68" i="10"/>
  <c r="F69" i="10"/>
  <c r="G69" i="10"/>
  <c r="F70" i="10"/>
  <c r="G70" i="10"/>
  <c r="F71" i="10"/>
  <c r="G71" i="10"/>
  <c r="F72" i="10"/>
  <c r="G72" i="10"/>
  <c r="F73" i="10"/>
  <c r="G73" i="10"/>
  <c r="F74" i="10"/>
  <c r="G74" i="10"/>
  <c r="F75" i="10"/>
  <c r="G75" i="10"/>
  <c r="F76" i="10"/>
  <c r="G76" i="10"/>
  <c r="F77" i="10"/>
  <c r="G77" i="10"/>
  <c r="F78" i="10"/>
  <c r="G78" i="10"/>
  <c r="F79" i="10"/>
  <c r="G79" i="10"/>
  <c r="F80" i="10"/>
  <c r="G80" i="10"/>
  <c r="F81" i="10"/>
  <c r="G81" i="10"/>
  <c r="F82" i="10"/>
  <c r="G82" i="10"/>
  <c r="F83" i="10"/>
  <c r="G83" i="10"/>
  <c r="F84" i="10"/>
  <c r="G84" i="10"/>
  <c r="F85" i="10"/>
  <c r="G85" i="10"/>
  <c r="H22" i="10"/>
  <c r="H21" i="10"/>
  <c r="H16" i="10"/>
  <c r="H15" i="10"/>
  <c r="H10" i="10"/>
  <c r="H9" i="10"/>
  <c r="H8" i="10"/>
  <c r="H7" i="10"/>
  <c r="H64" i="10"/>
  <c r="O64" i="10" a="1"/>
  <c r="O64" i="10"/>
  <c r="H45" i="10"/>
  <c r="H41" i="10"/>
  <c r="H37" i="10"/>
  <c r="H33" i="10"/>
  <c r="H29" i="10"/>
  <c r="T54" i="10"/>
  <c r="H54" i="10"/>
  <c r="H55" i="10"/>
  <c r="H51" i="10"/>
  <c r="T46" i="10"/>
  <c r="H46" i="10"/>
  <c r="H25" i="10"/>
  <c r="H20" i="10"/>
  <c r="H6" i="10"/>
  <c r="T77" i="10"/>
  <c r="H77" i="10"/>
  <c r="N77" i="10"/>
  <c r="T73" i="10"/>
  <c r="H73" i="10"/>
  <c r="O73" i="10" a="1"/>
  <c r="O73" i="10"/>
  <c r="T69" i="10"/>
  <c r="H69" i="10"/>
  <c r="O69" i="10" a="1"/>
  <c r="O69" i="10"/>
  <c r="T65" i="10"/>
  <c r="H65" i="10"/>
  <c r="O65" i="10" a="1"/>
  <c r="O65" i="10"/>
  <c r="H24" i="10"/>
  <c r="H23" i="10"/>
  <c r="H18" i="10"/>
  <c r="H13" i="10"/>
  <c r="H12" i="10"/>
  <c r="H11" i="10"/>
  <c r="H5" i="10"/>
  <c r="K5" i="10"/>
  <c r="T84" i="10"/>
  <c r="H84" i="10"/>
  <c r="N84" i="10"/>
  <c r="T82" i="10"/>
  <c r="H82" i="10"/>
  <c r="N82" i="10"/>
  <c r="T80" i="10"/>
  <c r="H80" i="10"/>
  <c r="N80" i="10"/>
  <c r="T78" i="10"/>
  <c r="H78" i="10"/>
  <c r="N78" i="10"/>
  <c r="T76" i="10"/>
  <c r="H76" i="10"/>
  <c r="N76" i="10"/>
  <c r="T74" i="10"/>
  <c r="H74" i="10"/>
  <c r="N74" i="10"/>
  <c r="T72" i="10"/>
  <c r="H72" i="10"/>
  <c r="O72" i="10" a="1"/>
  <c r="O72" i="10"/>
  <c r="T70" i="10"/>
  <c r="H70" i="10"/>
  <c r="O70" i="10" a="1"/>
  <c r="O70" i="10"/>
  <c r="T68" i="10"/>
  <c r="H68" i="10"/>
  <c r="O68" i="10" a="1"/>
  <c r="O68" i="10"/>
  <c r="T66" i="10"/>
  <c r="H66" i="10"/>
  <c r="O66" i="10" a="1"/>
  <c r="O66" i="10"/>
  <c r="T62" i="10"/>
  <c r="H62" i="10"/>
  <c r="O62" i="10" a="1"/>
  <c r="O62" i="10"/>
  <c r="T58" i="10"/>
  <c r="H58" i="10"/>
  <c r="O58" i="10" a="1"/>
  <c r="O58" i="10"/>
  <c r="T50" i="10"/>
  <c r="H50" i="10"/>
  <c r="K50" i="10"/>
  <c r="H59" i="10"/>
  <c r="O59" i="10" a="1"/>
  <c r="O59" i="10"/>
  <c r="T42" i="10"/>
  <c r="H42" i="10"/>
  <c r="T38" i="10"/>
  <c r="H38" i="10"/>
  <c r="H34" i="10"/>
  <c r="H30" i="10"/>
  <c r="H26" i="10"/>
  <c r="K26" i="10"/>
  <c r="H19" i="10"/>
  <c r="H14" i="10"/>
  <c r="T26" i="10"/>
  <c r="T85" i="10"/>
  <c r="H85" i="10"/>
  <c r="N85" i="10"/>
  <c r="T83" i="10"/>
  <c r="H83" i="10"/>
  <c r="N83" i="10"/>
  <c r="T81" i="10"/>
  <c r="H81" i="10"/>
  <c r="N81" i="10"/>
  <c r="T79" i="10"/>
  <c r="H79" i="10"/>
  <c r="N79" i="10"/>
  <c r="T75" i="10"/>
  <c r="H75" i="10"/>
  <c r="N75" i="10"/>
  <c r="T71" i="10"/>
  <c r="H71" i="10"/>
  <c r="O71" i="10" a="1"/>
  <c r="O71" i="10"/>
  <c r="T67" i="10"/>
  <c r="H67" i="10"/>
  <c r="O67" i="10" a="1"/>
  <c r="O67" i="10"/>
  <c r="T63" i="10"/>
  <c r="H63" i="10"/>
  <c r="O63" i="10" a="1"/>
  <c r="O63" i="10"/>
  <c r="T60" i="10"/>
  <c r="H60" i="10"/>
  <c r="O60" i="10" a="1"/>
  <c r="O60" i="10"/>
  <c r="T56" i="10"/>
  <c r="H56" i="10"/>
  <c r="O56" i="10" a="1"/>
  <c r="O56" i="10"/>
  <c r="T52" i="10"/>
  <c r="H52" i="10"/>
  <c r="H47" i="10"/>
  <c r="H43" i="10"/>
  <c r="H39" i="10"/>
  <c r="H35" i="10"/>
  <c r="H31" i="10"/>
  <c r="H27" i="10"/>
  <c r="K27" i="10"/>
  <c r="H61" i="10"/>
  <c r="O61" i="10" a="1"/>
  <c r="O61" i="10"/>
  <c r="H57" i="10"/>
  <c r="O57" i="10" a="1"/>
  <c r="O57" i="10"/>
  <c r="H53" i="10"/>
  <c r="H49" i="10"/>
  <c r="K49" i="10"/>
  <c r="T48" i="10"/>
  <c r="H48" i="10"/>
  <c r="T44" i="10"/>
  <c r="H44" i="10"/>
  <c r="T40" i="10"/>
  <c r="H40" i="10"/>
  <c r="T36" i="10"/>
  <c r="H36" i="10"/>
  <c r="T32" i="10"/>
  <c r="H32" i="10"/>
  <c r="T28" i="10"/>
  <c r="H28" i="10"/>
  <c r="H17" i="10"/>
  <c r="T34" i="10"/>
  <c r="T64" i="10"/>
  <c r="T41" i="10"/>
  <c r="T33" i="10"/>
  <c r="T21" i="10"/>
  <c r="S21" i="10"/>
  <c r="T16" i="10"/>
  <c r="S16" i="10"/>
  <c r="T9" i="10"/>
  <c r="S9" i="10"/>
  <c r="T8" i="10"/>
  <c r="S8" i="10"/>
  <c r="T59" i="10"/>
  <c r="T55" i="10"/>
  <c r="T51" i="10"/>
  <c r="T47" i="10"/>
  <c r="T39" i="10"/>
  <c r="T31" i="10"/>
  <c r="T29" i="10"/>
  <c r="T27" i="10"/>
  <c r="T25" i="10"/>
  <c r="S25" i="10"/>
  <c r="T20" i="10"/>
  <c r="S20" i="10"/>
  <c r="T45" i="10"/>
  <c r="T37" i="10"/>
  <c r="T24" i="10"/>
  <c r="S24" i="10"/>
  <c r="T13" i="10"/>
  <c r="S13" i="10"/>
  <c r="T12" i="10"/>
  <c r="S12" i="10"/>
  <c r="T5" i="10"/>
  <c r="S5" i="10"/>
  <c r="T61" i="10"/>
  <c r="T57" i="10"/>
  <c r="T53" i="10"/>
  <c r="T49" i="10"/>
  <c r="T43" i="10"/>
  <c r="T35" i="10"/>
  <c r="T17" i="10"/>
  <c r="S17" i="10"/>
  <c r="T23" i="10"/>
  <c r="T19" i="10"/>
  <c r="T15" i="10"/>
  <c r="T11" i="10"/>
  <c r="T7" i="10"/>
  <c r="T22" i="10"/>
  <c r="T18" i="10"/>
  <c r="T14" i="10"/>
  <c r="T10" i="10"/>
  <c r="T6" i="10"/>
  <c r="S23" i="10"/>
  <c r="S19" i="10"/>
  <c r="S15" i="10"/>
  <c r="S11" i="10"/>
  <c r="S7" i="10"/>
  <c r="S22" i="10"/>
  <c r="S18" i="10"/>
  <c r="S14" i="10"/>
  <c r="S10" i="10"/>
  <c r="S6" i="10"/>
  <c r="K47" i="10"/>
  <c r="K32" i="10"/>
  <c r="I15" i="10"/>
  <c r="K21" i="10"/>
  <c r="K52" i="10"/>
  <c r="O79" i="10" a="1"/>
  <c r="O79" i="10"/>
  <c r="I44" i="10"/>
  <c r="K13" i="10"/>
  <c r="O75" i="10" a="1"/>
  <c r="O75" i="10"/>
  <c r="O81" i="10" a="1"/>
  <c r="O81" i="10"/>
  <c r="O74" i="10" a="1"/>
  <c r="O74" i="10"/>
  <c r="O84" i="10" a="1"/>
  <c r="O84" i="10"/>
  <c r="K53" i="10"/>
  <c r="K31" i="10"/>
  <c r="K14" i="10"/>
  <c r="K9" i="10"/>
  <c r="O83" i="10" a="1"/>
  <c r="O83" i="10"/>
  <c r="O77" i="10" a="1"/>
  <c r="O77" i="10"/>
  <c r="O76" i="10" a="1"/>
  <c r="O76" i="10"/>
  <c r="O78" i="10" a="1"/>
  <c r="O78" i="10"/>
  <c r="O85" i="10" a="1"/>
  <c r="O85" i="10"/>
  <c r="O80" i="10" a="1"/>
  <c r="O80" i="10"/>
  <c r="O82" i="10" a="1"/>
  <c r="O82" i="10"/>
  <c r="K11" i="10"/>
  <c r="K20" i="10"/>
  <c r="K51" i="10"/>
  <c r="K15" i="10"/>
  <c r="I16" i="10"/>
  <c r="K40" i="10"/>
  <c r="K19" i="10"/>
  <c r="K38" i="10"/>
  <c r="K12" i="10"/>
  <c r="K55" i="10"/>
  <c r="K29" i="10"/>
  <c r="K37" i="10"/>
  <c r="K10" i="10"/>
  <c r="K16" i="10"/>
  <c r="I17" i="10"/>
  <c r="K17" i="10"/>
  <c r="K6" i="10"/>
  <c r="K46" i="10"/>
  <c r="K7" i="10"/>
  <c r="I28" i="10"/>
  <c r="K28" i="10"/>
  <c r="I36" i="10"/>
  <c r="K36" i="10"/>
  <c r="I35" i="10"/>
  <c r="K35" i="10"/>
  <c r="I30" i="10"/>
  <c r="K30" i="10"/>
  <c r="K18" i="10"/>
  <c r="K54" i="10"/>
  <c r="I33" i="10"/>
  <c r="K33" i="10"/>
  <c r="I45" i="10"/>
  <c r="K45" i="10"/>
  <c r="I8" i="10"/>
  <c r="K8" i="10"/>
  <c r="K22" i="10"/>
  <c r="I14" i="10"/>
  <c r="I34" i="10"/>
  <c r="I50" i="10"/>
  <c r="I51" i="10"/>
  <c r="I49" i="10"/>
  <c r="I42" i="10"/>
  <c r="I54" i="10"/>
  <c r="I19" i="10"/>
  <c r="I29" i="10"/>
  <c r="I18" i="10"/>
  <c r="I39" i="10"/>
  <c r="I47" i="10"/>
  <c r="I11" i="10"/>
  <c r="I20" i="10"/>
  <c r="I9" i="10"/>
  <c r="I32" i="10"/>
  <c r="I40" i="10"/>
  <c r="I48" i="10"/>
  <c r="I27" i="10"/>
  <c r="I52" i="10"/>
  <c r="I38" i="10"/>
  <c r="I12" i="10"/>
  <c r="I23" i="10"/>
  <c r="I25" i="10"/>
  <c r="I55" i="10"/>
  <c r="P55" i="10"/>
  <c r="I37" i="10"/>
  <c r="I10" i="10"/>
  <c r="I21" i="10"/>
  <c r="I53" i="10"/>
  <c r="I31" i="10"/>
  <c r="I43" i="10"/>
  <c r="I26" i="10"/>
  <c r="I5" i="10"/>
  <c r="I13" i="10"/>
  <c r="I24" i="10"/>
  <c r="I6" i="10"/>
  <c r="I46" i="10"/>
  <c r="I41" i="10"/>
  <c r="I7" i="10"/>
  <c r="I22" i="10"/>
  <c r="N70" i="10"/>
  <c r="N64" i="10"/>
  <c r="N56" i="10"/>
  <c r="N72" i="10"/>
  <c r="N60" i="10"/>
  <c r="N57" i="10"/>
  <c r="N66" i="10"/>
  <c r="N65" i="10"/>
  <c r="N68" i="10"/>
  <c r="N71" i="10"/>
  <c r="N73" i="10"/>
  <c r="N63" i="10"/>
  <c r="N30" i="10"/>
  <c r="N42" i="10"/>
  <c r="N21" i="10"/>
  <c r="N61" i="10"/>
  <c r="N67" i="10"/>
  <c r="N59" i="10"/>
  <c r="N17" i="10"/>
  <c r="N58" i="10"/>
  <c r="O26" i="10" a="1"/>
  <c r="O26" i="10"/>
  <c r="P26" i="10"/>
  <c r="O32" i="10" a="1"/>
  <c r="O32" i="10"/>
  <c r="P32" i="10"/>
  <c r="O51" i="10" a="1"/>
  <c r="O51" i="10"/>
  <c r="P51" i="10"/>
  <c r="O28" i="10" a="1"/>
  <c r="O28" i="10"/>
  <c r="P28" i="10"/>
  <c r="N7" i="10"/>
  <c r="P7" i="10"/>
  <c r="O24" i="10" a="1"/>
  <c r="O24" i="10"/>
  <c r="P24" i="10"/>
  <c r="O43" i="10" a="1"/>
  <c r="O43" i="10"/>
  <c r="P43" i="10"/>
  <c r="O10" i="10" a="1"/>
  <c r="O10" i="10"/>
  <c r="P10" i="10"/>
  <c r="O23" i="10" a="1"/>
  <c r="O23" i="10"/>
  <c r="P23" i="10"/>
  <c r="O27" i="10" a="1"/>
  <c r="O27" i="10"/>
  <c r="P27" i="10"/>
  <c r="O9" i="10" a="1"/>
  <c r="O9" i="10"/>
  <c r="P9" i="10"/>
  <c r="O39" i="10" a="1"/>
  <c r="O39" i="10"/>
  <c r="P39" i="10"/>
  <c r="O54" i="10" a="1"/>
  <c r="O54" i="10"/>
  <c r="P54" i="10"/>
  <c r="O50" i="10" a="1"/>
  <c r="O50" i="10"/>
  <c r="P50" i="10"/>
  <c r="O17" i="10" a="1"/>
  <c r="O17" i="10"/>
  <c r="P17" i="10"/>
  <c r="P15" i="10"/>
  <c r="O6" i="10" a="1"/>
  <c r="O6" i="10"/>
  <c r="P6" i="10"/>
  <c r="O25" i="10" a="1"/>
  <c r="O25" i="10"/>
  <c r="P25" i="10"/>
  <c r="O47" i="10" a="1"/>
  <c r="O47" i="10"/>
  <c r="P47" i="10"/>
  <c r="O45" i="10" a="1"/>
  <c r="O45" i="10"/>
  <c r="P45" i="10"/>
  <c r="O41" i="10" a="1"/>
  <c r="O41" i="10"/>
  <c r="P41" i="10"/>
  <c r="O13" i="10" a="1"/>
  <c r="O13" i="10"/>
  <c r="P13" i="10"/>
  <c r="O31" i="10" a="1"/>
  <c r="O31" i="10"/>
  <c r="P31" i="10"/>
  <c r="O37" i="10" a="1"/>
  <c r="O37" i="10"/>
  <c r="P37" i="10"/>
  <c r="O12" i="10" a="1"/>
  <c r="O12" i="10"/>
  <c r="P12" i="10"/>
  <c r="O48" i="10" a="1"/>
  <c r="O48" i="10"/>
  <c r="P48" i="10"/>
  <c r="O20" i="10" a="1"/>
  <c r="O20" i="10"/>
  <c r="P20" i="10"/>
  <c r="O18" i="10" a="1"/>
  <c r="O18" i="10"/>
  <c r="P18" i="10"/>
  <c r="O42" i="10" a="1"/>
  <c r="O42" i="10"/>
  <c r="P42" i="10"/>
  <c r="O34" i="10" a="1"/>
  <c r="O34" i="10"/>
  <c r="P34" i="10"/>
  <c r="O8" i="10" a="1"/>
  <c r="O8" i="10"/>
  <c r="P8" i="10"/>
  <c r="O33" i="10" a="1"/>
  <c r="O33" i="10"/>
  <c r="P33" i="10"/>
  <c r="O30" i="10" a="1"/>
  <c r="O30" i="10"/>
  <c r="P30" i="10"/>
  <c r="O36" i="10" a="1"/>
  <c r="O36" i="10"/>
  <c r="P36" i="10"/>
  <c r="O22" i="10" a="1"/>
  <c r="O22" i="10"/>
  <c r="P22" i="10"/>
  <c r="O21" i="10" a="1"/>
  <c r="O21" i="10"/>
  <c r="P21" i="10"/>
  <c r="O52" i="10" a="1"/>
  <c r="O52" i="10"/>
  <c r="P52" i="10"/>
  <c r="O19" i="10" a="1"/>
  <c r="O19" i="10"/>
  <c r="P19" i="10"/>
  <c r="O35" i="10" a="1"/>
  <c r="O35" i="10"/>
  <c r="P35" i="10"/>
  <c r="O44" i="10" a="1"/>
  <c r="O44" i="10"/>
  <c r="P44" i="10"/>
  <c r="N44" i="10"/>
  <c r="O46" i="10" a="1"/>
  <c r="O46" i="10"/>
  <c r="P46" i="10"/>
  <c r="P5" i="10"/>
  <c r="O53" i="10" a="1"/>
  <c r="O53" i="10"/>
  <c r="P53" i="10"/>
  <c r="O38" i="10" a="1"/>
  <c r="O38" i="10"/>
  <c r="P38" i="10"/>
  <c r="O40" i="10" a="1"/>
  <c r="O40" i="10"/>
  <c r="P40" i="10"/>
  <c r="O11" i="10" a="1"/>
  <c r="O11" i="10"/>
  <c r="P11" i="10"/>
  <c r="O29" i="10" a="1"/>
  <c r="O29" i="10"/>
  <c r="P29" i="10"/>
  <c r="P49" i="10"/>
  <c r="O14" i="10" a="1"/>
  <c r="O14" i="10"/>
  <c r="P14" i="10"/>
  <c r="O16" i="10" a="1"/>
  <c r="O16" i="10"/>
  <c r="P16" i="10"/>
  <c r="O15" i="10" a="1"/>
  <c r="O15" i="10"/>
  <c r="N5" i="10"/>
  <c r="N50" i="10"/>
  <c r="O5" i="10" a="1"/>
  <c r="O5" i="10"/>
  <c r="O49" i="10" a="1"/>
  <c r="O49" i="10"/>
  <c r="O7" i="10" a="1"/>
  <c r="O7" i="10"/>
  <c r="O55" i="10" a="1"/>
  <c r="O55" i="10"/>
  <c r="N25" i="10"/>
  <c r="N31" i="10"/>
  <c r="N52" i="10"/>
  <c r="N39" i="10"/>
  <c r="N49" i="10"/>
  <c r="N47" i="10"/>
  <c r="N13" i="10"/>
  <c r="N6" i="10"/>
  <c r="N43" i="10"/>
  <c r="N48" i="10"/>
  <c r="N40" i="10"/>
  <c r="N35" i="10"/>
  <c r="N8" i="10"/>
  <c r="N46" i="10"/>
  <c r="N55" i="10"/>
  <c r="N41" i="10"/>
  <c r="N11" i="10"/>
  <c r="N54" i="10"/>
  <c r="N62" i="10"/>
  <c r="N14" i="10"/>
  <c r="N69" i="10"/>
  <c r="N28" i="10"/>
  <c r="N45" i="10"/>
  <c r="N18" i="10"/>
  <c r="N32" i="10"/>
  <c r="N53" i="10"/>
  <c r="N23" i="10"/>
  <c r="N36" i="10"/>
  <c r="N33" i="10"/>
  <c r="N19" i="10"/>
  <c r="N51" i="10"/>
  <c r="N9" i="10"/>
  <c r="N16" i="10"/>
  <c r="N27" i="10"/>
  <c r="N26" i="10"/>
  <c r="N22" i="10"/>
  <c r="N34" i="10"/>
  <c r="N10" i="10"/>
  <c r="N37" i="10"/>
  <c r="N24" i="10"/>
  <c r="N12" i="10"/>
  <c r="N38" i="10"/>
  <c r="N29" i="10"/>
  <c r="N15" i="10"/>
  <c r="N20" i="10"/>
</calcChain>
</file>

<file path=xl/sharedStrings.xml><?xml version="1.0" encoding="utf-8"?>
<sst xmlns="http://schemas.openxmlformats.org/spreadsheetml/2006/main" count="880" uniqueCount="86">
  <si>
    <t>Vollmilch Past</t>
  </si>
  <si>
    <t>Drink Past</t>
  </si>
  <si>
    <t>Vollmilch UHT</t>
  </si>
  <si>
    <t>Drink UHT</t>
  </si>
  <si>
    <t>Magermilch UHT</t>
  </si>
  <si>
    <t>Emmentaler mild</t>
  </si>
  <si>
    <t>Emmentaler surchoix</t>
  </si>
  <si>
    <t>Gruyère mild</t>
  </si>
  <si>
    <t>Gruyère surchoix</t>
  </si>
  <si>
    <t>Sbrinz</t>
  </si>
  <si>
    <t>Tilsiter mild</t>
  </si>
  <si>
    <t>Tilsiter surchoix</t>
  </si>
  <si>
    <t>Appenzeller mild</t>
  </si>
  <si>
    <t>Appenzeller surchoix</t>
  </si>
  <si>
    <t>Raclettekäse (Block)</t>
  </si>
  <si>
    <t>Tête de Moine</t>
  </si>
  <si>
    <t>Vacherin fribourgeois</t>
  </si>
  <si>
    <t>Edamer CH</t>
  </si>
  <si>
    <t>1 l</t>
  </si>
  <si>
    <t>1 kg</t>
  </si>
  <si>
    <t>Camembert 60%</t>
  </si>
  <si>
    <t>Brie CH 45%</t>
  </si>
  <si>
    <t>Mozzarella</t>
  </si>
  <si>
    <t>Hüttenkäse nature 15%</t>
  </si>
  <si>
    <t>125 g</t>
  </si>
  <si>
    <t>150 g</t>
  </si>
  <si>
    <t>180 g</t>
  </si>
  <si>
    <t>200 g</t>
  </si>
  <si>
    <t>Vorzugsbutter</t>
  </si>
  <si>
    <t>Die Butter (Kochbutter)</t>
  </si>
  <si>
    <t>Bratbutter</t>
  </si>
  <si>
    <t>250 g</t>
  </si>
  <si>
    <t>450 g</t>
  </si>
  <si>
    <t>Vollrahm UHT 35%</t>
  </si>
  <si>
    <t>Halbrahm UHT 25%</t>
  </si>
  <si>
    <t>Kaffeerahm UHT 15%</t>
  </si>
  <si>
    <t>Sauerrahm</t>
  </si>
  <si>
    <t>½ l</t>
  </si>
  <si>
    <t>180 ml</t>
  </si>
  <si>
    <t>Fruchtjoghurt</t>
  </si>
  <si>
    <t>Joghurt nature</t>
  </si>
  <si>
    <t>Tomme CH</t>
  </si>
  <si>
    <t>100 g</t>
  </si>
  <si>
    <t>-</t>
  </si>
  <si>
    <t>Weichkäse Croûte-mixte</t>
  </si>
  <si>
    <t xml:space="preserve">Konsumentenpreise </t>
  </si>
  <si>
    <t>CH-Ø gewichtet</t>
  </si>
  <si>
    <t>in CHF</t>
  </si>
  <si>
    <t xml:space="preserve">Eidgenössisches Departement für </t>
  </si>
  <si>
    <t>Wirtschaft, Bildung und Forschung WBF</t>
  </si>
  <si>
    <t>Bundesamt für Landwirtschaft BLW</t>
  </si>
  <si>
    <t>Konsummilch</t>
  </si>
  <si>
    <t>Käse (Inland)</t>
  </si>
  <si>
    <t>Butter</t>
  </si>
  <si>
    <t>Konsumrahm</t>
  </si>
  <si>
    <t>Joghurt</t>
  </si>
  <si>
    <t>Konsummilch Bio</t>
  </si>
  <si>
    <t>Käse Bio, inländisch</t>
  </si>
  <si>
    <t>Butter Bio</t>
  </si>
  <si>
    <t>Konsumrahm Bio</t>
  </si>
  <si>
    <t>Joghurt Bio</t>
  </si>
  <si>
    <t>Emmentaler</t>
  </si>
  <si>
    <t>Gruyère</t>
  </si>
  <si>
    <t>Tilsiter</t>
  </si>
  <si>
    <t xml:space="preserve">Vorzugsbutter </t>
  </si>
  <si>
    <t>Vollrahm</t>
  </si>
  <si>
    <t>2 dl</t>
  </si>
  <si>
    <t>Fachbereich Marktanalysen</t>
  </si>
  <si>
    <t>Quelle: BLW, Fachbereich Marktanalysen</t>
  </si>
  <si>
    <t>Publikationsrecht: Weiterverarbeitung und Publikation unter Quellenangabe "BLW, Fachbereich Marktanalysen" gestattet.</t>
  </si>
  <si>
    <t>Date</t>
  </si>
  <si>
    <t>cheese P</t>
  </si>
  <si>
    <t>cheese [t/m]</t>
  </si>
  <si>
    <t>Net milk[t]</t>
  </si>
  <si>
    <t>Total milk prod.[t]</t>
  </si>
  <si>
    <t>cheese export [t]</t>
  </si>
  <si>
    <t>Milch,Käse,Eier Prcice [%]</t>
  </si>
  <si>
    <t>other milke (powder) [t]</t>
  </si>
  <si>
    <t>Net Cheese</t>
  </si>
  <si>
    <r>
      <rPr>
        <sz val="8"/>
        <color indexed="8"/>
        <rFont val="Calibri"/>
        <family val="2"/>
      </rPr>
      <t>Δ</t>
    </r>
    <r>
      <rPr>
        <sz val="8"/>
        <color indexed="8"/>
        <rFont val="Calibri"/>
        <family val="2"/>
      </rPr>
      <t>Milch,Käse,Eier Prcice [%]</t>
    </r>
  </si>
  <si>
    <t>ΔNet milk[%]</t>
  </si>
  <si>
    <t>qaudr. Mean</t>
  </si>
  <si>
    <t>Diff.</t>
  </si>
  <si>
    <t>De-Trend</t>
  </si>
  <si>
    <r>
      <rPr>
        <sz val="8"/>
        <color indexed="8"/>
        <rFont val="Arial"/>
        <family val="2"/>
      </rPr>
      <t>ΔMilch,Käse,Eier Prcice [%]</t>
    </r>
  </si>
  <si>
    <t>De-Season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</si>
</sst>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86" formatCode="0.0"/>
    <numFmt numFmtId="196" formatCode="0.0%"/>
    <numFmt numFmtId="197" formatCode="mm\ yy"/>
    <numFmt numFmtId="201" formatCode="_ * #,##0_ ;_ * \-#,##0_ ;_ * &quot;-&quot;??_ ;_ @_ "/>
    <numFmt numFmtId="206" formatCode="_ * #,##0.0_ ;_ * \-#,##0.0_ ;_ * &quot;-&quot;??_ ;_ @_ "/>
  </numFmts>
  <fonts count="14" x14ac:knownFonts="1">
    <font>
      <sz val="10"/>
      <name val="Arial"/>
    </font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8"/>
      <color indexed="8"/>
      <name val="Calibri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0" borderId="0"/>
  </cellStyleXfs>
  <cellXfs count="57">
    <xf numFmtId="0" fontId="0" fillId="0" borderId="0" xfId="0"/>
    <xf numFmtId="2" fontId="2" fillId="0" borderId="0" xfId="0" applyNumberFormat="1" applyFont="1" applyBorder="1" applyAlignment="1">
      <alignment horizontal="right" vertical="top" wrapText="1"/>
    </xf>
    <xf numFmtId="2" fontId="0" fillId="0" borderId="0" xfId="0" applyNumberFormat="1"/>
    <xf numFmtId="0" fontId="3" fillId="0" borderId="0" xfId="0" applyFont="1"/>
    <xf numFmtId="0" fontId="11" fillId="0" borderId="0" xfId="0" applyFont="1"/>
    <xf numFmtId="2" fontId="0" fillId="0" borderId="0" xfId="0" applyNumberFormat="1" applyFill="1"/>
    <xf numFmtId="0" fontId="0" fillId="0" borderId="0" xfId="0" applyFill="1"/>
    <xf numFmtId="197" fontId="3" fillId="0" borderId="0" xfId="4" applyNumberFormat="1" applyFont="1" applyAlignment="1">
      <alignment horizontal="center" vertical="center" textRotation="90"/>
    </xf>
    <xf numFmtId="2" fontId="3" fillId="0" borderId="0" xfId="4" applyNumberFormat="1" applyFont="1" applyAlignment="1">
      <alignment horizontal="center" vertical="center" textRotation="90"/>
    </xf>
    <xf numFmtId="0" fontId="3" fillId="0" borderId="0" xfId="4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197" fontId="3" fillId="0" borderId="0" xfId="4" applyNumberFormat="1" applyFont="1"/>
    <xf numFmtId="0" fontId="4" fillId="2" borderId="0" xfId="3" applyFont="1" applyFill="1" applyAlignment="1">
      <alignment vertical="top"/>
    </xf>
    <xf numFmtId="0" fontId="10" fillId="2" borderId="0" xfId="3" applyFill="1" applyAlignment="1">
      <alignment vertical="top"/>
    </xf>
    <xf numFmtId="0" fontId="5" fillId="2" borderId="0" xfId="3" applyFont="1" applyFill="1" applyAlignment="1"/>
    <xf numFmtId="0" fontId="4" fillId="2" borderId="0" xfId="0" applyFont="1" applyFill="1" applyBorder="1" applyAlignment="1"/>
    <xf numFmtId="0" fontId="3" fillId="2" borderId="0" xfId="0" applyFont="1" applyFill="1" applyBorder="1"/>
    <xf numFmtId="2" fontId="2" fillId="0" borderId="0" xfId="0" quotePrefix="1" applyNumberFormat="1" applyFont="1" applyBorder="1" applyAlignment="1">
      <alignment horizontal="right" vertical="top" wrapText="1"/>
    </xf>
    <xf numFmtId="197" fontId="3" fillId="0" borderId="0" xfId="4" applyNumberFormat="1" applyFont="1" applyFill="1"/>
    <xf numFmtId="2" fontId="3" fillId="3" borderId="0" xfId="4" applyNumberFormat="1" applyFont="1" applyFill="1"/>
    <xf numFmtId="2" fontId="3" fillId="4" borderId="0" xfId="4" applyNumberFormat="1" applyFont="1" applyFill="1"/>
    <xf numFmtId="0" fontId="3" fillId="0" borderId="0" xfId="0" applyFont="1" applyFill="1"/>
    <xf numFmtId="0" fontId="3" fillId="0" borderId="0" xfId="0" applyFont="1" applyBorder="1"/>
    <xf numFmtId="0" fontId="0" fillId="2" borderId="0" xfId="0" applyFill="1" applyBorder="1"/>
    <xf numFmtId="2" fontId="3" fillId="0" borderId="0" xfId="0" applyNumberFormat="1" applyFont="1" applyBorder="1" applyAlignment="1">
      <alignment horizontal="right" vertical="top" wrapText="1"/>
    </xf>
    <xf numFmtId="2" fontId="3" fillId="0" borderId="0" xfId="0" applyNumberFormat="1" applyFont="1"/>
    <xf numFmtId="2" fontId="3" fillId="0" borderId="0" xfId="0" applyNumberFormat="1" applyFont="1" applyFill="1"/>
    <xf numFmtId="186" fontId="12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 textRotation="90" wrapText="1"/>
    </xf>
    <xf numFmtId="0" fontId="7" fillId="0" borderId="0" xfId="0" applyFont="1"/>
    <xf numFmtId="0" fontId="7" fillId="0" borderId="0" xfId="0" applyFont="1" applyAlignment="1">
      <alignment horizontal="center" textRotation="90"/>
    </xf>
    <xf numFmtId="0" fontId="7" fillId="0" borderId="0" xfId="0" applyFont="1" applyAlignment="1">
      <alignment horizontal="center"/>
    </xf>
    <xf numFmtId="2" fontId="7" fillId="0" borderId="0" xfId="4" applyNumberFormat="1" applyFont="1" applyAlignment="1">
      <alignment horizontal="center" vertical="center" textRotation="90"/>
    </xf>
    <xf numFmtId="3" fontId="7" fillId="0" borderId="0" xfId="0" applyNumberFormat="1" applyFont="1" applyAlignment="1">
      <alignment horizontal="center"/>
    </xf>
    <xf numFmtId="186" fontId="7" fillId="0" borderId="0" xfId="0" applyNumberFormat="1" applyFont="1" applyAlignment="1">
      <alignment horizontal="center"/>
    </xf>
    <xf numFmtId="3" fontId="7" fillId="0" borderId="0" xfId="0" applyNumberFormat="1" applyFont="1"/>
    <xf numFmtId="201" fontId="7" fillId="0" borderId="0" xfId="1" applyNumberFormat="1" applyFont="1" applyAlignment="1">
      <alignment horizontal="center"/>
    </xf>
    <xf numFmtId="0" fontId="7" fillId="0" borderId="0" xfId="0" applyFont="1" applyAlignment="1"/>
    <xf numFmtId="14" fontId="7" fillId="0" borderId="0" xfId="0" applyNumberFormat="1" applyFont="1" applyAlignment="1"/>
    <xf numFmtId="201" fontId="7" fillId="0" borderId="0" xfId="1" applyNumberFormat="1" applyFont="1" applyAlignment="1"/>
    <xf numFmtId="14" fontId="7" fillId="0" borderId="0" xfId="0" applyNumberFormat="1" applyFont="1" applyAlignment="1">
      <alignment horizontal="center"/>
    </xf>
    <xf numFmtId="43" fontId="7" fillId="0" borderId="0" xfId="1" applyFont="1"/>
    <xf numFmtId="2" fontId="7" fillId="0" borderId="0" xfId="4" applyNumberFormat="1" applyFont="1" applyAlignment="1">
      <alignment horizontal="center" textRotation="90"/>
    </xf>
    <xf numFmtId="9" fontId="7" fillId="0" borderId="0" xfId="2" applyFont="1" applyAlignment="1">
      <alignment horizontal="center"/>
    </xf>
    <xf numFmtId="2" fontId="7" fillId="0" borderId="0" xfId="0" applyNumberFormat="1" applyFont="1" applyAlignment="1">
      <alignment horizontal="center"/>
    </xf>
    <xf numFmtId="201" fontId="12" fillId="0" borderId="0" xfId="1" applyNumberFormat="1" applyFont="1" applyAlignment="1">
      <alignment horizontal="center" wrapText="1"/>
    </xf>
    <xf numFmtId="201" fontId="7" fillId="0" borderId="0" xfId="0" applyNumberFormat="1" applyFont="1" applyAlignment="1">
      <alignment horizontal="center"/>
    </xf>
    <xf numFmtId="196" fontId="7" fillId="0" borderId="0" xfId="2" applyNumberFormat="1" applyFont="1" applyAlignment="1">
      <alignment horizontal="center"/>
    </xf>
    <xf numFmtId="201" fontId="7" fillId="0" borderId="0" xfId="0" applyNumberFormat="1" applyFont="1" applyAlignment="1"/>
    <xf numFmtId="49" fontId="13" fillId="0" borderId="0" xfId="0" applyNumberFormat="1" applyFont="1" applyAlignment="1">
      <alignment horizontal="center" textRotation="90" wrapText="1"/>
    </xf>
    <xf numFmtId="201" fontId="13" fillId="0" borderId="0" xfId="1" applyNumberFormat="1" applyFont="1" applyAlignment="1">
      <alignment horizontal="center" wrapText="1"/>
    </xf>
    <xf numFmtId="186" fontId="13" fillId="0" borderId="0" xfId="0" applyNumberFormat="1" applyFont="1" applyAlignment="1">
      <alignment horizontal="center"/>
    </xf>
    <xf numFmtId="201" fontId="13" fillId="0" borderId="0" xfId="1" applyNumberFormat="1" applyFont="1" applyAlignment="1">
      <alignment horizontal="center"/>
    </xf>
    <xf numFmtId="49" fontId="13" fillId="5" borderId="0" xfId="0" applyNumberFormat="1" applyFont="1" applyFill="1" applyAlignment="1">
      <alignment horizontal="center" textRotation="90" wrapText="1"/>
    </xf>
    <xf numFmtId="206" fontId="7" fillId="0" borderId="0" xfId="1" applyNumberFormat="1" applyFont="1"/>
    <xf numFmtId="201" fontId="7" fillId="0" borderId="0" xfId="1" applyNumberFormat="1" applyFont="1"/>
    <xf numFmtId="0" fontId="7" fillId="5" borderId="0" xfId="0" applyFont="1" applyFill="1"/>
  </cellXfs>
  <cellStyles count="5">
    <cellStyle name="Milliers" xfId="1" builtinId="3"/>
    <cellStyle name="Normal" xfId="0" builtinId="0"/>
    <cellStyle name="Pourcentage" xfId="2" builtinId="5"/>
    <cellStyle name="Standard 2" xfId="3"/>
    <cellStyle name="Standard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18533886583685E-2"/>
          <c:y val="5.5822959889349946E-2"/>
          <c:w val="0.85537338952962827"/>
          <c:h val="0.81583254375360759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9304625303579791E-2"/>
                  <c:y val="0.326416366828318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'Milk TS regression'!$J$5:$J$40</c:f>
              <c:numCache>
                <c:formatCode>0.0</c:formatCode>
                <c:ptCount val="36"/>
                <c:pt idx="0">
                  <c:v>100.517</c:v>
                </c:pt>
                <c:pt idx="1">
                  <c:v>100.10120000000001</c:v>
                </c:pt>
                <c:pt idx="2">
                  <c:v>100.20440000000001</c:v>
                </c:pt>
                <c:pt idx="3">
                  <c:v>100.4358</c:v>
                </c:pt>
                <c:pt idx="4">
                  <c:v>100.2517</c:v>
                </c:pt>
                <c:pt idx="5">
                  <c:v>100.8429</c:v>
                </c:pt>
                <c:pt idx="6">
                  <c:v>100.7688</c:v>
                </c:pt>
                <c:pt idx="7">
                  <c:v>100.50239999999999</c:v>
                </c:pt>
                <c:pt idx="8">
                  <c:v>100.5074</c:v>
                </c:pt>
                <c:pt idx="9">
                  <c:v>100.9427</c:v>
                </c:pt>
                <c:pt idx="10">
                  <c:v>100.4697</c:v>
                </c:pt>
                <c:pt idx="11">
                  <c:v>100.99</c:v>
                </c:pt>
                <c:pt idx="12">
                  <c:v>100.57680000000001</c:v>
                </c:pt>
                <c:pt idx="13">
                  <c:v>100.3625</c:v>
                </c:pt>
                <c:pt idx="14">
                  <c:v>100.4157</c:v>
                </c:pt>
                <c:pt idx="15">
                  <c:v>100.42659999999999</c:v>
                </c:pt>
                <c:pt idx="16">
                  <c:v>100.453</c:v>
                </c:pt>
                <c:pt idx="17">
                  <c:v>100.4319</c:v>
                </c:pt>
                <c:pt idx="18">
                  <c:v>100.20959999999999</c:v>
                </c:pt>
                <c:pt idx="19">
                  <c:v>100.0776</c:v>
                </c:pt>
                <c:pt idx="20">
                  <c:v>99.775499999999994</c:v>
                </c:pt>
                <c:pt idx="21">
                  <c:v>100.6688</c:v>
                </c:pt>
                <c:pt idx="22">
                  <c:v>100.37820000000001</c:v>
                </c:pt>
                <c:pt idx="23">
                  <c:v>99.7029</c:v>
                </c:pt>
                <c:pt idx="24">
                  <c:v>99.113799999999998</c:v>
                </c:pt>
                <c:pt idx="25">
                  <c:v>99.393900000000002</c:v>
                </c:pt>
                <c:pt idx="26">
                  <c:v>99.099100000000007</c:v>
                </c:pt>
                <c:pt idx="27">
                  <c:v>98.837000000000003</c:v>
                </c:pt>
                <c:pt idx="28">
                  <c:v>99.141999999999996</c:v>
                </c:pt>
                <c:pt idx="29">
                  <c:v>98.586799999999997</c:v>
                </c:pt>
                <c:pt idx="30">
                  <c:v>98.825800000000001</c:v>
                </c:pt>
                <c:pt idx="31">
                  <c:v>98.882000000000005</c:v>
                </c:pt>
                <c:pt idx="32">
                  <c:v>98.700599999999994</c:v>
                </c:pt>
                <c:pt idx="33">
                  <c:v>98.807699999999997</c:v>
                </c:pt>
                <c:pt idx="34">
                  <c:v>98.561099999999996</c:v>
                </c:pt>
                <c:pt idx="35">
                  <c:v>98.833600000000004</c:v>
                </c:pt>
              </c:numCache>
            </c:numRef>
          </c:xVal>
          <c:yVal>
            <c:numRef>
              <c:f>'Milk TS regression'!$I$10:$I$45</c:f>
              <c:numCache>
                <c:formatCode>_ * #\ ##0_ ;_ * \-#\ ##0_ ;_ * "-"??_ ;_ @_ </c:formatCode>
                <c:ptCount val="36"/>
                <c:pt idx="0">
                  <c:v>1083.5279999999329</c:v>
                </c:pt>
                <c:pt idx="1">
                  <c:v>1542.6639999999898</c:v>
                </c:pt>
                <c:pt idx="2">
                  <c:v>3205.8000000000466</c:v>
                </c:pt>
                <c:pt idx="3">
                  <c:v>5944.9359999999288</c:v>
                </c:pt>
                <c:pt idx="4">
                  <c:v>-382.92800000001444</c:v>
                </c:pt>
                <c:pt idx="5">
                  <c:v>3320.2080000000424</c:v>
                </c:pt>
                <c:pt idx="6">
                  <c:v>2835.344000000041</c:v>
                </c:pt>
                <c:pt idx="7">
                  <c:v>-821.52000000001863</c:v>
                </c:pt>
                <c:pt idx="8">
                  <c:v>-125.38400000002002</c:v>
                </c:pt>
                <c:pt idx="9">
                  <c:v>8800.7519999999786</c:v>
                </c:pt>
                <c:pt idx="10">
                  <c:v>3308.8880000000354</c:v>
                </c:pt>
                <c:pt idx="11">
                  <c:v>1700.0239999999758</c:v>
                </c:pt>
                <c:pt idx="12">
                  <c:v>1308.1600000000326</c:v>
                </c:pt>
                <c:pt idx="13">
                  <c:v>-2016.7039999999688</c:v>
                </c:pt>
                <c:pt idx="14">
                  <c:v>-12308.568000000028</c:v>
                </c:pt>
                <c:pt idx="15">
                  <c:v>-1283.4319999999716</c:v>
                </c:pt>
                <c:pt idx="16">
                  <c:v>7579.704000000027</c:v>
                </c:pt>
                <c:pt idx="17">
                  <c:v>4470.8400000000256</c:v>
                </c:pt>
                <c:pt idx="18">
                  <c:v>5627.975999999966</c:v>
                </c:pt>
                <c:pt idx="19">
                  <c:v>5927.1120000000228</c:v>
                </c:pt>
                <c:pt idx="20">
                  <c:v>916.24800000002142</c:v>
                </c:pt>
                <c:pt idx="21">
                  <c:v>4087.3839999999036</c:v>
                </c:pt>
                <c:pt idx="22">
                  <c:v>-1247.4800000000396</c:v>
                </c:pt>
                <c:pt idx="23">
                  <c:v>903.65600000001723</c:v>
                </c:pt>
                <c:pt idx="24">
                  <c:v>5480.7920000000158</c:v>
                </c:pt>
                <c:pt idx="25">
                  <c:v>2068.9279999999562</c:v>
                </c:pt>
                <c:pt idx="26">
                  <c:v>44.064000000013039</c:v>
                </c:pt>
                <c:pt idx="27">
                  <c:v>-7701.7999999999884</c:v>
                </c:pt>
                <c:pt idx="28">
                  <c:v>-4312.664000000048</c:v>
                </c:pt>
                <c:pt idx="29">
                  <c:v>-10799.527999999991</c:v>
                </c:pt>
                <c:pt idx="30">
                  <c:v>-6169.3919999999925</c:v>
                </c:pt>
                <c:pt idx="31">
                  <c:v>-8135.2559999999939</c:v>
                </c:pt>
                <c:pt idx="32">
                  <c:v>-11560.119999999995</c:v>
                </c:pt>
                <c:pt idx="33">
                  <c:v>-18780.983999999939</c:v>
                </c:pt>
                <c:pt idx="34">
                  <c:v>-14622.847999999998</c:v>
                </c:pt>
                <c:pt idx="35">
                  <c:v>-5188.7119999999995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41-4B2C-BC6A-1D39866E1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630920"/>
        <c:axId val="1"/>
      </c:scatterChart>
      <c:valAx>
        <c:axId val="49363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\ ##0_ ;_ * \-#\ ##0_ ;_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936309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'Milk TS regression'!$O$5:$O$72</c:f>
              <c:numCache>
                <c:formatCode>_ * #\ ##0_ ;_ * \-#\ ##0_ ;_ * "-"??_ ;_ @_ </c:formatCode>
                <c:ptCount val="68"/>
                <c:pt idx="0">
                  <c:v>290129.30712000001</c:v>
                </c:pt>
                <c:pt idx="1">
                  <c:v>260935.39227999991</c:v>
                </c:pt>
                <c:pt idx="2">
                  <c:v>264851.47743999999</c:v>
                </c:pt>
                <c:pt idx="3">
                  <c:v>283857.56259999995</c:v>
                </c:pt>
                <c:pt idx="4">
                  <c:v>322313.64776000008</c:v>
                </c:pt>
                <c:pt idx="5">
                  <c:v>312225.49911999999</c:v>
                </c:pt>
                <c:pt idx="6">
                  <c:v>307700.31083999993</c:v>
                </c:pt>
                <c:pt idx="7">
                  <c:v>268233.39065999992</c:v>
                </c:pt>
                <c:pt idx="8">
                  <c:v>294378.3844199999</c:v>
                </c:pt>
                <c:pt idx="9">
                  <c:v>275676.74223999993</c:v>
                </c:pt>
                <c:pt idx="10">
                  <c:v>261536.65951999993</c:v>
                </c:pt>
                <c:pt idx="11">
                  <c:v>287148.44452000014</c:v>
                </c:pt>
                <c:pt idx="12">
                  <c:v>284674.36245999997</c:v>
                </c:pt>
                <c:pt idx="13">
                  <c:v>255198.30306000001</c:v>
                </c:pt>
                <c:pt idx="14">
                  <c:v>279934.2539999999</c:v>
                </c:pt>
                <c:pt idx="15">
                  <c:v>279521.43663999997</c:v>
                </c:pt>
                <c:pt idx="16">
                  <c:v>320098.07649999997</c:v>
                </c:pt>
                <c:pt idx="17">
                  <c:v>319828.43786000006</c:v>
                </c:pt>
                <c:pt idx="18">
                  <c:v>309262.82867999998</c:v>
                </c:pt>
                <c:pt idx="19">
                  <c:v>264935.03139999998</c:v>
                </c:pt>
                <c:pt idx="20">
                  <c:v>299484.06862000003</c:v>
                </c:pt>
                <c:pt idx="21">
                  <c:v>304444.87007999991</c:v>
                </c:pt>
                <c:pt idx="22">
                  <c:v>281670.67248000007</c:v>
                </c:pt>
                <c:pt idx="23">
                  <c:v>299277.63589999988</c:v>
                </c:pt>
                <c:pt idx="24">
                  <c:v>307485.80224000005</c:v>
                </c:pt>
                <c:pt idx="25">
                  <c:v>270094.65836000006</c:v>
                </c:pt>
                <c:pt idx="26">
                  <c:v>272189.86041999987</c:v>
                </c:pt>
                <c:pt idx="27">
                  <c:v>273615.37123999995</c:v>
                </c:pt>
                <c:pt idx="28">
                  <c:v>318531.62422</c:v>
                </c:pt>
                <c:pt idx="29">
                  <c:v>320610.01517999999</c:v>
                </c:pt>
                <c:pt idx="30">
                  <c:v>307618.17059999995</c:v>
                </c:pt>
                <c:pt idx="31">
                  <c:v>266258.89560000005</c:v>
                </c:pt>
                <c:pt idx="32">
                  <c:v>269996.44663999992</c:v>
                </c:pt>
                <c:pt idx="33">
                  <c:v>269438.00483999983</c:v>
                </c:pt>
                <c:pt idx="34">
                  <c:v>243576.55560000008</c:v>
                </c:pt>
                <c:pt idx="35">
                  <c:v>273025.50587999984</c:v>
                </c:pt>
                <c:pt idx="36">
                  <c:v>273040.50346000004</c:v>
                </c:pt>
                <c:pt idx="37">
                  <c:v>240175.47077999992</c:v>
                </c:pt>
                <c:pt idx="38">
                  <c:v>237600.97728000011</c:v>
                </c:pt>
                <c:pt idx="39">
                  <c:v>253673.93182000006</c:v>
                </c:pt>
                <c:pt idx="40">
                  <c:v>309449.10045999993</c:v>
                </c:pt>
                <c:pt idx="41">
                  <c:v>311043.95369999984</c:v>
                </c:pt>
                <c:pt idx="42">
                  <c:v>311684.83250000002</c:v>
                </c:pt>
                <c:pt idx="43">
                  <c:v>303236.43683999998</c:v>
                </c:pt>
                <c:pt idx="44">
                  <c:v>302992.16377999983</c:v>
                </c:pt>
                <c:pt idx="45">
                  <c:v>301531.35698000004</c:v>
                </c:pt>
                <c:pt idx="46">
                  <c:v>287448.92073999991</c:v>
                </c:pt>
                <c:pt idx="47">
                  <c:v>293906.53828000004</c:v>
                </c:pt>
                <c:pt idx="48">
                  <c:v>298844.37599999993</c:v>
                </c:pt>
                <c:pt idx="49">
                  <c:v>266116.53357999993</c:v>
                </c:pt>
                <c:pt idx="50">
                  <c:v>265779.08066000009</c:v>
                </c:pt>
                <c:pt idx="51">
                  <c:v>286302.36558000004</c:v>
                </c:pt>
                <c:pt idx="52">
                  <c:v>325349.21178000001</c:v>
                </c:pt>
                <c:pt idx="53">
                  <c:v>321990.28723999998</c:v>
                </c:pt>
                <c:pt idx="54">
                  <c:v>318310.08895999996</c:v>
                </c:pt>
                <c:pt idx="55">
                  <c:v>272729.35164000001</c:v>
                </c:pt>
                <c:pt idx="56">
                  <c:v>302330.94497999997</c:v>
                </c:pt>
                <c:pt idx="57">
                  <c:v>287524.62112000003</c:v>
                </c:pt>
                <c:pt idx="58">
                  <c:v>282870.37852000003</c:v>
                </c:pt>
                <c:pt idx="59">
                  <c:v>312306.68520000007</c:v>
                </c:pt>
                <c:pt idx="60">
                  <c:v>317570.26437999995</c:v>
                </c:pt>
                <c:pt idx="61">
                  <c:v>289071.07063999993</c:v>
                </c:pt>
                <c:pt idx="62">
                  <c:v>300483.48857999995</c:v>
                </c:pt>
                <c:pt idx="63">
                  <c:v>307425.91886000009</c:v>
                </c:pt>
                <c:pt idx="64">
                  <c:v>347897.49494</c:v>
                </c:pt>
                <c:pt idx="65">
                  <c:v>341212.54374000005</c:v>
                </c:pt>
                <c:pt idx="66">
                  <c:v>334548.53579999995</c:v>
                </c:pt>
                <c:pt idx="67">
                  <c:v>297360.71299999999</c:v>
                </c:pt>
              </c:numCache>
            </c:numRef>
          </c:xVal>
          <c:yVal>
            <c:numRef>
              <c:f>'Milk TS regression'!$F$5:$F$73</c:f>
              <c:numCache>
                <c:formatCode>General</c:formatCode>
                <c:ptCount val="69"/>
                <c:pt idx="0">
                  <c:v>273128</c:v>
                </c:pt>
                <c:pt idx="1">
                  <c:v>245232</c:v>
                </c:pt>
                <c:pt idx="2">
                  <c:v>251030</c:v>
                </c:pt>
                <c:pt idx="3">
                  <c:v>267958</c:v>
                </c:pt>
                <c:pt idx="4">
                  <c:v>309254</c:v>
                </c:pt>
                <c:pt idx="5">
                  <c:v>303862</c:v>
                </c:pt>
                <c:pt idx="6">
                  <c:v>297089</c:v>
                </c:pt>
                <c:pt idx="7">
                  <c:v>257382</c:v>
                </c:pt>
                <c:pt idx="8">
                  <c:v>276218</c:v>
                </c:pt>
                <c:pt idx="9">
                  <c:v>264417</c:v>
                </c:pt>
                <c:pt idx="10">
                  <c:v>248633</c:v>
                </c:pt>
                <c:pt idx="11">
                  <c:v>274691</c:v>
                </c:pt>
                <c:pt idx="12">
                  <c:v>272509</c:v>
                </c:pt>
                <c:pt idx="13">
                  <c:v>245993</c:v>
                </c:pt>
                <c:pt idx="14">
                  <c:v>257781</c:v>
                </c:pt>
                <c:pt idx="15">
                  <c:v>266054</c:v>
                </c:pt>
                <c:pt idx="16">
                  <c:v>309896</c:v>
                </c:pt>
                <c:pt idx="17">
                  <c:v>309607</c:v>
                </c:pt>
                <c:pt idx="18">
                  <c:v>302282</c:v>
                </c:pt>
                <c:pt idx="19">
                  <c:v>268042</c:v>
                </c:pt>
                <c:pt idx="20">
                  <c:v>291729</c:v>
                </c:pt>
                <c:pt idx="21">
                  <c:v>289545</c:v>
                </c:pt>
                <c:pt idx="22">
                  <c:v>270900</c:v>
                </c:pt>
                <c:pt idx="23">
                  <c:v>289685</c:v>
                </c:pt>
                <c:pt idx="24">
                  <c:v>290689</c:v>
                </c:pt>
                <c:pt idx="25">
                  <c:v>260555</c:v>
                </c:pt>
                <c:pt idx="26">
                  <c:v>264699</c:v>
                </c:pt>
                <c:pt idx="27">
                  <c:v>276013</c:v>
                </c:pt>
                <c:pt idx="28">
                  <c:v>316613</c:v>
                </c:pt>
                <c:pt idx="29">
                  <c:v>316393</c:v>
                </c:pt>
                <c:pt idx="30">
                  <c:v>308839</c:v>
                </c:pt>
                <c:pt idx="31">
                  <c:v>267147</c:v>
                </c:pt>
                <c:pt idx="32">
                  <c:v>282922</c:v>
                </c:pt>
                <c:pt idx="33">
                  <c:v>277127</c:v>
                </c:pt>
                <c:pt idx="34">
                  <c:v>257318</c:v>
                </c:pt>
                <c:pt idx="35">
                  <c:v>283539</c:v>
                </c:pt>
                <c:pt idx="36">
                  <c:v>284692</c:v>
                </c:pt>
                <c:pt idx="37">
                  <c:v>257158</c:v>
                </c:pt>
                <c:pt idx="38">
                  <c:v>259698</c:v>
                </c:pt>
                <c:pt idx="39">
                  <c:v>273141</c:v>
                </c:pt>
                <c:pt idx="40">
                  <c:v>318270</c:v>
                </c:pt>
                <c:pt idx="41">
                  <c:v>318051</c:v>
                </c:pt>
                <c:pt idx="42">
                  <c:v>313729</c:v>
                </c:pt>
                <c:pt idx="43">
                  <c:v>289459</c:v>
                </c:pt>
                <c:pt idx="44">
                  <c:v>301799</c:v>
                </c:pt>
                <c:pt idx="45">
                  <c:v>290430</c:v>
                </c:pt>
                <c:pt idx="46">
                  <c:v>274572</c:v>
                </c:pt>
                <c:pt idx="47">
                  <c:v>291878</c:v>
                </c:pt>
                <c:pt idx="48">
                  <c:v>292261</c:v>
                </c:pt>
                <c:pt idx="49">
                  <c:v>266816</c:v>
                </c:pt>
                <c:pt idx="50">
                  <c:v>267467</c:v>
                </c:pt>
                <c:pt idx="51">
                  <c:v>283794</c:v>
                </c:pt>
                <c:pt idx="52">
                  <c:v>321921</c:v>
                </c:pt>
                <c:pt idx="53">
                  <c:v>316802</c:v>
                </c:pt>
                <c:pt idx="54">
                  <c:v>312338</c:v>
                </c:pt>
                <c:pt idx="55">
                  <c:v>272349</c:v>
                </c:pt>
                <c:pt idx="56">
                  <c:v>295548</c:v>
                </c:pt>
                <c:pt idx="57">
                  <c:v>286042</c:v>
                </c:pt>
                <c:pt idx="58">
                  <c:v>272398</c:v>
                </c:pt>
                <c:pt idx="59">
                  <c:v>293667</c:v>
                </c:pt>
                <c:pt idx="60">
                  <c:v>296464</c:v>
                </c:pt>
                <c:pt idx="61">
                  <c:v>272033</c:v>
                </c:pt>
                <c:pt idx="62">
                  <c:v>281472</c:v>
                </c:pt>
                <c:pt idx="63">
                  <c:v>290435</c:v>
                </c:pt>
                <c:pt idx="64">
                  <c:v>325808</c:v>
                </c:pt>
                <c:pt idx="65">
                  <c:v>325647</c:v>
                </c:pt>
                <c:pt idx="66">
                  <c:v>317478</c:v>
                </c:pt>
                <c:pt idx="67">
                  <c:v>278636</c:v>
                </c:pt>
                <c:pt idx="68">
                  <c:v>300458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AB-4DF6-8653-D3EBF3C0B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631576"/>
        <c:axId val="1"/>
      </c:scatterChart>
      <c:valAx>
        <c:axId val="493631576"/>
        <c:scaling>
          <c:orientation val="minMax"/>
          <c:min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\ ##0_ ;_ * \-#\ ##0_ ;_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936315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2</xdr:row>
      <xdr:rowOff>152400</xdr:rowOff>
    </xdr:to>
    <xdr:pic>
      <xdr:nvPicPr>
        <xdr:cNvPr id="1424" name="Grafik 1">
          <a:extLst>
            <a:ext uri="{FF2B5EF4-FFF2-40B4-BE49-F238E27FC236}">
              <a16:creationId xmlns:a16="http://schemas.microsoft.com/office/drawing/2014/main" id="{91440DC2-1A88-4FE6-B413-244AF8AA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716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190500</xdr:colOff>
      <xdr:row>0</xdr:row>
      <xdr:rowOff>457200</xdr:rowOff>
    </xdr:from>
    <xdr:to>
      <xdr:col>49</xdr:col>
      <xdr:colOff>123825</xdr:colOff>
      <xdr:row>9</xdr:row>
      <xdr:rowOff>9525</xdr:rowOff>
    </xdr:to>
    <xdr:pic>
      <xdr:nvPicPr>
        <xdr:cNvPr id="926916" name="Image 3">
          <a:extLst>
            <a:ext uri="{FF2B5EF4-FFF2-40B4-BE49-F238E27FC236}">
              <a16:creationId xmlns:a16="http://schemas.microsoft.com/office/drawing/2014/main" id="{BD22B872-28B8-4649-B872-9ED1A81A5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57200"/>
          <a:ext cx="3133725" cy="203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304800</xdr:colOff>
      <xdr:row>0</xdr:row>
      <xdr:rowOff>419100</xdr:rowOff>
    </xdr:from>
    <xdr:to>
      <xdr:col>31</xdr:col>
      <xdr:colOff>47625</xdr:colOff>
      <xdr:row>14</xdr:row>
      <xdr:rowOff>95250</xdr:rowOff>
    </xdr:to>
    <xdr:graphicFrame macro="">
      <xdr:nvGraphicFramePr>
        <xdr:cNvPr id="926917" name="Graphique 24">
          <a:extLst>
            <a:ext uri="{FF2B5EF4-FFF2-40B4-BE49-F238E27FC236}">
              <a16:creationId xmlns:a16="http://schemas.microsoft.com/office/drawing/2014/main" id="{F684EBE5-9702-4E1F-8C5C-44A4D9800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314325</xdr:colOff>
      <xdr:row>15</xdr:row>
      <xdr:rowOff>38100</xdr:rowOff>
    </xdr:from>
    <xdr:to>
      <xdr:col>32</xdr:col>
      <xdr:colOff>247650</xdr:colOff>
      <xdr:row>34</xdr:row>
      <xdr:rowOff>66675</xdr:rowOff>
    </xdr:to>
    <xdr:graphicFrame macro="">
      <xdr:nvGraphicFramePr>
        <xdr:cNvPr id="926918" name="Graphique 31">
          <a:extLst>
            <a:ext uri="{FF2B5EF4-FFF2-40B4-BE49-F238E27FC236}">
              <a16:creationId xmlns:a16="http://schemas.microsoft.com/office/drawing/2014/main" id="{64249894-3989-4A54-9704-EBC9375C4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323850</xdr:colOff>
      <xdr:row>0</xdr:row>
      <xdr:rowOff>847725</xdr:rowOff>
    </xdr:from>
    <xdr:to>
      <xdr:col>26</xdr:col>
      <xdr:colOff>123825</xdr:colOff>
      <xdr:row>10</xdr:row>
      <xdr:rowOff>95250</xdr:rowOff>
    </xdr:to>
    <xdr:pic>
      <xdr:nvPicPr>
        <xdr:cNvPr id="871660" name="Image 6">
          <a:extLst>
            <a:ext uri="{FF2B5EF4-FFF2-40B4-BE49-F238E27FC236}">
              <a16:creationId xmlns:a16="http://schemas.microsoft.com/office/drawing/2014/main" id="{14B337F6-5D59-40D5-B665-3119A186A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847725"/>
          <a:ext cx="3133725" cy="203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2</xdr:row>
      <xdr:rowOff>152400</xdr:rowOff>
    </xdr:to>
    <xdr:pic>
      <xdr:nvPicPr>
        <xdr:cNvPr id="868536" name="Grafik 1">
          <a:extLst>
            <a:ext uri="{FF2B5EF4-FFF2-40B4-BE49-F238E27FC236}">
              <a16:creationId xmlns:a16="http://schemas.microsoft.com/office/drawing/2014/main" id="{85B6DAAA-29E2-4230-A94F-EF9745BE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716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123825</xdr:colOff>
      <xdr:row>3</xdr:row>
      <xdr:rowOff>38100</xdr:rowOff>
    </xdr:to>
    <xdr:pic>
      <xdr:nvPicPr>
        <xdr:cNvPr id="867893" name="Grafik 1">
          <a:extLst>
            <a:ext uri="{FF2B5EF4-FFF2-40B4-BE49-F238E27FC236}">
              <a16:creationId xmlns:a16="http://schemas.microsoft.com/office/drawing/2014/main" id="{48D6F48D-1236-4ADA-B982-CCF0E0A17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716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9</xdr:row>
      <xdr:rowOff>0</xdr:rowOff>
    </xdr:from>
    <xdr:ext cx="6715125" cy="1081002"/>
    <xdr:sp macro="" textlink="">
      <xdr:nvSpPr>
        <xdr:cNvPr id="3" name="Textfeld 4">
          <a:extLst>
            <a:ext uri="{FF2B5EF4-FFF2-40B4-BE49-F238E27FC236}">
              <a16:creationId xmlns:a16="http://schemas.microsoft.com/office/drawing/2014/main" id="{59ED1A22-1D2E-4D0B-80FB-C22BBDB098B2}"/>
            </a:ext>
          </a:extLst>
        </xdr:cNvPr>
        <xdr:cNvSpPr txBox="1"/>
      </xdr:nvSpPr>
      <xdr:spPr>
        <a:xfrm>
          <a:off x="323850" y="1362075"/>
          <a:ext cx="6715125" cy="108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CH" sz="12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Konsumentenpreise</a:t>
          </a:r>
        </a:p>
        <a:p>
          <a:endParaRPr lang="de-CH" sz="1000" b="1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de-CH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Der Landesdurchschnitt berechnet sich aus regionalen Preiserhebungen bei Grossverteilern Discountern (ohne Aldi und Lidl) und Fachgeschäften, gewichtet nach Marktanteilen; die Regionen werden nach Einwohnerzahl gewichtet.</a:t>
          </a:r>
        </a:p>
        <a:p>
          <a:endParaRPr lang="de-CH" sz="10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CH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Die Aktionspreise werden wöchentlich erhoben und in den Konsumentenpreisberechnungen berücksichtigt.</a:t>
          </a:r>
          <a:endParaRPr lang="de-CH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</xdr:col>
      <xdr:colOff>0</xdr:colOff>
      <xdr:row>18</xdr:row>
      <xdr:rowOff>0</xdr:rowOff>
    </xdr:from>
    <xdr:ext cx="6715125" cy="436786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7BA29DE8-D21C-410F-8E33-6987A9ED1B2F}"/>
            </a:ext>
          </a:extLst>
        </xdr:cNvPr>
        <xdr:cNvSpPr txBox="1"/>
      </xdr:nvSpPr>
      <xdr:spPr>
        <a:xfrm>
          <a:off x="323850" y="2819400"/>
          <a:ext cx="67151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CH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Zu Haftung, Datenschutz, Copyright und Weiterem siehe: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fr-CH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www.disclaimer.admin.ch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54"/>
  <sheetViews>
    <sheetView zoomScaleNormal="100" workbookViewId="0">
      <pane xSplit="1" ySplit="14" topLeftCell="G246" activePane="bottomRight" state="frozen"/>
      <selection pane="topRight" activeCell="B1" sqref="B1"/>
      <selection pane="bottomLeft" activeCell="A15" sqref="A15"/>
      <selection pane="bottomRight" activeCell="B13" sqref="B13"/>
    </sheetView>
  </sheetViews>
  <sheetFormatPr baseColWidth="10" defaultRowHeight="12.75" x14ac:dyDescent="0.2"/>
  <cols>
    <col min="1" max="1" width="23.7109375" customWidth="1"/>
    <col min="2" max="34" width="12.7109375" customWidth="1"/>
  </cols>
  <sheetData>
    <row r="1" spans="1:71" x14ac:dyDescent="0.2">
      <c r="F1" s="12" t="s">
        <v>48</v>
      </c>
      <c r="G1" s="13"/>
      <c r="H1" s="13"/>
    </row>
    <row r="2" spans="1:71" x14ac:dyDescent="0.2">
      <c r="F2" s="12" t="s">
        <v>49</v>
      </c>
      <c r="G2" s="13"/>
      <c r="H2" s="13"/>
    </row>
    <row r="3" spans="1:71" x14ac:dyDescent="0.2">
      <c r="F3" s="14" t="s">
        <v>50</v>
      </c>
      <c r="G3" s="13"/>
      <c r="H3" s="13"/>
    </row>
    <row r="4" spans="1:71" x14ac:dyDescent="0.2">
      <c r="F4" s="15" t="s">
        <v>67</v>
      </c>
      <c r="G4" s="16"/>
      <c r="H4" s="16"/>
    </row>
    <row r="5" spans="1:71" x14ac:dyDescent="0.2">
      <c r="F5" s="3"/>
      <c r="G5" s="3"/>
      <c r="H5" s="3"/>
    </row>
    <row r="6" spans="1:71" ht="15" x14ac:dyDescent="0.25">
      <c r="A6" s="4" t="s">
        <v>45</v>
      </c>
    </row>
    <row r="7" spans="1:71" x14ac:dyDescent="0.2">
      <c r="A7" t="s">
        <v>46</v>
      </c>
    </row>
    <row r="8" spans="1:71" x14ac:dyDescent="0.2">
      <c r="A8" t="s">
        <v>47</v>
      </c>
    </row>
    <row r="9" spans="1:71" x14ac:dyDescent="0.2">
      <c r="A9" t="s">
        <v>68</v>
      </c>
    </row>
    <row r="10" spans="1:71" x14ac:dyDescent="0.2">
      <c r="A10" s="22" t="s">
        <v>69</v>
      </c>
    </row>
    <row r="12" spans="1:71" x14ac:dyDescent="0.2">
      <c r="B12" s="19" t="s">
        <v>51</v>
      </c>
      <c r="C12" s="19"/>
      <c r="D12" s="19"/>
      <c r="E12" s="19"/>
      <c r="F12" s="19"/>
      <c r="G12" s="20" t="s">
        <v>52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19" t="s">
        <v>53</v>
      </c>
      <c r="AA12" s="19"/>
      <c r="AB12" s="19"/>
      <c r="AC12" s="20" t="s">
        <v>54</v>
      </c>
      <c r="AD12" s="20"/>
      <c r="AE12" s="20"/>
      <c r="AF12" s="20"/>
      <c r="AG12" s="19" t="s">
        <v>55</v>
      </c>
      <c r="AH12" s="19"/>
    </row>
    <row r="13" spans="1:71" s="10" customFormat="1" ht="114" x14ac:dyDescent="0.2">
      <c r="A13" s="7"/>
      <c r="B13" s="8" t="s">
        <v>0</v>
      </c>
      <c r="C13" s="8" t="s">
        <v>1</v>
      </c>
      <c r="D13" s="8" t="s">
        <v>2</v>
      </c>
      <c r="E13" s="8" t="s">
        <v>3</v>
      </c>
      <c r="F13" s="8" t="s">
        <v>4</v>
      </c>
      <c r="G13" s="8" t="s">
        <v>5</v>
      </c>
      <c r="H13" s="8" t="s">
        <v>6</v>
      </c>
      <c r="I13" s="8" t="s">
        <v>7</v>
      </c>
      <c r="J13" s="8" t="s">
        <v>8</v>
      </c>
      <c r="K13" s="8" t="s">
        <v>9</v>
      </c>
      <c r="L13" s="8" t="s">
        <v>10</v>
      </c>
      <c r="M13" s="8" t="s">
        <v>11</v>
      </c>
      <c r="N13" s="8" t="s">
        <v>12</v>
      </c>
      <c r="O13" s="8" t="s">
        <v>13</v>
      </c>
      <c r="P13" s="8" t="s">
        <v>14</v>
      </c>
      <c r="Q13" s="8" t="s">
        <v>15</v>
      </c>
      <c r="R13" s="8" t="s">
        <v>16</v>
      </c>
      <c r="S13" s="8" t="s">
        <v>17</v>
      </c>
      <c r="T13" s="8" t="s">
        <v>20</v>
      </c>
      <c r="U13" s="8" t="s">
        <v>44</v>
      </c>
      <c r="V13" s="8" t="s">
        <v>21</v>
      </c>
      <c r="W13" s="8" t="s">
        <v>22</v>
      </c>
      <c r="X13" s="8" t="s">
        <v>23</v>
      </c>
      <c r="Y13" s="8" t="s">
        <v>41</v>
      </c>
      <c r="Z13" s="8" t="s">
        <v>28</v>
      </c>
      <c r="AA13" s="8" t="s">
        <v>29</v>
      </c>
      <c r="AB13" s="8" t="s">
        <v>30</v>
      </c>
      <c r="AC13" s="8" t="s">
        <v>33</v>
      </c>
      <c r="AD13" s="8" t="s">
        <v>34</v>
      </c>
      <c r="AE13" s="8" t="s">
        <v>35</v>
      </c>
      <c r="AF13" s="8" t="s">
        <v>36</v>
      </c>
      <c r="AG13" s="8" t="s">
        <v>39</v>
      </c>
      <c r="AH13" s="8" t="s">
        <v>40</v>
      </c>
      <c r="AI13" s="8"/>
      <c r="AJ13" s="8"/>
      <c r="AK13" s="9"/>
      <c r="AL13" s="9"/>
      <c r="AM13" s="9"/>
      <c r="AN13" s="9"/>
      <c r="AO13" s="9"/>
      <c r="AP13" s="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71" x14ac:dyDescent="0.2">
      <c r="A14" s="21"/>
      <c r="B14" s="21" t="s">
        <v>18</v>
      </c>
      <c r="C14" s="21" t="s">
        <v>18</v>
      </c>
      <c r="D14" s="21" t="s">
        <v>18</v>
      </c>
      <c r="E14" s="21" t="s">
        <v>18</v>
      </c>
      <c r="F14" s="21" t="s">
        <v>18</v>
      </c>
      <c r="G14" s="21" t="s">
        <v>19</v>
      </c>
      <c r="H14" s="21" t="s">
        <v>19</v>
      </c>
      <c r="I14" s="21" t="s">
        <v>19</v>
      </c>
      <c r="J14" s="21" t="s">
        <v>19</v>
      </c>
      <c r="K14" s="21" t="s">
        <v>19</v>
      </c>
      <c r="L14" s="21" t="s">
        <v>19</v>
      </c>
      <c r="M14" s="21" t="s">
        <v>19</v>
      </c>
      <c r="N14" s="21" t="s">
        <v>19</v>
      </c>
      <c r="O14" s="21" t="s">
        <v>19</v>
      </c>
      <c r="P14" s="21" t="s">
        <v>19</v>
      </c>
      <c r="Q14" s="21" t="s">
        <v>19</v>
      </c>
      <c r="R14" s="21" t="s">
        <v>19</v>
      </c>
      <c r="S14" s="21" t="s">
        <v>19</v>
      </c>
      <c r="T14" s="21" t="s">
        <v>24</v>
      </c>
      <c r="U14" s="21" t="s">
        <v>25</v>
      </c>
      <c r="V14" s="21" t="s">
        <v>26</v>
      </c>
      <c r="W14" s="21" t="s">
        <v>25</v>
      </c>
      <c r="X14" s="21" t="s">
        <v>27</v>
      </c>
      <c r="Y14" s="21" t="s">
        <v>42</v>
      </c>
      <c r="Z14" s="21" t="s">
        <v>27</v>
      </c>
      <c r="AA14" s="21" t="s">
        <v>31</v>
      </c>
      <c r="AB14" s="21" t="s">
        <v>32</v>
      </c>
      <c r="AC14" s="21" t="s">
        <v>37</v>
      </c>
      <c r="AD14" s="21" t="s">
        <v>37</v>
      </c>
      <c r="AE14" s="21" t="s">
        <v>37</v>
      </c>
      <c r="AF14" s="21" t="s">
        <v>38</v>
      </c>
      <c r="AG14" s="21" t="s">
        <v>26</v>
      </c>
      <c r="AH14" s="21" t="s">
        <v>26</v>
      </c>
    </row>
    <row r="15" spans="1:71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</row>
    <row r="16" spans="1:71" s="21" customFormat="1" x14ac:dyDescent="0.2">
      <c r="A16" s="11">
        <v>43770</v>
      </c>
      <c r="B16" s="2">
        <v>1.5806005498019451</v>
      </c>
      <c r="C16" s="2">
        <v>1.5752918527987059</v>
      </c>
      <c r="D16" s="2">
        <v>1.33484433225062</v>
      </c>
      <c r="E16" s="2">
        <v>1.2848597123750474</v>
      </c>
      <c r="F16" s="2">
        <v>1.528028138121682</v>
      </c>
      <c r="G16" s="2">
        <v>15.594342739543087</v>
      </c>
      <c r="H16" s="2">
        <v>19.294720535972171</v>
      </c>
      <c r="I16" s="2">
        <v>16.062316130834397</v>
      </c>
      <c r="J16" s="2">
        <v>19.485286303887342</v>
      </c>
      <c r="K16" s="2">
        <v>23.131734335119628</v>
      </c>
      <c r="L16" s="2">
        <v>13.514137050818592</v>
      </c>
      <c r="M16" s="2">
        <v>16.008460660181694</v>
      </c>
      <c r="N16" s="2">
        <v>15.74760446156554</v>
      </c>
      <c r="O16" s="2">
        <v>18.469752400887607</v>
      </c>
      <c r="P16" s="2">
        <v>18.178627582486417</v>
      </c>
      <c r="Q16" s="2">
        <v>21.215449817514447</v>
      </c>
      <c r="R16" s="2">
        <v>19.313460812949252</v>
      </c>
      <c r="S16" s="2">
        <v>15.158029596274915</v>
      </c>
      <c r="T16" s="2">
        <v>2.3478754046596921</v>
      </c>
      <c r="U16" s="2">
        <v>3.3944600930960407</v>
      </c>
      <c r="V16" s="2">
        <v>3.309289325760028</v>
      </c>
      <c r="W16" s="2">
        <v>1.5119886547129051</v>
      </c>
      <c r="X16" s="2">
        <v>1.5027282603068794</v>
      </c>
      <c r="Y16" s="2">
        <v>1.8971448137622373</v>
      </c>
      <c r="Z16" s="2">
        <v>3.1286511388634293</v>
      </c>
      <c r="AA16" s="2">
        <v>3.1628349349643434</v>
      </c>
      <c r="AB16" s="2">
        <v>8.040948628492913</v>
      </c>
      <c r="AC16" s="2">
        <v>3.1086285211821805</v>
      </c>
      <c r="AD16" s="2">
        <v>2.5571107666185053</v>
      </c>
      <c r="AE16" s="2">
        <v>1.8076710251391139</v>
      </c>
      <c r="AF16" s="2">
        <v>2.5562472190257295</v>
      </c>
      <c r="AG16" s="2">
        <v>0.55030871379227253</v>
      </c>
      <c r="AH16" s="2">
        <v>0.44001616867099569</v>
      </c>
    </row>
    <row r="17" spans="1:35" s="21" customFormat="1" x14ac:dyDescent="0.2">
      <c r="A17" s="11">
        <v>43739</v>
      </c>
      <c r="B17" s="2">
        <v>1.5806005498019451</v>
      </c>
      <c r="C17" s="2">
        <v>1.5593361435958824</v>
      </c>
      <c r="D17" s="2">
        <v>1.255524199537617</v>
      </c>
      <c r="E17" s="2">
        <v>1.3092980952884699</v>
      </c>
      <c r="F17" s="2">
        <v>1.528028138121682</v>
      </c>
      <c r="G17" s="2">
        <v>14.712494745139264</v>
      </c>
      <c r="H17" s="2">
        <v>18.230080840144112</v>
      </c>
      <c r="I17" s="2">
        <v>16.944164125238217</v>
      </c>
      <c r="J17" s="2">
        <v>20.619090868120825</v>
      </c>
      <c r="K17" s="2">
        <v>23.131734335119628</v>
      </c>
      <c r="L17" s="2">
        <v>14.071726568746088</v>
      </c>
      <c r="M17" s="2">
        <v>16.940963861131117</v>
      </c>
      <c r="N17" s="2">
        <v>16.629452455969364</v>
      </c>
      <c r="O17" s="2">
        <v>17.461926121568954</v>
      </c>
      <c r="P17" s="2">
        <v>16.762259881881956</v>
      </c>
      <c r="Q17" s="2">
        <v>21.217008876341282</v>
      </c>
      <c r="R17" s="2">
        <v>18.305634533630599</v>
      </c>
      <c r="S17" s="2">
        <v>15.158029596274915</v>
      </c>
      <c r="T17" s="2">
        <v>2.3478754046596921</v>
      </c>
      <c r="U17" s="2">
        <v>3.3944600930960407</v>
      </c>
      <c r="V17" s="2">
        <v>3.309289325760028</v>
      </c>
      <c r="W17" s="2">
        <v>1.5119886547129051</v>
      </c>
      <c r="X17" s="2">
        <v>1.5681142565272379</v>
      </c>
      <c r="Y17" s="2">
        <v>1.8971448137622373</v>
      </c>
      <c r="Z17" s="2">
        <v>3.1795778535437265</v>
      </c>
      <c r="AA17" s="2">
        <v>3.1401785034612071</v>
      </c>
      <c r="AB17" s="2">
        <v>8.040948628492913</v>
      </c>
      <c r="AC17" s="2">
        <v>3.3043865377467947</v>
      </c>
      <c r="AD17" s="2">
        <v>2.4053063475426244</v>
      </c>
      <c r="AE17" s="2">
        <v>1.8076710251391139</v>
      </c>
      <c r="AF17" s="2">
        <v>2.5562472190257295</v>
      </c>
      <c r="AG17" s="2">
        <v>0.55334852434789517</v>
      </c>
      <c r="AH17" s="2">
        <v>0.44001616867099569</v>
      </c>
    </row>
    <row r="18" spans="1:35" s="21" customFormat="1" x14ac:dyDescent="0.2">
      <c r="A18" s="11">
        <v>43709</v>
      </c>
      <c r="B18" s="2">
        <v>1.542842490288344</v>
      </c>
      <c r="C18" s="2">
        <v>1.5428304446250019</v>
      </c>
      <c r="D18" s="2">
        <v>1.2572062706547285</v>
      </c>
      <c r="E18" s="2">
        <v>1.3648071263223862</v>
      </c>
      <c r="F18" s="2">
        <v>1.528028138121682</v>
      </c>
      <c r="G18" s="2">
        <v>14.712494745139264</v>
      </c>
      <c r="H18" s="2">
        <v>18.230080840144112</v>
      </c>
      <c r="I18" s="2">
        <v>16.20106249122589</v>
      </c>
      <c r="J18" s="2">
        <v>20.523035695542106</v>
      </c>
      <c r="K18" s="2">
        <v>23.131734335119628</v>
      </c>
      <c r="L18" s="2">
        <v>13.315856859257099</v>
      </c>
      <c r="M18" s="2">
        <v>16.940963861131117</v>
      </c>
      <c r="N18" s="2">
        <v>16.629452455969364</v>
      </c>
      <c r="O18" s="2">
        <v>18.469752400887607</v>
      </c>
      <c r="P18" s="2">
        <v>18.546781605935362</v>
      </c>
      <c r="Q18" s="2">
        <v>20.324748014314579</v>
      </c>
      <c r="R18" s="2">
        <v>19.313460812949252</v>
      </c>
      <c r="S18" s="2">
        <v>15.158029596274915</v>
      </c>
      <c r="T18" s="2">
        <v>2.3478754046596921</v>
      </c>
      <c r="U18" s="2">
        <v>3.3944600930960407</v>
      </c>
      <c r="V18" s="2">
        <v>3.3325942004073994</v>
      </c>
      <c r="W18" s="2">
        <v>1.5119886547129051</v>
      </c>
      <c r="X18" s="2">
        <v>1.566345595247336</v>
      </c>
      <c r="Y18" s="2">
        <v>1.8971448137622373</v>
      </c>
      <c r="Z18" s="2">
        <v>3.1286511388634293</v>
      </c>
      <c r="AA18" s="2">
        <v>3.2137616496446402</v>
      </c>
      <c r="AB18" s="2">
        <v>8.040948628492913</v>
      </c>
      <c r="AC18" s="2">
        <v>3.3043865377467947</v>
      </c>
      <c r="AD18" s="2">
        <v>2.5500541966894805</v>
      </c>
      <c r="AE18" s="2">
        <v>1.8076710251391139</v>
      </c>
      <c r="AF18" s="2">
        <v>2.4037268920064303</v>
      </c>
      <c r="AG18" s="2">
        <v>0.55334852434789517</v>
      </c>
      <c r="AH18" s="2">
        <v>0.44001616867099569</v>
      </c>
    </row>
    <row r="19" spans="1:35" s="21" customFormat="1" x14ac:dyDescent="0.2">
      <c r="A19" s="11">
        <v>43678</v>
      </c>
      <c r="B19" s="2">
        <v>1.5403242913866635</v>
      </c>
      <c r="C19" s="2">
        <v>1.5403107839194745</v>
      </c>
      <c r="D19" s="2">
        <v>1.3071206400331379</v>
      </c>
      <c r="E19" s="2">
        <v>1.2593751327444553</v>
      </c>
      <c r="F19" s="2">
        <v>1.5007864614237971</v>
      </c>
      <c r="G19" s="2">
        <v>14.712494745139264</v>
      </c>
      <c r="H19" s="2">
        <v>18.227863095305075</v>
      </c>
      <c r="I19" s="2">
        <v>17.082910485629711</v>
      </c>
      <c r="J19" s="2">
        <v>20.523035695542106</v>
      </c>
      <c r="K19" s="2">
        <v>23.131734335119628</v>
      </c>
      <c r="L19" s="2">
        <v>14.071726568746088</v>
      </c>
      <c r="M19" s="2">
        <v>16.940963861131117</v>
      </c>
      <c r="N19" s="2">
        <v>15.74760446156554</v>
      </c>
      <c r="O19" s="2">
        <v>17.461926121568954</v>
      </c>
      <c r="P19" s="2">
        <v>18.214258004531533</v>
      </c>
      <c r="Q19" s="2">
        <v>20.770878445327927</v>
      </c>
      <c r="R19" s="2">
        <v>19.313460812949252</v>
      </c>
      <c r="S19" s="2">
        <v>15.158029596274915</v>
      </c>
      <c r="T19" s="2">
        <v>2.3268279823954492</v>
      </c>
      <c r="U19" s="2">
        <v>3.3674998552981439</v>
      </c>
      <c r="V19" s="2">
        <v>3.3325942004073994</v>
      </c>
      <c r="W19" s="2">
        <v>1.4840532380610374</v>
      </c>
      <c r="X19" s="2">
        <v>1.484765577886709</v>
      </c>
      <c r="Y19" s="2">
        <v>1.7857185161152784</v>
      </c>
      <c r="Z19" s="2">
        <v>3.0302522385304322</v>
      </c>
      <c r="AA19" s="2">
        <v>3.064436034631346</v>
      </c>
      <c r="AB19" s="2">
        <v>7.949908655184287</v>
      </c>
      <c r="AC19" s="2">
        <v>3.2314865953243297</v>
      </c>
      <c r="AD19" s="2">
        <v>2.3324064051201594</v>
      </c>
      <c r="AE19" s="2">
        <v>1.7733108001438198</v>
      </c>
      <c r="AF19" s="2">
        <v>2.419719044138906</v>
      </c>
      <c r="AG19" s="2">
        <v>0.55334852434789517</v>
      </c>
      <c r="AH19" s="2">
        <v>0.415894744711023</v>
      </c>
    </row>
    <row r="20" spans="1:35" s="21" customFormat="1" x14ac:dyDescent="0.2">
      <c r="A20" s="11">
        <v>43647</v>
      </c>
      <c r="B20" s="2">
        <v>1.5403242913866635</v>
      </c>
      <c r="C20" s="2">
        <v>1.5403107839194745</v>
      </c>
      <c r="D20" s="2">
        <v>1.3230670923875922</v>
      </c>
      <c r="E20" s="2">
        <v>1.2715400357748687</v>
      </c>
      <c r="F20" s="2">
        <v>1.5007864614237971</v>
      </c>
      <c r="G20" s="2">
        <v>14.712494745139264</v>
      </c>
      <c r="H20" s="2">
        <v>19.299664979326892</v>
      </c>
      <c r="I20" s="2">
        <v>16.20106249122589</v>
      </c>
      <c r="J20" s="2">
        <v>19.375671160724423</v>
      </c>
      <c r="K20" s="2">
        <v>21.800934715334556</v>
      </c>
      <c r="L20" s="2">
        <v>13.315856859257099</v>
      </c>
      <c r="M20" s="2">
        <v>16.940963861131117</v>
      </c>
      <c r="N20" s="2">
        <v>16.629452455969364</v>
      </c>
      <c r="O20" s="2">
        <v>17.461926121568954</v>
      </c>
      <c r="P20" s="2">
        <v>21.529144675941399</v>
      </c>
      <c r="Q20" s="2">
        <v>18.298682588054394</v>
      </c>
      <c r="R20" s="2">
        <v>19.313460812949252</v>
      </c>
      <c r="S20" s="2">
        <v>15.158029596274915</v>
      </c>
      <c r="T20" s="2">
        <v>2.3268279823954492</v>
      </c>
      <c r="U20" s="2">
        <v>3.3674998552981439</v>
      </c>
      <c r="V20" s="2">
        <v>3.3325942004073994</v>
      </c>
      <c r="W20" s="2">
        <v>1.4055553200196864</v>
      </c>
      <c r="X20" s="2">
        <v>1.4716883786426376</v>
      </c>
      <c r="Y20" s="2">
        <v>1.8760935958285461</v>
      </c>
      <c r="Z20" s="2">
        <v>3.0302522385304322</v>
      </c>
      <c r="AA20" s="2">
        <v>3.1153627493116418</v>
      </c>
      <c r="AB20" s="2">
        <v>7.949908655184287</v>
      </c>
      <c r="AC20" s="2">
        <v>3.0639548584758138</v>
      </c>
      <c r="AD20" s="2">
        <v>2.3424532007088352</v>
      </c>
      <c r="AE20" s="2">
        <v>1.7821315125551005</v>
      </c>
      <c r="AF20" s="2">
        <v>2.4058535598644242</v>
      </c>
      <c r="AG20" s="2">
        <v>0.55334852434789517</v>
      </c>
      <c r="AH20" s="2">
        <v>0.415894744711023</v>
      </c>
    </row>
    <row r="21" spans="1:35" s="21" customFormat="1" x14ac:dyDescent="0.2">
      <c r="A21" s="11">
        <v>43617</v>
      </c>
      <c r="B21" s="2">
        <v>1.5375270061701924</v>
      </c>
      <c r="C21" s="2">
        <v>1.5375118748907273</v>
      </c>
      <c r="D21" s="2">
        <v>1.2574630821365917</v>
      </c>
      <c r="E21" s="2">
        <v>1.3324510170401693</v>
      </c>
      <c r="F21" s="2">
        <v>1.5007864614237971</v>
      </c>
      <c r="G21" s="2">
        <v>15.594342739543087</v>
      </c>
      <c r="H21" s="2">
        <v>18.235025283498832</v>
      </c>
      <c r="I21" s="2">
        <v>16.20106249122589</v>
      </c>
      <c r="J21" s="2">
        <v>20.509475724957909</v>
      </c>
      <c r="K21" s="2">
        <v>21.800934715334556</v>
      </c>
      <c r="L21" s="2">
        <v>13.315856859257099</v>
      </c>
      <c r="M21" s="2">
        <v>16.940963861131117</v>
      </c>
      <c r="N21" s="2">
        <v>16.629452455969364</v>
      </c>
      <c r="O21" s="2">
        <v>18.469752400887607</v>
      </c>
      <c r="P21" s="2">
        <v>19.34806256876502</v>
      </c>
      <c r="Q21" s="2">
        <v>20.323188955487741</v>
      </c>
      <c r="R21" s="2">
        <v>19.313460812949252</v>
      </c>
      <c r="S21" s="2">
        <v>15.158029596274915</v>
      </c>
      <c r="T21" s="2">
        <v>2.3268279823954492</v>
      </c>
      <c r="U21" s="2">
        <v>3.3674998552981439</v>
      </c>
      <c r="V21" s="2">
        <v>3.3325942004073994</v>
      </c>
      <c r="W21" s="2">
        <v>1.4840532380610374</v>
      </c>
      <c r="X21" s="2">
        <v>1.484765577886709</v>
      </c>
      <c r="Y21" s="2">
        <v>1.8760935958285461</v>
      </c>
      <c r="Z21" s="2">
        <v>3.0302522385304322</v>
      </c>
      <c r="AA21" s="2">
        <v>3.1153627493116418</v>
      </c>
      <c r="AB21" s="2">
        <v>7.9310574361959514</v>
      </c>
      <c r="AC21" s="2">
        <v>3.2314865953243297</v>
      </c>
      <c r="AD21" s="2">
        <v>2.3341705476024162</v>
      </c>
      <c r="AE21" s="2">
        <v>1.7715466576615637</v>
      </c>
      <c r="AF21" s="2">
        <v>2.5541205511677356</v>
      </c>
      <c r="AG21" s="2">
        <v>0.55030871379227253</v>
      </c>
      <c r="AH21" s="2">
        <v>0.415894744711023</v>
      </c>
    </row>
    <row r="22" spans="1:35" s="21" customFormat="1" x14ac:dyDescent="0.2">
      <c r="A22" s="11">
        <v>43586</v>
      </c>
      <c r="B22" s="2">
        <v>1.5375270061701924</v>
      </c>
      <c r="C22" s="2">
        <v>1.5375118748907273</v>
      </c>
      <c r="D22" s="2">
        <v>1.2976444453666003</v>
      </c>
      <c r="E22" s="2">
        <v>1.2704556967577445</v>
      </c>
      <c r="F22" s="2">
        <v>1.4882326597841558</v>
      </c>
      <c r="G22" s="2">
        <v>14.740373996829778</v>
      </c>
      <c r="H22" s="2">
        <v>19.295022113316627</v>
      </c>
      <c r="I22" s="2">
        <v>16.200585515003318</v>
      </c>
      <c r="J22" s="2">
        <v>20.513291534738507</v>
      </c>
      <c r="K22" s="2">
        <v>23.131734335119628</v>
      </c>
      <c r="L22" s="2">
        <v>13.315856859257099</v>
      </c>
      <c r="M22" s="2">
        <v>16.940963861131117</v>
      </c>
      <c r="N22" s="2">
        <v>16.629452455969364</v>
      </c>
      <c r="O22" s="2">
        <v>17.461926121568954</v>
      </c>
      <c r="P22" s="2">
        <v>19.446248712100616</v>
      </c>
      <c r="Q22" s="2">
        <v>21.215449817514447</v>
      </c>
      <c r="R22" s="2">
        <v>19.312506860504104</v>
      </c>
      <c r="S22" s="2">
        <v>15.158029596274915</v>
      </c>
      <c r="T22" s="2">
        <v>2.3268279823954492</v>
      </c>
      <c r="U22" s="2">
        <v>3.3674998552981439</v>
      </c>
      <c r="V22" s="2">
        <v>3.3325942004073994</v>
      </c>
      <c r="W22" s="2">
        <v>1.4840532380610374</v>
      </c>
      <c r="X22" s="2">
        <v>1.5151163072347431</v>
      </c>
      <c r="Y22" s="2">
        <v>1.8760935958285461</v>
      </c>
      <c r="Z22" s="2">
        <v>3.0302522385304322</v>
      </c>
      <c r="AA22" s="2">
        <v>3.0643051739272256</v>
      </c>
      <c r="AB22" s="2">
        <v>7.9334447917577187</v>
      </c>
      <c r="AC22" s="2">
        <v>3.0357285787597155</v>
      </c>
      <c r="AD22" s="2">
        <v>2.4842108241960408</v>
      </c>
      <c r="AE22" s="2">
        <v>1.7821315125551005</v>
      </c>
      <c r="AF22" s="2">
        <v>2.5541205511677356</v>
      </c>
      <c r="AG22" s="2">
        <v>0.55334852434789517</v>
      </c>
      <c r="AH22" s="2">
        <v>0.415894744711023</v>
      </c>
    </row>
    <row r="23" spans="1:35" s="21" customFormat="1" x14ac:dyDescent="0.2">
      <c r="A23" s="11">
        <v>43556</v>
      </c>
      <c r="B23" s="2">
        <v>1.5375270061701924</v>
      </c>
      <c r="C23" s="2">
        <v>1.5375118748907273</v>
      </c>
      <c r="D23" s="2">
        <v>1.2394776722736078</v>
      </c>
      <c r="E23" s="2">
        <v>1.3388177226284639</v>
      </c>
      <c r="F23" s="2">
        <v>1.4882326597841558</v>
      </c>
      <c r="G23" s="2">
        <v>15.6222219912336</v>
      </c>
      <c r="H23" s="2">
        <v>19.295022113316627</v>
      </c>
      <c r="I23" s="2">
        <v>16.200585515003318</v>
      </c>
      <c r="J23" s="2">
        <v>18.371660691186364</v>
      </c>
      <c r="K23" s="2">
        <v>21.800934715334556</v>
      </c>
      <c r="L23" s="2">
        <v>14.071726568746088</v>
      </c>
      <c r="M23" s="2">
        <v>16.008460660181694</v>
      </c>
      <c r="N23" s="2">
        <v>16.629452455969364</v>
      </c>
      <c r="O23" s="2">
        <v>17.461926121568954</v>
      </c>
      <c r="P23" s="2">
        <v>19.006424818332341</v>
      </c>
      <c r="Q23" s="2">
        <v>21.215449817514447</v>
      </c>
      <c r="R23" s="2">
        <v>19.312506860504104</v>
      </c>
      <c r="S23" s="2">
        <v>15.158029596274915</v>
      </c>
      <c r="T23" s="2">
        <v>2.3268279823954492</v>
      </c>
      <c r="U23" s="2">
        <v>3.3674998552981439</v>
      </c>
      <c r="V23" s="2">
        <v>3.3325942004073994</v>
      </c>
      <c r="W23" s="2">
        <v>1.4055553200196864</v>
      </c>
      <c r="X23" s="2">
        <v>1.5822709647350039</v>
      </c>
      <c r="Y23" s="2">
        <v>1.8760935958285461</v>
      </c>
      <c r="Z23" s="2">
        <v>3.0302522385304322</v>
      </c>
      <c r="AA23" s="2">
        <v>3.115231888607521</v>
      </c>
      <c r="AB23" s="2">
        <v>7.9334447917577187</v>
      </c>
      <c r="AC23" s="2">
        <v>3.2314865953243297</v>
      </c>
      <c r="AD23" s="2">
        <v>2.3553402573894902</v>
      </c>
      <c r="AE23" s="2">
        <v>1.7821315125551005</v>
      </c>
      <c r="AF23" s="2">
        <v>2.5583738868837238</v>
      </c>
      <c r="AG23" s="2">
        <v>0.55030871379227253</v>
      </c>
      <c r="AH23" s="2">
        <v>0.415894744711023</v>
      </c>
    </row>
    <row r="24" spans="1:35" s="21" customFormat="1" x14ac:dyDescent="0.2">
      <c r="A24" s="11">
        <v>43525</v>
      </c>
      <c r="B24" s="2">
        <v>1.524238295874814</v>
      </c>
      <c r="C24" s="2">
        <v>1.5242154505550416</v>
      </c>
      <c r="D24" s="2">
        <v>1.2393912061603751</v>
      </c>
      <c r="E24" s="2">
        <v>1.2535513473729056</v>
      </c>
      <c r="F24" s="2">
        <v>1.4882326597841558</v>
      </c>
      <c r="G24" s="2">
        <v>15.6222219912336</v>
      </c>
      <c r="H24" s="2">
        <v>19.295022113316627</v>
      </c>
      <c r="I24" s="2">
        <v>16.192449532652805</v>
      </c>
      <c r="J24" s="2">
        <v>20.516178708369509</v>
      </c>
      <c r="K24" s="2">
        <v>23.131734335119628</v>
      </c>
      <c r="L24" s="2">
        <v>13.315856859257099</v>
      </c>
      <c r="M24" s="2">
        <v>16.940963861131117</v>
      </c>
      <c r="N24" s="2">
        <v>16.629452455969364</v>
      </c>
      <c r="O24" s="2">
        <v>17.461926121568954</v>
      </c>
      <c r="P24" s="2">
        <v>19.502125297236063</v>
      </c>
      <c r="Q24" s="2">
        <v>21.217008876341282</v>
      </c>
      <c r="R24" s="2">
        <v>19.312506860504104</v>
      </c>
      <c r="S24" s="2">
        <v>14.364960388644713</v>
      </c>
      <c r="T24" s="2">
        <v>2.3268279823954492</v>
      </c>
      <c r="U24" s="2">
        <v>3.3674998552981439</v>
      </c>
      <c r="V24" s="2">
        <v>3.3325942004073994</v>
      </c>
      <c r="W24" s="2">
        <v>1.4840532380610374</v>
      </c>
      <c r="X24" s="2">
        <v>1.568973198656096</v>
      </c>
      <c r="Y24" s="2">
        <v>1.8758820880982259</v>
      </c>
      <c r="Z24" s="2">
        <v>3.0383487304378116</v>
      </c>
      <c r="AA24" s="2">
        <v>3.0643051739272256</v>
      </c>
      <c r="AB24" s="2">
        <v>7.9334447917577187</v>
      </c>
      <c r="AC24" s="2">
        <v>3.0357285787597155</v>
      </c>
      <c r="AD24" s="2">
        <v>2.4842108241960408</v>
      </c>
      <c r="AE24" s="2">
        <v>1.7733108001438198</v>
      </c>
      <c r="AF24" s="2">
        <v>2.5583738868837238</v>
      </c>
      <c r="AG24" s="2">
        <v>0.5261872898322999</v>
      </c>
      <c r="AH24" s="2">
        <v>0.415894744711023</v>
      </c>
    </row>
    <row r="25" spans="1:35" s="21" customFormat="1" x14ac:dyDescent="0.2">
      <c r="A25" s="11">
        <v>43497</v>
      </c>
      <c r="B25" s="2">
        <v>1.5375270061701924</v>
      </c>
      <c r="C25" s="2">
        <v>1.5375118748907273</v>
      </c>
      <c r="D25" s="2">
        <v>1.2400630748387862</v>
      </c>
      <c r="E25" s="2">
        <v>1.3150477312033846</v>
      </c>
      <c r="F25" s="2">
        <v>1.4882326597841558</v>
      </c>
      <c r="G25" s="2">
        <v>14.740373996829778</v>
      </c>
      <c r="H25" s="2">
        <v>19.293510520006532</v>
      </c>
      <c r="I25" s="2">
        <v>17.07382055083405</v>
      </c>
      <c r="J25" s="2">
        <v>20.519994518150103</v>
      </c>
      <c r="K25" s="2">
        <v>23.131734335119628</v>
      </c>
      <c r="L25" s="2">
        <v>14.00899825244244</v>
      </c>
      <c r="M25" s="2">
        <v>16.940963861131117</v>
      </c>
      <c r="N25" s="2">
        <v>15.74760446156554</v>
      </c>
      <c r="O25" s="2">
        <v>17.461926121568954</v>
      </c>
      <c r="P25" s="2">
        <v>17.717603573182657</v>
      </c>
      <c r="Q25" s="2">
        <v>21.215449817514447</v>
      </c>
      <c r="R25" s="2">
        <v>19.312506860504104</v>
      </c>
      <c r="S25" s="2">
        <v>14.364960388644713</v>
      </c>
      <c r="T25" s="2">
        <v>2.3268279823954492</v>
      </c>
      <c r="U25" s="2">
        <v>3.3674998552981439</v>
      </c>
      <c r="V25" s="2">
        <v>3.3325942004073994</v>
      </c>
      <c r="W25" s="2">
        <v>1.4840532380610374</v>
      </c>
      <c r="X25" s="2">
        <v>1.5038077692705738</v>
      </c>
      <c r="Y25" s="2">
        <v>1.8758820880982259</v>
      </c>
      <c r="Z25" s="2">
        <v>3.0642886746800491</v>
      </c>
      <c r="AA25" s="2">
        <v>3.0643051739272256</v>
      </c>
      <c r="AB25" s="2">
        <v>7.9334447917577187</v>
      </c>
      <c r="AC25" s="2">
        <v>3.2314865953243297</v>
      </c>
      <c r="AD25" s="2">
        <v>2.3553402573894902</v>
      </c>
      <c r="AE25" s="2">
        <v>1.7821315125551005</v>
      </c>
      <c r="AF25" s="2">
        <v>2.5583738868837238</v>
      </c>
      <c r="AG25" s="2">
        <v>0.5261872898322999</v>
      </c>
      <c r="AH25" s="2">
        <v>0.415894744711023</v>
      </c>
    </row>
    <row r="26" spans="1:35" s="21" customFormat="1" x14ac:dyDescent="0.2">
      <c r="A26" s="11">
        <v>43466</v>
      </c>
      <c r="B26" s="2">
        <v>1.5375270061701924</v>
      </c>
      <c r="C26" s="2">
        <v>1.5375118748907273</v>
      </c>
      <c r="D26" s="2">
        <v>1.2003252211232915</v>
      </c>
      <c r="E26" s="2">
        <v>1.2330895567493518</v>
      </c>
      <c r="F26" s="2">
        <v>1.4882326597841558</v>
      </c>
      <c r="G26" s="2">
        <v>15.6222219912336</v>
      </c>
      <c r="H26" s="2">
        <v>19.293510520006532</v>
      </c>
      <c r="I26" s="2">
        <v>16.19197255643023</v>
      </c>
      <c r="J26" s="2">
        <v>20.519994518150103</v>
      </c>
      <c r="K26" s="2">
        <v>21.800934715334556</v>
      </c>
      <c r="L26" s="2">
        <v>13.315856859257099</v>
      </c>
      <c r="M26" s="2">
        <v>16.008460660181694</v>
      </c>
      <c r="N26" s="2">
        <v>15.74760446156554</v>
      </c>
      <c r="O26" s="2">
        <v>18.373697228308881</v>
      </c>
      <c r="P26" s="2">
        <v>18.60986443520936</v>
      </c>
      <c r="Q26" s="2">
        <v>18.637807327215086</v>
      </c>
      <c r="R26" s="2">
        <v>19.312506860504104</v>
      </c>
      <c r="S26" s="2">
        <v>15.158029596274915</v>
      </c>
      <c r="T26" s="2">
        <v>2.3268279823954492</v>
      </c>
      <c r="U26" s="2">
        <v>3.3674998552981439</v>
      </c>
      <c r="V26" s="2">
        <v>3.3325942004073994</v>
      </c>
      <c r="W26" s="2">
        <v>1.4840532380610374</v>
      </c>
      <c r="X26" s="2">
        <v>1.5867051009034279</v>
      </c>
      <c r="Y26" s="2">
        <v>1.8758820880982259</v>
      </c>
      <c r="Z26" s="2">
        <v>3.0689927519665039</v>
      </c>
      <c r="AA26" s="2">
        <v>2.9552125928074235</v>
      </c>
      <c r="AB26" s="2">
        <v>7.9334447917577187</v>
      </c>
      <c r="AC26" s="2">
        <v>2.8964231216272989</v>
      </c>
      <c r="AD26" s="2">
        <v>2.3341705476024162</v>
      </c>
      <c r="AE26" s="2">
        <v>1.7733108001438198</v>
      </c>
      <c r="AF26" s="2">
        <v>2.419719044138906</v>
      </c>
      <c r="AG26" s="2">
        <v>0.55030871379227253</v>
      </c>
      <c r="AH26" s="2">
        <v>0.415894744711023</v>
      </c>
    </row>
    <row r="27" spans="1:35" s="21" customFormat="1" x14ac:dyDescent="0.2">
      <c r="A27" s="11">
        <v>43435</v>
      </c>
      <c r="B27" s="2">
        <v>1.513197200109365</v>
      </c>
      <c r="C27" s="2">
        <v>1.5131679454800451</v>
      </c>
      <c r="D27" s="2">
        <v>1.2539371876993435</v>
      </c>
      <c r="E27" s="2">
        <v>1.318290875827639</v>
      </c>
      <c r="F27" s="2">
        <v>1.4882326597841558</v>
      </c>
      <c r="G27" s="2">
        <v>14.740373996829778</v>
      </c>
      <c r="H27" s="2">
        <v>19.293510520006532</v>
      </c>
      <c r="I27" s="2">
        <v>16.19197255643023</v>
      </c>
      <c r="J27" s="2">
        <v>19.381420191690871</v>
      </c>
      <c r="K27" s="2">
        <v>23.131734335119628</v>
      </c>
      <c r="L27" s="2">
        <v>13.315856859257099</v>
      </c>
      <c r="M27" s="2">
        <v>16.008460660181694</v>
      </c>
      <c r="N27" s="2">
        <v>15.369669606821043</v>
      </c>
      <c r="O27" s="2">
        <v>17.461926121568954</v>
      </c>
      <c r="P27" s="2">
        <v>18.756668455369955</v>
      </c>
      <c r="Q27" s="2">
        <v>20.081645253280954</v>
      </c>
      <c r="R27" s="2">
        <v>19.312506860504104</v>
      </c>
      <c r="S27" s="2">
        <v>15.158029596274915</v>
      </c>
      <c r="T27" s="2">
        <v>2.3268279823954492</v>
      </c>
      <c r="U27" s="2">
        <v>3.3674998552981439</v>
      </c>
      <c r="V27" s="2">
        <v>3.3325942004073994</v>
      </c>
      <c r="W27" s="2">
        <v>1.4840532380610374</v>
      </c>
      <c r="X27" s="2">
        <v>1.6000075094087007</v>
      </c>
      <c r="Y27" s="2">
        <v>1.8758820880982259</v>
      </c>
      <c r="Z27" s="2">
        <v>3.0831049838258706</v>
      </c>
      <c r="AA27" s="2">
        <v>3.006989548846557</v>
      </c>
      <c r="AB27" s="2">
        <v>7.9334447917577187</v>
      </c>
      <c r="AC27" s="2">
        <v>3.2127089138166842</v>
      </c>
      <c r="AD27" s="2">
        <v>2.3553402573894902</v>
      </c>
      <c r="AE27" s="2">
        <v>1.7821315125551005</v>
      </c>
      <c r="AF27" s="2">
        <v>2.4016002241484364</v>
      </c>
      <c r="AG27" s="2">
        <v>0.52922710038792287</v>
      </c>
      <c r="AH27" s="2">
        <v>0.415894744711023</v>
      </c>
    </row>
    <row r="28" spans="1:35" s="21" customFormat="1" x14ac:dyDescent="0.2">
      <c r="A28" s="11">
        <v>43405</v>
      </c>
      <c r="B28" s="2">
        <v>1.5128069317325796</v>
      </c>
      <c r="C28" s="2">
        <v>1.5123869556281788</v>
      </c>
      <c r="D28" s="2">
        <v>1.2904233948475436</v>
      </c>
      <c r="E28" s="2">
        <v>1.3156331337685632</v>
      </c>
      <c r="F28" s="2">
        <v>1.4882326597841558</v>
      </c>
      <c r="G28" s="2">
        <v>15.6222219912336</v>
      </c>
      <c r="H28" s="2">
        <v>19.293510520006532</v>
      </c>
      <c r="I28" s="2">
        <v>16.192926508875381</v>
      </c>
      <c r="J28" s="2">
        <v>19.381420191690871</v>
      </c>
      <c r="K28" s="2">
        <v>23.131734335119628</v>
      </c>
      <c r="L28" s="2">
        <v>14.071726568746088</v>
      </c>
      <c r="M28" s="2">
        <v>16.940963861131117</v>
      </c>
      <c r="N28" s="2">
        <v>15.367761701930748</v>
      </c>
      <c r="O28" s="2">
        <v>18.373697228308881</v>
      </c>
      <c r="P28" s="2">
        <v>18.36832073300258</v>
      </c>
      <c r="Q28" s="2">
        <v>21.215449817514447</v>
      </c>
      <c r="R28" s="2">
        <v>19.312506860504104</v>
      </c>
      <c r="S28" s="2">
        <v>15.158029596274915</v>
      </c>
      <c r="T28" s="2">
        <v>2.3268279823954492</v>
      </c>
      <c r="U28" s="2">
        <v>3.3674998552981439</v>
      </c>
      <c r="V28" s="2">
        <v>3.3325942004073994</v>
      </c>
      <c r="W28" s="2">
        <v>1.4840532380610374</v>
      </c>
      <c r="X28" s="2">
        <v>1.6000075094087007</v>
      </c>
      <c r="Y28" s="2">
        <v>1.8723054314487162</v>
      </c>
      <c r="Z28" s="2">
        <v>3.0831049838258706</v>
      </c>
      <c r="AA28" s="2">
        <v>3.0479574687722137</v>
      </c>
      <c r="AB28" s="2">
        <v>7.9334447917577187</v>
      </c>
      <c r="AC28" s="2">
        <v>2.9584062386757863</v>
      </c>
      <c r="AD28" s="2">
        <v>2.3553402573894902</v>
      </c>
      <c r="AE28" s="2">
        <v>1.7821315125551005</v>
      </c>
      <c r="AF28" s="2">
        <v>2.5541205511677356</v>
      </c>
      <c r="AG28" s="2">
        <v>0.55334852434789517</v>
      </c>
      <c r="AH28" s="2">
        <v>0.415894744711023</v>
      </c>
    </row>
    <row r="29" spans="1:35" s="6" customFormat="1" x14ac:dyDescent="0.2">
      <c r="A29" s="11">
        <v>43374</v>
      </c>
      <c r="B29" s="2">
        <v>1.5128069317325796</v>
      </c>
      <c r="C29" s="2">
        <v>1.5123869556281788</v>
      </c>
      <c r="D29" s="2">
        <v>1.2379907353448891</v>
      </c>
      <c r="E29" s="2">
        <v>1.2707550709709496</v>
      </c>
      <c r="F29" s="2">
        <v>1.4882326597841558</v>
      </c>
      <c r="G29" s="2">
        <v>15.6222219912336</v>
      </c>
      <c r="H29" s="2">
        <v>19.293510520006532</v>
      </c>
      <c r="I29" s="2">
        <v>17.074774503279198</v>
      </c>
      <c r="J29" s="2">
        <v>20.515224755924358</v>
      </c>
      <c r="K29" s="2">
        <v>23.131734335119628</v>
      </c>
      <c r="L29" s="2">
        <v>13.315856859257099</v>
      </c>
      <c r="M29" s="2">
        <v>16.940963861131117</v>
      </c>
      <c r="N29" s="2">
        <v>16.627544551079065</v>
      </c>
      <c r="O29" s="2">
        <v>18.469752400887607</v>
      </c>
      <c r="P29" s="2">
        <v>19.105617378284986</v>
      </c>
      <c r="Q29" s="2">
        <v>19.073818973962304</v>
      </c>
      <c r="R29" s="2">
        <v>19.312506860504104</v>
      </c>
      <c r="S29" s="2">
        <v>15.158029596274915</v>
      </c>
      <c r="T29" s="2">
        <v>2.327084269705018</v>
      </c>
      <c r="U29" s="2">
        <v>3.3674998552981439</v>
      </c>
      <c r="V29" s="2">
        <v>3.309289325760028</v>
      </c>
      <c r="W29" s="2">
        <v>1.4734365742325353</v>
      </c>
      <c r="X29" s="2">
        <v>1.520001790410842</v>
      </c>
      <c r="Y29" s="2">
        <v>1.8271178915920825</v>
      </c>
      <c r="Z29" s="2">
        <v>3.0831049838258706</v>
      </c>
      <c r="AA29" s="2">
        <v>3.0643051739272256</v>
      </c>
      <c r="AB29" s="2">
        <v>7.9334447917577187</v>
      </c>
      <c r="AC29" s="2">
        <v>3.1884358302074589</v>
      </c>
      <c r="AD29" s="2">
        <v>2.4842108241960408</v>
      </c>
      <c r="AE29" s="2">
        <v>1.7821315125551005</v>
      </c>
      <c r="AF29" s="2">
        <v>2.5541205511677356</v>
      </c>
      <c r="AG29" s="2">
        <v>0.54565744074219791</v>
      </c>
      <c r="AH29" s="2">
        <v>0.415894744711023</v>
      </c>
      <c r="AI29" s="5"/>
    </row>
    <row r="30" spans="1:35" x14ac:dyDescent="0.2">
      <c r="A30" s="11">
        <v>43344</v>
      </c>
      <c r="B30" s="2">
        <v>1.4995182214372011</v>
      </c>
      <c r="C30" s="2">
        <v>1.4964312464253557</v>
      </c>
      <c r="D30" s="2">
        <v>1.2988152504969575</v>
      </c>
      <c r="E30" s="2">
        <v>1.2707550709709496</v>
      </c>
      <c r="F30" s="2">
        <v>1.4882326597841558</v>
      </c>
      <c r="G30" s="2">
        <v>15.6222219912336</v>
      </c>
      <c r="H30" s="2">
        <v>19.293510520006532</v>
      </c>
      <c r="I30" s="2">
        <v>17.074774503279198</v>
      </c>
      <c r="J30" s="2">
        <v>19.392092988644063</v>
      </c>
      <c r="K30" s="2">
        <v>23.131734335119628</v>
      </c>
      <c r="L30" s="2">
        <v>13.260098355876075</v>
      </c>
      <c r="M30" s="2">
        <v>16.940963861131117</v>
      </c>
      <c r="N30" s="2">
        <v>16.627544551079065</v>
      </c>
      <c r="O30" s="2">
        <v>18.469752400887607</v>
      </c>
      <c r="P30" s="2">
        <v>17.957293616050819</v>
      </c>
      <c r="Q30" s="2">
        <v>20.620609242829975</v>
      </c>
      <c r="R30" s="2">
        <v>19.305726875212006</v>
      </c>
      <c r="S30" s="2">
        <v>15.158029596274915</v>
      </c>
      <c r="T30" s="2">
        <v>2.327084269705018</v>
      </c>
      <c r="U30" s="2">
        <v>3.3674998552981434</v>
      </c>
      <c r="V30" s="2">
        <v>3.3325942004073994</v>
      </c>
      <c r="W30" s="2">
        <v>1.3949386561911845</v>
      </c>
      <c r="X30" s="2">
        <v>1.6000075094087007</v>
      </c>
      <c r="Y30" s="2">
        <v>1.8356955141040021</v>
      </c>
      <c r="Z30" s="2">
        <v>3.0912069611613724</v>
      </c>
      <c r="AA30" s="2">
        <v>3.0643051739272256</v>
      </c>
      <c r="AB30" s="2">
        <v>7.9347947440126294</v>
      </c>
      <c r="AC30" s="2">
        <v>3.0639548584758147</v>
      </c>
      <c r="AD30" s="2">
        <v>2.4630411144089672</v>
      </c>
      <c r="AE30" s="2">
        <v>1.7821315125551005</v>
      </c>
      <c r="AF30" s="2">
        <v>2.5541205511677361</v>
      </c>
      <c r="AG30" s="2">
        <v>0.55030871379227253</v>
      </c>
      <c r="AH30" s="2">
        <v>0.415894744711023</v>
      </c>
      <c r="AI30" s="2"/>
    </row>
    <row r="31" spans="1:35" x14ac:dyDescent="0.2">
      <c r="A31" s="11">
        <v>43313</v>
      </c>
      <c r="B31" s="2">
        <v>1.5086024609146778</v>
      </c>
      <c r="C31" s="2">
        <v>1.5028614743984172</v>
      </c>
      <c r="D31" s="2">
        <v>1.3137860319094474</v>
      </c>
      <c r="E31" s="2">
        <v>1.3306039151810536</v>
      </c>
      <c r="F31" s="2">
        <v>1.4882326597841558</v>
      </c>
      <c r="G31" s="2">
        <v>14.000776252041817</v>
      </c>
      <c r="H31" s="2">
        <v>19.293510520006532</v>
      </c>
      <c r="I31" s="2">
        <v>16.192926508875381</v>
      </c>
      <c r="J31" s="2">
        <v>20.288463843077661</v>
      </c>
      <c r="K31" s="2">
        <v>23.131734335119628</v>
      </c>
      <c r="L31" s="2">
        <v>13.342538851640079</v>
      </c>
      <c r="M31" s="2">
        <v>16.940963861131117</v>
      </c>
      <c r="N31" s="2">
        <v>16.627544551079065</v>
      </c>
      <c r="O31" s="2">
        <v>17.461926121568954</v>
      </c>
      <c r="P31" s="2">
        <v>19.545388807881356</v>
      </c>
      <c r="Q31" s="2">
        <v>20.02576866814551</v>
      </c>
      <c r="R31" s="2">
        <v>19.305726875212006</v>
      </c>
      <c r="S31" s="2">
        <v>15.158029596274915</v>
      </c>
      <c r="T31" s="2">
        <v>2.327084269705018</v>
      </c>
      <c r="U31" s="2">
        <v>3.3674998552981434</v>
      </c>
      <c r="V31" s="2">
        <v>3.3325942004073994</v>
      </c>
      <c r="W31" s="2">
        <v>1.4734365742325355</v>
      </c>
      <c r="X31" s="2">
        <v>1.5867097433297928</v>
      </c>
      <c r="Y31" s="2">
        <v>1.8356955141040021</v>
      </c>
      <c r="Z31" s="2">
        <v>3.0912069611613724</v>
      </c>
      <c r="AA31" s="2">
        <v>3.0622325303214231</v>
      </c>
      <c r="AB31" s="2">
        <v>7.9334447917577187</v>
      </c>
      <c r="AC31" s="2">
        <v>3.2314865953243306</v>
      </c>
      <c r="AD31" s="2">
        <v>2.3341705476024162</v>
      </c>
      <c r="AE31" s="2">
        <v>1.7733108001438198</v>
      </c>
      <c r="AF31" s="2">
        <v>2.5541205511677361</v>
      </c>
      <c r="AG31" s="2">
        <v>0.54565744074219791</v>
      </c>
      <c r="AH31" s="2">
        <v>0.415894744711023</v>
      </c>
      <c r="AI31" s="2"/>
    </row>
    <row r="32" spans="1:35" x14ac:dyDescent="0.2">
      <c r="A32" s="11">
        <v>43282</v>
      </c>
      <c r="B32" s="2">
        <v>1.4959890484609737</v>
      </c>
      <c r="C32" s="2">
        <v>1.4902407399119557</v>
      </c>
      <c r="D32" s="2">
        <v>1.3147617028514118</v>
      </c>
      <c r="E32" s="2">
        <v>1.2548086186164953</v>
      </c>
      <c r="F32" s="2">
        <v>1.4882326597841558</v>
      </c>
      <c r="G32" s="2">
        <v>14.756645961530802</v>
      </c>
      <c r="H32" s="2">
        <v>19.293510520006532</v>
      </c>
      <c r="I32" s="2">
        <v>16.192926508875381</v>
      </c>
      <c r="J32" s="2">
        <v>20.288463843077661</v>
      </c>
      <c r="K32" s="2">
        <v>23.131734335119628</v>
      </c>
      <c r="L32" s="2">
        <v>13.342538851640079</v>
      </c>
      <c r="M32" s="2">
        <v>16.940963861131117</v>
      </c>
      <c r="N32" s="2">
        <v>15.745696556675242</v>
      </c>
      <c r="O32" s="2">
        <v>18.469752400887607</v>
      </c>
      <c r="P32" s="2">
        <v>17.618463477401914</v>
      </c>
      <c r="Q32" s="2">
        <v>19.827488476584019</v>
      </c>
      <c r="R32" s="2">
        <v>19.305726875212006</v>
      </c>
      <c r="S32" s="2">
        <v>15.158029596274915</v>
      </c>
      <c r="T32" s="2">
        <v>2.327084269705018</v>
      </c>
      <c r="U32" s="2">
        <v>3.3674998552981434</v>
      </c>
      <c r="V32" s="2">
        <v>3.3325942004073994</v>
      </c>
      <c r="W32" s="2">
        <v>1.3944977401479104</v>
      </c>
      <c r="X32" s="2">
        <v>1.6000075094087007</v>
      </c>
      <c r="Y32" s="2">
        <v>1.8356955141040021</v>
      </c>
      <c r="Z32" s="2">
        <v>3.0912069611613724</v>
      </c>
      <c r="AA32" s="2">
        <v>3.0639005844787324</v>
      </c>
      <c r="AB32" s="2">
        <v>7.9334447917577187</v>
      </c>
      <c r="AC32" s="2">
        <v>3.0639548584758147</v>
      </c>
      <c r="AD32" s="2">
        <v>2.4842108241960412</v>
      </c>
      <c r="AE32" s="2">
        <v>1.7821315125551005</v>
      </c>
      <c r="AF32" s="2">
        <v>2.5541205511677361</v>
      </c>
      <c r="AG32" s="2">
        <v>0.55334852434789517</v>
      </c>
      <c r="AH32" s="2">
        <v>0.415894744711023</v>
      </c>
      <c r="AI32" s="2"/>
    </row>
    <row r="33" spans="1:35" x14ac:dyDescent="0.2">
      <c r="A33" s="11">
        <v>43252</v>
      </c>
      <c r="B33" s="2">
        <v>1.4959890484609737</v>
      </c>
      <c r="C33" s="2">
        <v>1.4902407399119557</v>
      </c>
      <c r="D33" s="2">
        <v>1.237015064402925</v>
      </c>
      <c r="E33" s="2">
        <v>1.3146574628265995</v>
      </c>
      <c r="F33" s="2">
        <v>1.4882326597841558</v>
      </c>
      <c r="G33" s="2">
        <v>15.638493955934628</v>
      </c>
      <c r="H33" s="2">
        <v>18.228870824178472</v>
      </c>
      <c r="I33" s="2">
        <v>16.192926508875381</v>
      </c>
      <c r="J33" s="2">
        <v>19.255441906776042</v>
      </c>
      <c r="K33" s="2">
        <v>23.13117989890987</v>
      </c>
      <c r="L33" s="2">
        <v>14.853753421333753</v>
      </c>
      <c r="M33" s="2">
        <v>16.940963861131117</v>
      </c>
      <c r="N33" s="2">
        <v>16.627544551079065</v>
      </c>
      <c r="O33" s="2">
        <v>17.461926121568954</v>
      </c>
      <c r="P33" s="2">
        <v>20.239369478346568</v>
      </c>
      <c r="Q33" s="2">
        <v>19.827488476584019</v>
      </c>
      <c r="R33" s="2">
        <v>19.305726875212006</v>
      </c>
      <c r="S33" s="2">
        <v>15.158029596274915</v>
      </c>
      <c r="T33" s="2">
        <v>2.327084269705018</v>
      </c>
      <c r="U33" s="2">
        <v>3.3674998552981434</v>
      </c>
      <c r="V33" s="2">
        <v>3.3325942004073994</v>
      </c>
      <c r="W33" s="2">
        <v>1.4738774902758096</v>
      </c>
      <c r="X33" s="2">
        <v>1.5867097433297928</v>
      </c>
      <c r="Y33" s="2">
        <v>1.8582892840323193</v>
      </c>
      <c r="Z33" s="2">
        <v>3.0912069611613724</v>
      </c>
      <c r="AA33" s="2">
        <v>3.1148272991590282</v>
      </c>
      <c r="AB33" s="2">
        <v>7.9334447917577187</v>
      </c>
      <c r="AC33" s="2">
        <v>3.2313109287289352</v>
      </c>
      <c r="AD33" s="2">
        <v>2.3552802452886872</v>
      </c>
      <c r="AE33" s="2">
        <v>1.7821315125551005</v>
      </c>
      <c r="AF33" s="2">
        <v>2.5541205511677361</v>
      </c>
      <c r="AG33" s="2">
        <v>0.55334852434789517</v>
      </c>
      <c r="AH33" s="2">
        <v>0.415894744711023</v>
      </c>
      <c r="AI33" s="2"/>
    </row>
    <row r="34" spans="1:35" x14ac:dyDescent="0.2">
      <c r="A34" s="11">
        <v>43221</v>
      </c>
      <c r="B34" s="2">
        <v>1.4959890484609737</v>
      </c>
      <c r="C34" s="2">
        <v>1.4902407399119557</v>
      </c>
      <c r="D34" s="2">
        <v>1.3135908977210546</v>
      </c>
      <c r="E34" s="2">
        <v>1.3118045865791306</v>
      </c>
      <c r="F34" s="2">
        <v>1.4882326597841558</v>
      </c>
      <c r="G34" s="2">
        <v>14.756645961530802</v>
      </c>
      <c r="H34" s="2">
        <v>19.293510520006532</v>
      </c>
      <c r="I34" s="2">
        <v>16.87649431171771</v>
      </c>
      <c r="J34" s="2">
        <v>19.966264622716178</v>
      </c>
      <c r="K34" s="2">
        <v>23.13117989890987</v>
      </c>
      <c r="L34" s="2">
        <v>13.719948857100269</v>
      </c>
      <c r="M34" s="2">
        <v>15.075957459232276</v>
      </c>
      <c r="N34" s="2">
        <v>16.627544551079065</v>
      </c>
      <c r="O34" s="2">
        <v>18.469752400887607</v>
      </c>
      <c r="P34" s="2">
        <v>19.666219699861959</v>
      </c>
      <c r="Q34" s="2">
        <v>20.174478811816627</v>
      </c>
      <c r="R34" s="2">
        <v>19.305726875212006</v>
      </c>
      <c r="S34" s="2">
        <v>15.158029596274915</v>
      </c>
      <c r="T34" s="2">
        <v>2.327084269705018</v>
      </c>
      <c r="U34" s="2">
        <v>3.3674998552981434</v>
      </c>
      <c r="V34" s="2">
        <v>3.3325942004073994</v>
      </c>
      <c r="W34" s="2">
        <v>1.4729956581892611</v>
      </c>
      <c r="X34" s="2">
        <v>1.6000075094087007</v>
      </c>
      <c r="Y34" s="2">
        <v>1.8582892840323193</v>
      </c>
      <c r="Z34" s="2">
        <v>3.0912069611613724</v>
      </c>
      <c r="AA34" s="2">
        <v>3.0619942368703787</v>
      </c>
      <c r="AB34" s="2">
        <v>7.9334447917577187</v>
      </c>
      <c r="AC34" s="2">
        <v>3.2030846490128368</v>
      </c>
      <c r="AD34" s="2">
        <v>2.3083364221403033</v>
      </c>
      <c r="AE34" s="2">
        <v>1.7821315125551005</v>
      </c>
      <c r="AF34" s="2">
        <v>2.5541205511677361</v>
      </c>
      <c r="AG34" s="2">
        <v>0.52457582733784813</v>
      </c>
      <c r="AH34" s="2">
        <v>0.415894744711023</v>
      </c>
      <c r="AI34" s="2"/>
    </row>
    <row r="35" spans="1:35" x14ac:dyDescent="0.2">
      <c r="A35" s="11">
        <v>43191</v>
      </c>
      <c r="B35" s="2">
        <v>1.4959890484609737</v>
      </c>
      <c r="C35" s="2">
        <v>1.4902407399119557</v>
      </c>
      <c r="D35" s="2">
        <v>1.2394776722736078</v>
      </c>
      <c r="E35" s="2">
        <v>1.3304087809926608</v>
      </c>
      <c r="F35" s="2">
        <v>1.4882326597841558</v>
      </c>
      <c r="G35" s="2">
        <v>15.638493955934628</v>
      </c>
      <c r="H35" s="2">
        <v>19.293510520006532</v>
      </c>
      <c r="I35" s="2">
        <v>16.87649431171771</v>
      </c>
      <c r="J35" s="2">
        <v>20.064987994533205</v>
      </c>
      <c r="K35" s="2">
        <v>21.800380279124795</v>
      </c>
      <c r="L35" s="2">
        <v>13.273974921779171</v>
      </c>
      <c r="M35" s="2">
        <v>16.940963861131117</v>
      </c>
      <c r="N35" s="2">
        <v>16.627544551079065</v>
      </c>
      <c r="O35" s="2">
        <v>18.469752400887607</v>
      </c>
      <c r="P35" s="2">
        <v>17.843691303839726</v>
      </c>
      <c r="Q35" s="2">
        <v>20.174478811816627</v>
      </c>
      <c r="R35" s="2">
        <v>19.312506860504104</v>
      </c>
      <c r="S35" s="2">
        <v>15.158029596274915</v>
      </c>
      <c r="T35" s="2">
        <v>2.327084269705018</v>
      </c>
      <c r="U35" s="2">
        <v>3.3674998552981434</v>
      </c>
      <c r="V35" s="2">
        <v>3.3325942004073994</v>
      </c>
      <c r="W35" s="2">
        <v>1.3856505202908251</v>
      </c>
      <c r="X35" s="2">
        <v>1.438620056238501</v>
      </c>
      <c r="Y35" s="2">
        <v>1.8582892840323193</v>
      </c>
      <c r="Z35" s="2">
        <v>3.0941026218650558</v>
      </c>
      <c r="AA35" s="2">
        <v>3.1153038860611164</v>
      </c>
      <c r="AB35" s="2">
        <v>7.9334447917577187</v>
      </c>
      <c r="AC35" s="2">
        <v>3.0637791918804194</v>
      </c>
      <c r="AD35" s="2">
        <v>2.4841508120952378</v>
      </c>
      <c r="AE35" s="2">
        <v>1.7821315125551005</v>
      </c>
      <c r="AF35" s="2">
        <v>2.5541205511677361</v>
      </c>
      <c r="AG35" s="2">
        <v>0.54869725129782065</v>
      </c>
      <c r="AH35" s="2">
        <v>0.415894744711023</v>
      </c>
      <c r="AI35" s="2"/>
    </row>
    <row r="36" spans="1:35" x14ac:dyDescent="0.2">
      <c r="A36" s="11">
        <v>43160</v>
      </c>
      <c r="B36" s="2">
        <v>1.4959890484609737</v>
      </c>
      <c r="C36" s="2">
        <v>1.4875072754304233</v>
      </c>
      <c r="D36" s="2">
        <v>1.3215641238982818</v>
      </c>
      <c r="E36" s="2">
        <v>1.2707550709709496</v>
      </c>
      <c r="F36" s="2">
        <v>1.4882326597841558</v>
      </c>
      <c r="G36" s="2">
        <v>14.753789279248624</v>
      </c>
      <c r="H36" s="2">
        <v>18.228870824178472</v>
      </c>
      <c r="I36" s="2">
        <v>15.788793647470474</v>
      </c>
      <c r="J36" s="2">
        <v>18.049335435895898</v>
      </c>
      <c r="K36" s="2">
        <v>23.13117989890987</v>
      </c>
      <c r="L36" s="2">
        <v>15.047174157785829</v>
      </c>
      <c r="M36" s="2">
        <v>16.940963861131117</v>
      </c>
      <c r="N36" s="2">
        <v>15.745696556675242</v>
      </c>
      <c r="O36" s="2">
        <v>17.461926121568954</v>
      </c>
      <c r="P36" s="2">
        <v>18.002201153978771</v>
      </c>
      <c r="Q36" s="2">
        <v>21.215449817514447</v>
      </c>
      <c r="R36" s="2">
        <v>19.510787052065591</v>
      </c>
      <c r="S36" s="2">
        <v>15.158029596274915</v>
      </c>
      <c r="T36" s="2">
        <v>2.3481316919692614</v>
      </c>
      <c r="U36" s="2">
        <v>3.3895789157903415</v>
      </c>
      <c r="V36" s="2">
        <v>3.3325942004073994</v>
      </c>
      <c r="W36" s="2">
        <v>1.4907400518746263</v>
      </c>
      <c r="X36" s="2">
        <v>1.6000075094087007</v>
      </c>
      <c r="Y36" s="2">
        <v>1.8582892840323193</v>
      </c>
      <c r="Z36" s="2">
        <v>3.0941026218650558</v>
      </c>
      <c r="AA36" s="2">
        <v>3.0643771713808206</v>
      </c>
      <c r="AB36" s="2">
        <v>7.9334447917577187</v>
      </c>
      <c r="AC36" s="2">
        <v>2.8567249748795445</v>
      </c>
      <c r="AD36" s="2">
        <v>2.4841508120952378</v>
      </c>
      <c r="AE36" s="2">
        <v>1.7821315125551005</v>
      </c>
      <c r="AF36" s="2">
        <v>2.5541205511677361</v>
      </c>
      <c r="AG36" s="2">
        <v>0.52457582733784813</v>
      </c>
      <c r="AH36" s="2">
        <v>0.415894744711023</v>
      </c>
      <c r="AI36" s="2"/>
    </row>
    <row r="37" spans="1:35" x14ac:dyDescent="0.2">
      <c r="A37" s="11">
        <v>43132</v>
      </c>
      <c r="B37" s="2">
        <v>1.4959890484609737</v>
      </c>
      <c r="C37" s="2">
        <v>1.4902407399119557</v>
      </c>
      <c r="D37" s="2">
        <v>1.2846421465579672</v>
      </c>
      <c r="E37" s="2">
        <v>1.322570190198842</v>
      </c>
      <c r="F37" s="2">
        <v>1.4882326597841558</v>
      </c>
      <c r="G37" s="2">
        <v>15.194713276450537</v>
      </c>
      <c r="H37" s="2">
        <v>18.761190672092503</v>
      </c>
      <c r="I37" s="2">
        <v>16.670641641874298</v>
      </c>
      <c r="J37" s="2">
        <v>19.56107485487388</v>
      </c>
      <c r="K37" s="2">
        <v>23.13117989890987</v>
      </c>
      <c r="L37" s="2">
        <v>13.843149812018536</v>
      </c>
      <c r="M37" s="2">
        <v>16.940963861131117</v>
      </c>
      <c r="N37" s="2">
        <v>16.627544551079065</v>
      </c>
      <c r="O37" s="2">
        <v>17.917811674938914</v>
      </c>
      <c r="P37" s="2">
        <v>20.537386153709726</v>
      </c>
      <c r="Q37" s="2">
        <v>21.215449817514447</v>
      </c>
      <c r="R37" s="2">
        <v>19.510787052065591</v>
      </c>
      <c r="S37" s="2">
        <v>15.158029596274915</v>
      </c>
      <c r="T37" s="2">
        <v>2.3481316919692614</v>
      </c>
      <c r="U37" s="2">
        <v>3.3895789157903415</v>
      </c>
      <c r="V37" s="2">
        <v>3.3325942004073994</v>
      </c>
      <c r="W37" s="2">
        <v>1.4904093648421706</v>
      </c>
      <c r="X37" s="2">
        <v>1.6013354496790515</v>
      </c>
      <c r="Y37" s="2">
        <v>1.8582892840323193</v>
      </c>
      <c r="Z37" s="2">
        <v>3.0686392645249074</v>
      </c>
      <c r="AA37" s="2">
        <v>3.1153038860611164</v>
      </c>
      <c r="AB37" s="2">
        <v>7.9334447917577187</v>
      </c>
      <c r="AC37" s="2">
        <v>3.2313109287289352</v>
      </c>
      <c r="AD37" s="2">
        <v>2.4841508120952378</v>
      </c>
      <c r="AE37" s="2">
        <v>1.7715466576615637</v>
      </c>
      <c r="AF37" s="2">
        <v>2.5541205511677361</v>
      </c>
      <c r="AG37" s="2">
        <v>0.54865680018213658</v>
      </c>
      <c r="AH37" s="2">
        <v>0.415894744711023</v>
      </c>
      <c r="AI37" s="2"/>
    </row>
    <row r="38" spans="1:35" x14ac:dyDescent="0.2">
      <c r="A38" s="11">
        <v>43101</v>
      </c>
      <c r="B38" s="2">
        <v>1.4893446933132843</v>
      </c>
      <c r="C38" s="2">
        <v>1.4849221701776814</v>
      </c>
      <c r="D38" s="2">
        <v>1.3056658408140032</v>
      </c>
      <c r="E38" s="2">
        <v>1.2831262091707201</v>
      </c>
      <c r="F38" s="2">
        <v>1.4882326597841558</v>
      </c>
      <c r="G38" s="2">
        <v>15.635344950122418</v>
      </c>
      <c r="H38" s="2">
        <v>18.761190672092503</v>
      </c>
      <c r="I38" s="2">
        <v>16.670281109520591</v>
      </c>
      <c r="J38" s="2">
        <v>20.064987994533205</v>
      </c>
      <c r="K38" s="2">
        <v>23.13117989890987</v>
      </c>
      <c r="L38" s="2">
        <v>13.465214957274043</v>
      </c>
      <c r="M38" s="2">
        <v>16.408104889160018</v>
      </c>
      <c r="N38" s="2">
        <v>16.186620553877155</v>
      </c>
      <c r="O38" s="2">
        <v>18.469752400887607</v>
      </c>
      <c r="P38" s="2">
        <v>18.397687665754066</v>
      </c>
      <c r="Q38" s="2">
        <v>21.017169625952956</v>
      </c>
      <c r="R38" s="2">
        <v>19.006873912406263</v>
      </c>
      <c r="S38" s="2">
        <v>15.158029596274915</v>
      </c>
      <c r="T38" s="2">
        <v>2.3481316919692614</v>
      </c>
      <c r="U38" s="2">
        <v>3.3895789157903415</v>
      </c>
      <c r="V38" s="2">
        <v>3.3325942004073994</v>
      </c>
      <c r="W38" s="2">
        <v>1.4911809679179007</v>
      </c>
      <c r="X38" s="2">
        <v>1.5999191803154762</v>
      </c>
      <c r="Y38" s="2">
        <v>1.8582892840323193</v>
      </c>
      <c r="Z38" s="2">
        <v>3.0686392645249074</v>
      </c>
      <c r="AA38" s="2">
        <v>3.1153038860611164</v>
      </c>
      <c r="AB38" s="2">
        <v>7.9334447917577187</v>
      </c>
      <c r="AC38" s="2">
        <v>3.1466637700186655</v>
      </c>
      <c r="AD38" s="2">
        <v>2.4732387278883841</v>
      </c>
      <c r="AE38" s="2">
        <v>1.7750749426260759</v>
      </c>
      <c r="AF38" s="2">
        <v>2.4777017529073739</v>
      </c>
      <c r="AG38" s="2">
        <v>0.51935120259508094</v>
      </c>
      <c r="AH38" s="2">
        <v>0.415894744711023</v>
      </c>
      <c r="AI38" s="2"/>
    </row>
    <row r="39" spans="1:35" x14ac:dyDescent="0.2">
      <c r="A39" s="11">
        <v>43070</v>
      </c>
      <c r="B39" s="2">
        <v>1.4959890484609737</v>
      </c>
      <c r="C39" s="2">
        <v>1.4902407399119557</v>
      </c>
      <c r="D39" s="2">
        <v>1.3159325079817688</v>
      </c>
      <c r="E39" s="2">
        <v>1.2832126752839528</v>
      </c>
      <c r="F39" s="2">
        <v>1.4882326597841558</v>
      </c>
      <c r="G39" s="2">
        <v>15.635637273652449</v>
      </c>
      <c r="H39" s="2">
        <v>19.293510520006532</v>
      </c>
      <c r="I39" s="2">
        <v>16.224293656438707</v>
      </c>
      <c r="J39" s="2">
        <v>19.56107485487388</v>
      </c>
      <c r="K39" s="2">
        <v>21.366127224615745</v>
      </c>
      <c r="L39" s="2">
        <v>14.061086841559899</v>
      </c>
      <c r="M39" s="2">
        <v>16.940963861131117</v>
      </c>
      <c r="N39" s="2">
        <v>16.627544551079065</v>
      </c>
      <c r="O39" s="2">
        <v>17.965839261228275</v>
      </c>
      <c r="P39" s="2">
        <v>18.184036919679592</v>
      </c>
      <c r="Q39" s="2">
        <v>20.620609242829975</v>
      </c>
      <c r="R39" s="2">
        <v>19.510787052065591</v>
      </c>
      <c r="S39" s="2">
        <v>15.158029596274915</v>
      </c>
      <c r="T39" s="2">
        <v>2.3481316919692614</v>
      </c>
      <c r="U39" s="2">
        <v>3.3895789157903415</v>
      </c>
      <c r="V39" s="2">
        <v>3.1707034606347215</v>
      </c>
      <c r="W39" s="2">
        <v>1.4911809679179007</v>
      </c>
      <c r="X39" s="2">
        <v>1.5999191803154762</v>
      </c>
      <c r="Y39" s="2">
        <v>1.8425008705820505</v>
      </c>
      <c r="Z39" s="2">
        <v>3.0081808118028444</v>
      </c>
      <c r="AA39" s="2">
        <v>3.0884107680147035</v>
      </c>
      <c r="AB39" s="2">
        <v>7.9334447917577187</v>
      </c>
      <c r="AC39" s="2">
        <v>3.2189748921716217</v>
      </c>
      <c r="AD39" s="2">
        <v>2.4823500615280607</v>
      </c>
      <c r="AE39" s="2">
        <v>1.7821315125551005</v>
      </c>
      <c r="AF39" s="2">
        <v>2.5539619164170237</v>
      </c>
      <c r="AG39" s="2">
        <v>0.54128781236790902</v>
      </c>
      <c r="AH39" s="2">
        <v>0.415894744711023</v>
      </c>
      <c r="AI39" s="2"/>
    </row>
    <row r="40" spans="1:35" x14ac:dyDescent="0.2">
      <c r="A40" s="11">
        <v>43040</v>
      </c>
      <c r="B40" s="2">
        <v>1.4877626715918251</v>
      </c>
      <c r="C40" s="2">
        <v>1.4870935079389245</v>
      </c>
      <c r="D40" s="2">
        <v>1.3064908676176081</v>
      </c>
      <c r="E40" s="2">
        <v>1.3219798798596765</v>
      </c>
      <c r="F40" s="2">
        <v>1.4882326597841558</v>
      </c>
      <c r="G40" s="2">
        <v>15.194316515022459</v>
      </c>
      <c r="H40" s="2">
        <v>19.293510520006532</v>
      </c>
      <c r="I40" s="2">
        <v>16.665217653640621</v>
      </c>
      <c r="J40" s="2">
        <v>20.064987994533205</v>
      </c>
      <c r="K40" s="2">
        <v>22.76462894410934</v>
      </c>
      <c r="L40" s="2">
        <v>13.249565537518814</v>
      </c>
      <c r="M40" s="2">
        <v>16.474712260656407</v>
      </c>
      <c r="N40" s="2">
        <v>16.627544551079065</v>
      </c>
      <c r="O40" s="2">
        <v>18.469752400887607</v>
      </c>
      <c r="P40" s="2">
        <v>18.577375688759517</v>
      </c>
      <c r="Q40" s="2">
        <v>21.215449817514447</v>
      </c>
      <c r="R40" s="2">
        <v>19.510787052065591</v>
      </c>
      <c r="S40" s="2">
        <v>15.158029596274915</v>
      </c>
      <c r="T40" s="2">
        <v>2.3272634775834211</v>
      </c>
      <c r="U40" s="2">
        <v>3.3850359410582191</v>
      </c>
      <c r="V40" s="2">
        <v>3.3302637129426627</v>
      </c>
      <c r="W40" s="2">
        <v>1.4894470872436494</v>
      </c>
      <c r="X40" s="2">
        <v>1.598150519035574</v>
      </c>
      <c r="Y40" s="2">
        <v>1.7924076487548339</v>
      </c>
      <c r="Z40" s="2">
        <v>2.990838020340699</v>
      </c>
      <c r="AA40" s="2">
        <v>3.0174841069984266</v>
      </c>
      <c r="AB40" s="2">
        <v>7.8147439538533741</v>
      </c>
      <c r="AC40" s="2">
        <v>3.0490115933957376</v>
      </c>
      <c r="AD40" s="2">
        <v>2.419212632783251</v>
      </c>
      <c r="AE40" s="2">
        <v>1.7758691805695066</v>
      </c>
      <c r="AF40" s="2">
        <v>2.5306429183347605</v>
      </c>
      <c r="AG40" s="2">
        <v>0.5549400386924056</v>
      </c>
      <c r="AH40" s="2">
        <v>0.41343317831470294</v>
      </c>
      <c r="AI40" s="2"/>
    </row>
    <row r="41" spans="1:35" x14ac:dyDescent="0.2">
      <c r="A41" s="11">
        <v>43009</v>
      </c>
      <c r="B41" s="2">
        <v>1.4793537299560224</v>
      </c>
      <c r="C41" s="2">
        <v>1.47867968494795</v>
      </c>
      <c r="D41" s="2">
        <v>1.2834312537338792</v>
      </c>
      <c r="E41" s="2">
        <v>1.2833178595246877</v>
      </c>
      <c r="F41" s="2">
        <v>1.4788173085544249</v>
      </c>
      <c r="G41" s="2">
        <v>15.638414603649013</v>
      </c>
      <c r="H41" s="2">
        <v>19.293510520006532</v>
      </c>
      <c r="I41" s="2">
        <v>16.612790923468069</v>
      </c>
      <c r="J41" s="2">
        <v>19.965847898752461</v>
      </c>
      <c r="K41" s="2">
        <v>23.13117989890987</v>
      </c>
      <c r="L41" s="2">
        <v>13.251946106087297</v>
      </c>
      <c r="M41" s="2">
        <v>16.940963861131117</v>
      </c>
      <c r="N41" s="2">
        <v>16.19257197529836</v>
      </c>
      <c r="O41" s="2">
        <v>18.469752400887607</v>
      </c>
      <c r="P41" s="2">
        <v>15.950319496791462</v>
      </c>
      <c r="Q41" s="2">
        <v>21.215449817514447</v>
      </c>
      <c r="R41" s="2">
        <v>19.510787052065591</v>
      </c>
      <c r="S41" s="2">
        <v>14.893673193731512</v>
      </c>
      <c r="T41" s="2">
        <v>2.3191662003958116</v>
      </c>
      <c r="U41" s="2">
        <v>3.3683075444022825</v>
      </c>
      <c r="V41" s="2">
        <v>3.3135163950351441</v>
      </c>
      <c r="W41" s="2">
        <v>1.4894287186250947</v>
      </c>
      <c r="X41" s="2">
        <v>1.5719961205474302</v>
      </c>
      <c r="Y41" s="2">
        <v>1.7924076487548339</v>
      </c>
      <c r="Z41" s="2">
        <v>2.9909468737329421</v>
      </c>
      <c r="AA41" s="2">
        <v>2.9662729567364163</v>
      </c>
      <c r="AB41" s="2">
        <v>7.8161839029252791</v>
      </c>
      <c r="AC41" s="2">
        <v>3.0957288088021571</v>
      </c>
      <c r="AD41" s="2">
        <v>2.4751178250036405</v>
      </c>
      <c r="AE41" s="2">
        <v>1.7785153942928906</v>
      </c>
      <c r="AF41" s="2">
        <v>2.545769828395152</v>
      </c>
      <c r="AG41" s="2">
        <v>0.5549400386924056</v>
      </c>
      <c r="AH41" s="2">
        <v>0.41336921887073175</v>
      </c>
      <c r="AI41" s="2"/>
    </row>
    <row r="42" spans="1:35" x14ac:dyDescent="0.2">
      <c r="A42" s="11">
        <v>42979</v>
      </c>
      <c r="B42" s="2">
        <v>1.4297970989877857</v>
      </c>
      <c r="C42" s="2">
        <v>1.4290942865643448</v>
      </c>
      <c r="D42" s="2">
        <v>1.2356157103210608</v>
      </c>
      <c r="E42" s="2">
        <v>1.380750477977188</v>
      </c>
      <c r="F42" s="2">
        <v>1.4505712548652316</v>
      </c>
      <c r="G42" s="2">
        <v>15.250374491725445</v>
      </c>
      <c r="H42" s="2">
        <v>19.293510520006532</v>
      </c>
      <c r="I42" s="2">
        <v>14.593303248811701</v>
      </c>
      <c r="J42" s="2">
        <v>19.668427611410223</v>
      </c>
      <c r="K42" s="2">
        <v>23.13117989890987</v>
      </c>
      <c r="L42" s="2">
        <v>13.818848388204039</v>
      </c>
      <c r="M42" s="2">
        <v>16.940963861131117</v>
      </c>
      <c r="N42" s="2">
        <v>16.19257197529836</v>
      </c>
      <c r="O42" s="2">
        <v>17.965839261228275</v>
      </c>
      <c r="P42" s="2">
        <v>18.651799106015595</v>
      </c>
      <c r="Q42" s="2">
        <v>20.422329051268484</v>
      </c>
      <c r="R42" s="2">
        <v>19.510787052065591</v>
      </c>
      <c r="S42" s="2">
        <v>14.893673193731512</v>
      </c>
      <c r="T42" s="2">
        <v>2.3226909614132625</v>
      </c>
      <c r="U42" s="2">
        <v>3.3627314121836367</v>
      </c>
      <c r="V42" s="2">
        <v>3.3079339557326377</v>
      </c>
      <c r="W42" s="2">
        <v>1.4708024928531809</v>
      </c>
      <c r="X42" s="2">
        <v>1.5542412072551792</v>
      </c>
      <c r="Y42" s="2">
        <v>1.7924076487548339</v>
      </c>
      <c r="Z42" s="2">
        <v>2.934389092903233</v>
      </c>
      <c r="AA42" s="2">
        <v>2.9408095993962684</v>
      </c>
      <c r="AB42" s="2">
        <v>7.7030765889952617</v>
      </c>
      <c r="AC42" s="2">
        <v>3.1064877046525732</v>
      </c>
      <c r="AD42" s="2">
        <v>2.4487952685108794</v>
      </c>
      <c r="AE42" s="2">
        <v>1.7326612850336398</v>
      </c>
      <c r="AF42" s="2">
        <v>2.6019303299438765</v>
      </c>
      <c r="AG42" s="2">
        <v>0.54287932671241934</v>
      </c>
      <c r="AH42" s="2">
        <v>0.435899128486194</v>
      </c>
      <c r="AI42" s="2"/>
    </row>
    <row r="43" spans="1:35" x14ac:dyDescent="0.2">
      <c r="A43" s="11">
        <v>42948</v>
      </c>
      <c r="B43" s="2">
        <v>1.4315248334106552</v>
      </c>
      <c r="C43" s="2">
        <v>1.430691035237931</v>
      </c>
      <c r="D43" s="2">
        <v>1.2677109892616787</v>
      </c>
      <c r="E43" s="2">
        <v>1.2780672821635122</v>
      </c>
      <c r="F43" s="2">
        <v>1.4512760777166545</v>
      </c>
      <c r="G43" s="2">
        <v>16.187841537343576</v>
      </c>
      <c r="H43" s="2">
        <v>19.760629076544276</v>
      </c>
      <c r="I43" s="2">
        <v>15.63912795642103</v>
      </c>
      <c r="J43" s="2">
        <v>19.120360224861102</v>
      </c>
      <c r="K43" s="2">
        <v>23.08981834575426</v>
      </c>
      <c r="L43" s="2">
        <v>13.805157147381266</v>
      </c>
      <c r="M43" s="2">
        <v>16.885395702937704</v>
      </c>
      <c r="N43" s="2">
        <v>16.609534424086959</v>
      </c>
      <c r="O43" s="2">
        <v>18.433671735486637</v>
      </c>
      <c r="P43" s="2">
        <v>20.612989704372083</v>
      </c>
      <c r="Q43" s="2">
        <v>20.782271361679296</v>
      </c>
      <c r="R43" s="2">
        <v>19.437960666764759</v>
      </c>
      <c r="S43" s="2">
        <v>14.853820966805802</v>
      </c>
      <c r="T43" s="2">
        <v>2.3184038216272467</v>
      </c>
      <c r="U43" s="2">
        <v>3.3617585736256621</v>
      </c>
      <c r="V43" s="2">
        <v>3.2798910232638869</v>
      </c>
      <c r="W43" s="2">
        <v>1.4677864987508207</v>
      </c>
      <c r="X43" s="2">
        <v>1.5538300236972333</v>
      </c>
      <c r="Y43" s="2">
        <v>1.7957576819959629</v>
      </c>
      <c r="Z43" s="2">
        <v>2.9358806057835722</v>
      </c>
      <c r="AA43" s="2">
        <v>2.9673160411407902</v>
      </c>
      <c r="AB43" s="2">
        <v>7.7061420230912692</v>
      </c>
      <c r="AC43" s="2">
        <v>3.1897951365930517</v>
      </c>
      <c r="AD43" s="2">
        <v>2.3747175774310469</v>
      </c>
      <c r="AE43" s="2">
        <v>1.7328022608450162</v>
      </c>
      <c r="AF43" s="2">
        <v>2.6017378840167127</v>
      </c>
      <c r="AG43" s="2">
        <v>0.54127125142466315</v>
      </c>
      <c r="AH43" s="2">
        <v>0.43607351126271943</v>
      </c>
      <c r="AI43" s="2"/>
    </row>
    <row r="44" spans="1:35" x14ac:dyDescent="0.2">
      <c r="A44" s="11">
        <v>42917</v>
      </c>
      <c r="B44" s="2">
        <v>1.4315248334106552</v>
      </c>
      <c r="C44" s="2">
        <v>1.430691035237931</v>
      </c>
      <c r="D44" s="2">
        <v>1.2677109892616787</v>
      </c>
      <c r="E44" s="2">
        <v>1.2780672821635122</v>
      </c>
      <c r="F44" s="2">
        <v>1.4512760777166545</v>
      </c>
      <c r="G44" s="2">
        <v>15.207477828471788</v>
      </c>
      <c r="H44" s="2">
        <v>19.218962670925688</v>
      </c>
      <c r="I44" s="2">
        <v>16.421940965728915</v>
      </c>
      <c r="J44" s="2">
        <v>19.642235564399691</v>
      </c>
      <c r="K44" s="2">
        <v>22.146544614917797</v>
      </c>
      <c r="L44" s="2">
        <v>13.805157147381266</v>
      </c>
      <c r="M44" s="2">
        <v>18.240456518836378</v>
      </c>
      <c r="N44" s="2">
        <v>16.609534424086959</v>
      </c>
      <c r="O44" s="2">
        <v>18.433671735486637</v>
      </c>
      <c r="P44" s="2">
        <v>20.745694966767509</v>
      </c>
      <c r="Q44" s="2">
        <v>20.195161604698384</v>
      </c>
      <c r="R44" s="2">
        <v>19.459273574601649</v>
      </c>
      <c r="S44" s="2">
        <v>14.853820966805802</v>
      </c>
      <c r="T44" s="2">
        <v>2.3184038216272467</v>
      </c>
      <c r="U44" s="2">
        <v>3.3617585736256621</v>
      </c>
      <c r="V44" s="2">
        <v>3.2798910232638869</v>
      </c>
      <c r="W44" s="2">
        <v>1.4693778514079332</v>
      </c>
      <c r="X44" s="2">
        <v>1.5538300236972333</v>
      </c>
      <c r="Y44" s="2">
        <v>1.7957576819959629</v>
      </c>
      <c r="Z44" s="2">
        <v>2.9374486330160581</v>
      </c>
      <c r="AA44" s="2">
        <v>2.965617344972264</v>
      </c>
      <c r="AB44" s="2">
        <v>7.7077722059106666</v>
      </c>
      <c r="AC44" s="2">
        <v>3.1897951365930517</v>
      </c>
      <c r="AD44" s="2">
        <v>2.4499444736786202</v>
      </c>
      <c r="AE44" s="2">
        <v>1.7328022608450162</v>
      </c>
      <c r="AF44" s="2">
        <v>2.4761499211338984</v>
      </c>
      <c r="AG44" s="2">
        <v>0.55351283565844689</v>
      </c>
      <c r="AH44" s="2">
        <v>0.41405024672194107</v>
      </c>
      <c r="AI44" s="2"/>
    </row>
    <row r="45" spans="1:35" x14ac:dyDescent="0.2">
      <c r="A45" s="11">
        <v>42887</v>
      </c>
      <c r="B45" s="2">
        <v>1.4315248334106552</v>
      </c>
      <c r="C45" s="2">
        <v>1.430691035237931</v>
      </c>
      <c r="D45" s="2">
        <v>1.2602810976395205</v>
      </c>
      <c r="E45" s="2">
        <v>1.2539793785245328</v>
      </c>
      <c r="F45" s="2">
        <v>1.4512760777166545</v>
      </c>
      <c r="G45" s="2">
        <v>15.665966197804989</v>
      </c>
      <c r="H45" s="2">
        <v>18.677296265307096</v>
      </c>
      <c r="I45" s="2">
        <v>16.421940965728915</v>
      </c>
      <c r="J45" s="2">
        <v>19.631274353288177</v>
      </c>
      <c r="K45" s="2">
        <v>22.771832682644643</v>
      </c>
      <c r="L45" s="2">
        <v>13.413750642727324</v>
      </c>
      <c r="M45" s="2">
        <v>17.698432192476908</v>
      </c>
      <c r="N45" s="2">
        <v>16.609534424086959</v>
      </c>
      <c r="O45" s="2">
        <v>18.433671735486637</v>
      </c>
      <c r="P45" s="2">
        <v>19.835830293461129</v>
      </c>
      <c r="Q45" s="2">
        <v>21.18618646797751</v>
      </c>
      <c r="R45" s="2">
        <v>19.459273574601649</v>
      </c>
      <c r="S45" s="2">
        <v>14.853820966805802</v>
      </c>
      <c r="T45" s="2">
        <v>2.3184038216272467</v>
      </c>
      <c r="U45" s="2">
        <v>3.3617585736256621</v>
      </c>
      <c r="V45" s="2">
        <v>3.2798910232638869</v>
      </c>
      <c r="W45" s="2">
        <v>1.4695595107554567</v>
      </c>
      <c r="X45" s="2">
        <v>1.5539962353894023</v>
      </c>
      <c r="Y45" s="2">
        <v>1.7957576819959629</v>
      </c>
      <c r="Z45" s="2">
        <v>2.9374486330160581</v>
      </c>
      <c r="AA45" s="2">
        <v>2.9444681886839605</v>
      </c>
      <c r="AB45" s="2">
        <v>7.7077722059106666</v>
      </c>
      <c r="AC45" s="2">
        <v>3.1770445759072139</v>
      </c>
      <c r="AD45" s="2">
        <v>2.3849180259797174</v>
      </c>
      <c r="AE45" s="2">
        <v>1.7328022608450162</v>
      </c>
      <c r="AF45" s="2">
        <v>2.6017378840167127</v>
      </c>
      <c r="AG45" s="2">
        <v>0.55320595263316497</v>
      </c>
      <c r="AH45" s="2">
        <v>0.41405024672194107</v>
      </c>
      <c r="AI45" s="2"/>
    </row>
    <row r="46" spans="1:35" x14ac:dyDescent="0.2">
      <c r="A46" s="11">
        <v>42856</v>
      </c>
      <c r="B46" s="2">
        <v>1.4315248334106552</v>
      </c>
      <c r="C46" s="2">
        <v>1.430691035237931</v>
      </c>
      <c r="D46" s="2">
        <v>1.2625724040986934</v>
      </c>
      <c r="E46" s="2">
        <v>1.2411329156170698</v>
      </c>
      <c r="F46" s="2">
        <v>1.4512760777166545</v>
      </c>
      <c r="G46" s="2">
        <v>15.013622023381751</v>
      </c>
      <c r="H46" s="2">
        <v>19.218962670925688</v>
      </c>
      <c r="I46" s="2">
        <v>16.421940965728915</v>
      </c>
      <c r="J46" s="2">
        <v>19.631274353288177</v>
      </c>
      <c r="K46" s="2">
        <v>23.086257259590131</v>
      </c>
      <c r="L46" s="2">
        <v>13.218047390400352</v>
      </c>
      <c r="M46" s="2">
        <v>16.885395702937704</v>
      </c>
      <c r="N46" s="2">
        <v>16.609534424086959</v>
      </c>
      <c r="O46" s="2">
        <v>18.433671735486637</v>
      </c>
      <c r="P46" s="2">
        <v>20.744639282632118</v>
      </c>
      <c r="Q46" s="2">
        <v>19.368568489635546</v>
      </c>
      <c r="R46" s="2">
        <v>19.459273574601649</v>
      </c>
      <c r="S46" s="2">
        <v>14.853820966805802</v>
      </c>
      <c r="T46" s="2">
        <v>2.3184038216272467</v>
      </c>
      <c r="U46" s="2">
        <v>3.3617585736256621</v>
      </c>
      <c r="V46" s="2">
        <v>3.2798910232638869</v>
      </c>
      <c r="W46" s="2">
        <v>1.4703740440346558</v>
      </c>
      <c r="X46" s="2">
        <v>1.5539546824663601</v>
      </c>
      <c r="Y46" s="2">
        <v>1.7957576819959629</v>
      </c>
      <c r="Z46" s="2">
        <v>2.9357807453902316</v>
      </c>
      <c r="AA46" s="2">
        <v>2.9429001614514738</v>
      </c>
      <c r="AB46" s="2">
        <v>7.7077722059106666</v>
      </c>
      <c r="AC46" s="2">
        <v>3.1068429777508881</v>
      </c>
      <c r="AD46" s="2">
        <v>2.3849180259797174</v>
      </c>
      <c r="AE46" s="2">
        <v>1.7328022608450162</v>
      </c>
      <c r="AF46" s="2">
        <v>2.6016187697346962</v>
      </c>
      <c r="AG46" s="2">
        <v>0.56143093321735449</v>
      </c>
      <c r="AH46" s="2">
        <v>0.41405024672194107</v>
      </c>
      <c r="AI46" s="2"/>
    </row>
    <row r="47" spans="1:35" x14ac:dyDescent="0.2">
      <c r="A47" s="11">
        <v>42826</v>
      </c>
      <c r="B47" s="2">
        <v>1.4315248334106552</v>
      </c>
      <c r="C47" s="2">
        <v>1.430691035237931</v>
      </c>
      <c r="D47" s="2">
        <v>1.2310546088375558</v>
      </c>
      <c r="E47" s="2">
        <v>1.2783452682858316</v>
      </c>
      <c r="F47" s="2">
        <v>1.4512760777166545</v>
      </c>
      <c r="G47" s="2">
        <v>15.653990459994782</v>
      </c>
      <c r="H47" s="2">
        <v>19.218962670925688</v>
      </c>
      <c r="I47" s="2">
        <v>15.968994938106521</v>
      </c>
      <c r="J47" s="2">
        <v>19.634124700453736</v>
      </c>
      <c r="K47" s="2">
        <v>22.412735338731022</v>
      </c>
      <c r="L47" s="2">
        <v>13.417973379268892</v>
      </c>
      <c r="M47" s="2">
        <v>16.411124417373163</v>
      </c>
      <c r="N47" s="2">
        <v>16.152893501990697</v>
      </c>
      <c r="O47" s="2">
        <v>17.916019132489616</v>
      </c>
      <c r="P47" s="2">
        <v>19.248720536480217</v>
      </c>
      <c r="Q47" s="2">
        <v>21.187223535565959</v>
      </c>
      <c r="R47" s="2">
        <v>19.497184922097695</v>
      </c>
      <c r="S47" s="2">
        <v>14.853820966805802</v>
      </c>
      <c r="T47" s="2">
        <v>2.3184038216272467</v>
      </c>
      <c r="U47" s="2">
        <v>3.3617585736256621</v>
      </c>
      <c r="V47" s="2">
        <v>3.2798910232638869</v>
      </c>
      <c r="W47" s="2">
        <v>1.4311627350387504</v>
      </c>
      <c r="X47" s="2">
        <v>1.5538300236972333</v>
      </c>
      <c r="Y47" s="2">
        <v>1.7957576819959629</v>
      </c>
      <c r="Z47" s="2">
        <v>2.9358731710183306</v>
      </c>
      <c r="AA47" s="2">
        <v>2.9145486540749506</v>
      </c>
      <c r="AB47" s="2">
        <v>7.7077722059106666</v>
      </c>
      <c r="AC47" s="2">
        <v>3.0223085957423153</v>
      </c>
      <c r="AD47" s="2">
        <v>2.4499444736786202</v>
      </c>
      <c r="AE47" s="2">
        <v>1.7328022608450162</v>
      </c>
      <c r="AF47" s="2">
        <v>2.6016187697346962</v>
      </c>
      <c r="AG47" s="2">
        <v>0.55546358261310358</v>
      </c>
      <c r="AH47" s="2">
        <v>0.41405024672194107</v>
      </c>
      <c r="AI47" s="2"/>
    </row>
    <row r="48" spans="1:35" x14ac:dyDescent="0.2">
      <c r="A48" s="11">
        <v>42795</v>
      </c>
      <c r="B48" s="2">
        <v>1.4315248334106552</v>
      </c>
      <c r="C48" s="2">
        <v>1.430691035237931</v>
      </c>
      <c r="D48" s="2">
        <v>1.2619012973197421</v>
      </c>
      <c r="E48" s="2">
        <v>1.2295420010917806</v>
      </c>
      <c r="F48" s="2">
        <v>1.4512760777166545</v>
      </c>
      <c r="G48" s="2">
        <v>15.653990459994782</v>
      </c>
      <c r="H48" s="2">
        <v>18.677296265307096</v>
      </c>
      <c r="I48" s="2">
        <v>16.425635860202785</v>
      </c>
      <c r="J48" s="2">
        <v>19.634124700453736</v>
      </c>
      <c r="K48" s="2">
        <v>23.08981834575426</v>
      </c>
      <c r="L48" s="2">
        <v>13.809379883922833</v>
      </c>
      <c r="M48" s="2">
        <v>16.885395702937704</v>
      </c>
      <c r="N48" s="2">
        <v>16.152893501990697</v>
      </c>
      <c r="O48" s="2">
        <v>17.916019132489616</v>
      </c>
      <c r="P48" s="2">
        <v>20.290234788046622</v>
      </c>
      <c r="Q48" s="2">
        <v>19.489347236264958</v>
      </c>
      <c r="R48" s="2">
        <v>19.497184922097695</v>
      </c>
      <c r="S48" s="2">
        <v>14.449508364148109</v>
      </c>
      <c r="T48" s="2">
        <v>2.3184038216272467</v>
      </c>
      <c r="U48" s="2">
        <v>3.3617585736256621</v>
      </c>
      <c r="V48" s="2">
        <v>3.2798910232638869</v>
      </c>
      <c r="W48" s="2">
        <v>1.4703989757884812</v>
      </c>
      <c r="X48" s="2">
        <v>1.5538300236972333</v>
      </c>
      <c r="Y48" s="2">
        <v>1.7957576819959629</v>
      </c>
      <c r="Z48" s="2">
        <v>2.9358731710183306</v>
      </c>
      <c r="AA48" s="2">
        <v>2.9649640002920612</v>
      </c>
      <c r="AB48" s="2">
        <v>7.7077722059106666</v>
      </c>
      <c r="AC48" s="2">
        <v>3.1786267990736237</v>
      </c>
      <c r="AD48" s="2">
        <v>2.3849180259797174</v>
      </c>
      <c r="AE48" s="2">
        <v>1.7328022608450162</v>
      </c>
      <c r="AF48" s="2">
        <v>2.6016187697346962</v>
      </c>
      <c r="AG48" s="2">
        <v>0.54352888140460176</v>
      </c>
      <c r="AH48" s="2">
        <v>0.41405024672194107</v>
      </c>
      <c r="AI48" s="2"/>
    </row>
    <row r="49" spans="1:35" x14ac:dyDescent="0.2">
      <c r="A49" s="11">
        <v>42767</v>
      </c>
      <c r="B49" s="2">
        <v>1.4315248334106552</v>
      </c>
      <c r="C49" s="2">
        <v>1.4242631766603693</v>
      </c>
      <c r="D49" s="2">
        <v>1.2320612690059827</v>
      </c>
      <c r="E49" s="2">
        <v>1.2793519284542583</v>
      </c>
      <c r="F49" s="2">
        <v>1.4512760777166545</v>
      </c>
      <c r="G49" s="2">
        <v>15.197349537898516</v>
      </c>
      <c r="H49" s="2">
        <v>19.218962670925688</v>
      </c>
      <c r="I49" s="2">
        <v>16.425635860202785</v>
      </c>
      <c r="J49" s="2">
        <v>19.112249360915147</v>
      </c>
      <c r="K49" s="2">
        <v>22.775393768808776</v>
      </c>
      <c r="L49" s="2">
        <v>13.767601244974589</v>
      </c>
      <c r="M49" s="2">
        <v>16.411124417373163</v>
      </c>
      <c r="N49" s="2">
        <v>16.609534424086959</v>
      </c>
      <c r="O49" s="2">
        <v>18.437894472028209</v>
      </c>
      <c r="P49" s="2">
        <v>19.570419768670284</v>
      </c>
      <c r="Q49" s="2">
        <v>20.884287205842302</v>
      </c>
      <c r="R49" s="2">
        <v>19.497184922097695</v>
      </c>
      <c r="S49" s="2">
        <v>14.853820966805802</v>
      </c>
      <c r="T49" s="2">
        <v>2.3184038216272467</v>
      </c>
      <c r="U49" s="2">
        <v>3.3617585736256621</v>
      </c>
      <c r="V49" s="2">
        <v>3.2798910232638869</v>
      </c>
      <c r="W49" s="2">
        <v>1.4703989757884812</v>
      </c>
      <c r="X49" s="2">
        <v>1.5538300236972333</v>
      </c>
      <c r="Y49" s="2">
        <v>1.7957576819959629</v>
      </c>
      <c r="Z49" s="2">
        <v>2.9375718671868563</v>
      </c>
      <c r="AA49" s="2">
        <v>2.9639373838395242</v>
      </c>
      <c r="AB49" s="2">
        <v>7.7077722059106666</v>
      </c>
      <c r="AC49" s="2">
        <v>3.1068429777508881</v>
      </c>
      <c r="AD49" s="2">
        <v>2.4499444736786202</v>
      </c>
      <c r="AE49" s="2">
        <v>1.7328022608450162</v>
      </c>
      <c r="AF49" s="2">
        <v>2.6016187697346962</v>
      </c>
      <c r="AG49" s="2">
        <v>0.55546358261310358</v>
      </c>
      <c r="AH49" s="2">
        <v>0.41405024672194107</v>
      </c>
      <c r="AI49" s="2"/>
    </row>
    <row r="50" spans="1:35" x14ac:dyDescent="0.2">
      <c r="A50" s="11">
        <v>42736</v>
      </c>
      <c r="B50" s="2">
        <v>1.4315248334106552</v>
      </c>
      <c r="C50" s="2">
        <v>1.430691035237931</v>
      </c>
      <c r="D50" s="2">
        <v>1.2508378856805085</v>
      </c>
      <c r="E50" s="2">
        <v>1.2448141526878402</v>
      </c>
      <c r="F50" s="2">
        <v>1.4512760777166545</v>
      </c>
      <c r="G50" s="2">
        <v>15.653990459994782</v>
      </c>
      <c r="H50" s="2">
        <v>18.677296265307096</v>
      </c>
      <c r="I50" s="2">
        <v>15.968994938106521</v>
      </c>
      <c r="J50" s="2">
        <v>19.634124700453736</v>
      </c>
      <c r="K50" s="2">
        <v>23.08981834575426</v>
      </c>
      <c r="L50" s="2">
        <v>13.200347704718894</v>
      </c>
      <c r="M50" s="2">
        <v>16.885395702937704</v>
      </c>
      <c r="N50" s="2">
        <v>15.957190249663727</v>
      </c>
      <c r="O50" s="2">
        <v>18.437894472028209</v>
      </c>
      <c r="P50" s="2">
        <v>19.933649550279064</v>
      </c>
      <c r="Q50" s="2">
        <v>20.833797817555027</v>
      </c>
      <c r="R50" s="2">
        <v>19.497184922097695</v>
      </c>
      <c r="S50" s="2">
        <v>14.449508364148109</v>
      </c>
      <c r="T50" s="2">
        <v>2.3184038216272467</v>
      </c>
      <c r="U50" s="2">
        <v>3.3617585736256621</v>
      </c>
      <c r="V50" s="2">
        <v>3.2798910232638869</v>
      </c>
      <c r="W50" s="2">
        <v>1.4708596744711047</v>
      </c>
      <c r="X50" s="2">
        <v>1.5530241236507822</v>
      </c>
      <c r="Y50" s="2">
        <v>1.7957576819959629</v>
      </c>
      <c r="Z50" s="2">
        <v>2.9375718671868563</v>
      </c>
      <c r="AA50" s="2">
        <v>2.9635547445492962</v>
      </c>
      <c r="AB50" s="2">
        <v>7.7077722059106666</v>
      </c>
      <c r="AC50" s="2">
        <v>3.1913773597594615</v>
      </c>
      <c r="AD50" s="2">
        <v>2.3731353542646376</v>
      </c>
      <c r="AE50" s="2">
        <v>1.7328022608450162</v>
      </c>
      <c r="AF50" s="2">
        <v>2.6016187697346962</v>
      </c>
      <c r="AG50" s="2">
        <v>0.55168978499618948</v>
      </c>
      <c r="AH50" s="2">
        <v>0.41405024672194107</v>
      </c>
      <c r="AI50" s="2"/>
    </row>
    <row r="51" spans="1:35" x14ac:dyDescent="0.2">
      <c r="A51" s="11">
        <v>42705</v>
      </c>
      <c r="B51" s="2">
        <v>1.4315248334106552</v>
      </c>
      <c r="C51" s="2">
        <v>1.430691035237931</v>
      </c>
      <c r="D51" s="2">
        <v>1.2331732134952607</v>
      </c>
      <c r="E51" s="2">
        <v>1.2689020563268194</v>
      </c>
      <c r="F51" s="2">
        <v>1.4512760777166545</v>
      </c>
      <c r="G51" s="2">
        <v>15.653990459994782</v>
      </c>
      <c r="H51" s="2">
        <v>19.218962670925688</v>
      </c>
      <c r="I51" s="2">
        <v>16.426421388232558</v>
      </c>
      <c r="J51" s="2">
        <v>19.634124700453736</v>
      </c>
      <c r="K51" s="2">
        <v>23.08981834575426</v>
      </c>
      <c r="L51" s="2">
        <v>13.396050957045865</v>
      </c>
      <c r="M51" s="2">
        <v>16.148930799459464</v>
      </c>
      <c r="N51" s="2">
        <v>16.609534424086959</v>
      </c>
      <c r="O51" s="2">
        <v>18.437894472028209</v>
      </c>
      <c r="P51" s="2">
        <v>19.633872740312022</v>
      </c>
      <c r="Q51" s="2">
        <v>20.833797817555027</v>
      </c>
      <c r="R51" s="2">
        <v>19.497184922097695</v>
      </c>
      <c r="S51" s="2">
        <v>14.853820966805802</v>
      </c>
      <c r="T51" s="2">
        <v>2.3184038216272467</v>
      </c>
      <c r="U51" s="2">
        <v>3.3617585736256621</v>
      </c>
      <c r="V51" s="2">
        <v>3.2798910232638869</v>
      </c>
      <c r="W51" s="2">
        <v>1.4708596744711047</v>
      </c>
      <c r="X51" s="2">
        <v>1.5530241236507822</v>
      </c>
      <c r="Y51" s="2">
        <v>1.7957576819959629</v>
      </c>
      <c r="Z51" s="2">
        <v>2.9375718671868563</v>
      </c>
      <c r="AA51" s="2">
        <v>2.946558891660608</v>
      </c>
      <c r="AB51" s="2">
        <v>7.7077722059106666</v>
      </c>
      <c r="AC51" s="2">
        <v>3.1695346126408759</v>
      </c>
      <c r="AD51" s="2">
        <v>2.4483622505122109</v>
      </c>
      <c r="AE51" s="2">
        <v>1.7328022608450162</v>
      </c>
      <c r="AF51" s="2">
        <v>2.6016187697346962</v>
      </c>
      <c r="AG51" s="2">
        <v>0.55546358261310358</v>
      </c>
      <c r="AH51" s="2">
        <v>0.41405024672194107</v>
      </c>
      <c r="AI51" s="2"/>
    </row>
    <row r="52" spans="1:35" x14ac:dyDescent="0.2">
      <c r="A52" s="11">
        <v>42675</v>
      </c>
      <c r="B52" s="2">
        <v>1.4315248334106552</v>
      </c>
      <c r="C52" s="2">
        <v>1.430691035237931</v>
      </c>
      <c r="D52" s="2">
        <v>1.2636843485879714</v>
      </c>
      <c r="E52" s="2">
        <v>1.2371062749433623</v>
      </c>
      <c r="F52" s="2">
        <v>1.4512760777166545</v>
      </c>
      <c r="G52" s="2">
        <v>15.197349537898516</v>
      </c>
      <c r="H52" s="2">
        <v>19.218962670925688</v>
      </c>
      <c r="I52" s="2">
        <v>15.969780466136294</v>
      </c>
      <c r="J52" s="2">
        <v>19.632728206178584</v>
      </c>
      <c r="K52" s="2">
        <v>23.08981834575426</v>
      </c>
      <c r="L52" s="2">
        <v>13.809379883922833</v>
      </c>
      <c r="M52" s="2">
        <v>16.148930799459464</v>
      </c>
      <c r="N52" s="2">
        <v>16.609534424086959</v>
      </c>
      <c r="O52" s="2">
        <v>18.405010838693663</v>
      </c>
      <c r="P52" s="2">
        <v>20.268312365823594</v>
      </c>
      <c r="Q52" s="2">
        <v>21.187223535565959</v>
      </c>
      <c r="R52" s="2">
        <v>19.497184922097695</v>
      </c>
      <c r="S52" s="2">
        <v>14.853820966805802</v>
      </c>
      <c r="T52" s="2">
        <v>2.3180529730049209</v>
      </c>
      <c r="U52" s="2">
        <v>3.3617585736256621</v>
      </c>
      <c r="V52" s="2">
        <v>3.2798910232638869</v>
      </c>
      <c r="W52" s="2">
        <v>1.4708596744711047</v>
      </c>
      <c r="X52" s="2">
        <v>1.5530241236507822</v>
      </c>
      <c r="Y52" s="2">
        <v>1.7957576819959629</v>
      </c>
      <c r="Z52" s="2">
        <v>2.9375718671868563</v>
      </c>
      <c r="AA52" s="2">
        <v>2.9140199003351706</v>
      </c>
      <c r="AB52" s="2">
        <v>7.7077722059106666</v>
      </c>
      <c r="AC52" s="2">
        <v>3.0924047123542135</v>
      </c>
      <c r="AD52" s="2">
        <v>2.3833358028133085</v>
      </c>
      <c r="AE52" s="2">
        <v>1.7328022608450162</v>
      </c>
      <c r="AF52" s="2">
        <v>2.6016187697346962</v>
      </c>
      <c r="AG52" s="2">
        <v>0.55320595263316497</v>
      </c>
      <c r="AH52" s="2">
        <v>0.41405024672194107</v>
      </c>
      <c r="AI52" s="2"/>
    </row>
    <row r="53" spans="1:35" x14ac:dyDescent="0.2">
      <c r="A53" s="11">
        <v>42644</v>
      </c>
      <c r="B53" s="2">
        <v>1.4317171624442746</v>
      </c>
      <c r="C53" s="2">
        <v>1.4308833642715504</v>
      </c>
      <c r="D53" s="2">
        <v>1.2559764708434937</v>
      </c>
      <c r="E53" s="2">
        <v>1.271471348908312</v>
      </c>
      <c r="F53" s="2">
        <v>1.4518119754205006</v>
      </c>
      <c r="G53" s="2">
        <v>15.197913848589019</v>
      </c>
      <c r="H53" s="2">
        <v>18.678020992054247</v>
      </c>
      <c r="I53" s="2">
        <v>16.424613529443821</v>
      </c>
      <c r="J53" s="2">
        <v>19.634628497418479</v>
      </c>
      <c r="K53" s="2">
        <v>23.089455982380684</v>
      </c>
      <c r="L53" s="2">
        <v>13.556932942486448</v>
      </c>
      <c r="M53" s="2">
        <v>15.82547991269699</v>
      </c>
      <c r="N53" s="2">
        <v>16.606229810618579</v>
      </c>
      <c r="O53" s="2">
        <v>18.439290966303357</v>
      </c>
      <c r="P53" s="2">
        <v>19.277985749682045</v>
      </c>
      <c r="Q53" s="2">
        <v>21.187223535565959</v>
      </c>
      <c r="R53" s="2">
        <v>19.498045260876125</v>
      </c>
      <c r="S53" s="2">
        <v>14.853820966805802</v>
      </c>
      <c r="T53" s="2">
        <v>2.3207901774291999</v>
      </c>
      <c r="U53" s="2">
        <v>3.3617585736256621</v>
      </c>
      <c r="V53" s="2">
        <v>3.2798910232638869</v>
      </c>
      <c r="W53" s="2">
        <v>1.4708264321326709</v>
      </c>
      <c r="X53" s="2">
        <v>1.5538300236972333</v>
      </c>
      <c r="Y53" s="2">
        <v>1.7957576819959629</v>
      </c>
      <c r="Z53" s="2">
        <v>2.9383054494555854</v>
      </c>
      <c r="AA53" s="2">
        <v>2.946558891660608</v>
      </c>
      <c r="AB53" s="2">
        <v>7.7077722059106666</v>
      </c>
      <c r="AC53" s="2">
        <v>3.1074595698365628</v>
      </c>
      <c r="AD53" s="2">
        <v>2.4529983837509599</v>
      </c>
      <c r="AE53" s="2">
        <v>1.7347567632913135</v>
      </c>
      <c r="AF53" s="2">
        <v>2.6016187697346962</v>
      </c>
      <c r="AG53" s="2">
        <v>0.5540552355816285</v>
      </c>
      <c r="AH53" s="2">
        <v>0.41415806732744159</v>
      </c>
      <c r="AI53" s="2"/>
    </row>
    <row r="54" spans="1:35" x14ac:dyDescent="0.2">
      <c r="A54" s="11">
        <v>42614</v>
      </c>
      <c r="B54" s="2">
        <v>1.4317171624442746</v>
      </c>
      <c r="C54" s="2">
        <v>1.4295401838189652</v>
      </c>
      <c r="D54" s="2">
        <v>1.2573186844013959</v>
      </c>
      <c r="E54" s="2">
        <v>1.2512949514087279</v>
      </c>
      <c r="F54" s="2">
        <v>1.4518119754205006</v>
      </c>
      <c r="G54" s="2">
        <v>15.654554770685289</v>
      </c>
      <c r="H54" s="2">
        <v>19.219687397672843</v>
      </c>
      <c r="I54" s="2">
        <v>16.424937613065211</v>
      </c>
      <c r="J54" s="2">
        <v>19.634822947591314</v>
      </c>
      <c r="K54" s="2">
        <v>23.089455982380684</v>
      </c>
      <c r="L54" s="2">
        <v>13.789523667197614</v>
      </c>
      <c r="M54" s="2">
        <v>16.885395702937704</v>
      </c>
      <c r="N54" s="2">
        <v>16.606229810618579</v>
      </c>
      <c r="O54" s="2">
        <v>18.439290966303357</v>
      </c>
      <c r="P54" s="2">
        <v>20.925372660695771</v>
      </c>
      <c r="Q54" s="2">
        <v>20.833797817555027</v>
      </c>
      <c r="R54" s="2">
        <v>18.97616992133754</v>
      </c>
      <c r="S54" s="2">
        <v>14.853820966805802</v>
      </c>
      <c r="T54" s="2">
        <v>2.3207901774291999</v>
      </c>
      <c r="U54" s="2">
        <v>3.3617585736256621</v>
      </c>
      <c r="V54" s="2">
        <v>3.2798910232638869</v>
      </c>
      <c r="W54" s="2">
        <v>1.4708596744711047</v>
      </c>
      <c r="X54" s="2">
        <v>1.5538300236972333</v>
      </c>
      <c r="Y54" s="2">
        <v>1.7957576819959629</v>
      </c>
      <c r="Z54" s="2">
        <v>2.9383054494555854</v>
      </c>
      <c r="AA54" s="2">
        <v>2.9209592117439311</v>
      </c>
      <c r="AB54" s="2">
        <v>7.7077722059106666</v>
      </c>
      <c r="AC54" s="2">
        <v>3.1935761750115459</v>
      </c>
      <c r="AD54" s="2">
        <v>2.4514161605845506</v>
      </c>
      <c r="AE54" s="2">
        <v>1.7347567632913135</v>
      </c>
      <c r="AF54" s="2">
        <v>2.6016187697346962</v>
      </c>
      <c r="AG54" s="2">
        <v>0.55557140321860399</v>
      </c>
      <c r="AH54" s="2">
        <v>0.41415806732744159</v>
      </c>
      <c r="AI54" s="2"/>
    </row>
    <row r="55" spans="1:35" x14ac:dyDescent="0.2">
      <c r="A55" s="11">
        <v>42583</v>
      </c>
      <c r="B55" s="2">
        <v>1.4310628996883796</v>
      </c>
      <c r="C55" s="2">
        <v>1.4302291015156552</v>
      </c>
      <c r="D55" s="2">
        <v>1.2289296835163273</v>
      </c>
      <c r="E55" s="2">
        <v>1.2390904973716439</v>
      </c>
      <c r="F55" s="2">
        <v>1.4518119754205006</v>
      </c>
      <c r="G55" s="2">
        <v>15.653499086549898</v>
      </c>
      <c r="H55" s="2">
        <v>19.222152765017238</v>
      </c>
      <c r="I55" s="2">
        <v>16.42388192892982</v>
      </c>
      <c r="J55" s="2">
        <v>19.111891923917334</v>
      </c>
      <c r="K55" s="2">
        <v>22.412372975357442</v>
      </c>
      <c r="L55" s="2">
        <v>13.785873935496719</v>
      </c>
      <c r="M55" s="2">
        <v>16.409754768848497</v>
      </c>
      <c r="N55" s="2">
        <v>16.605174126483188</v>
      </c>
      <c r="O55" s="2">
        <v>18.436915676998726</v>
      </c>
      <c r="P55" s="2">
        <v>19.24968270465164</v>
      </c>
      <c r="Q55" s="2">
        <v>21.187487456599808</v>
      </c>
      <c r="R55" s="2">
        <v>19.499364866045369</v>
      </c>
      <c r="S55" s="2">
        <v>14.853820966805802</v>
      </c>
      <c r="T55" s="2">
        <v>2.3207901774291999</v>
      </c>
      <c r="U55" s="2">
        <v>3.3617585736256621</v>
      </c>
      <c r="V55" s="2">
        <v>3.2798910232638869</v>
      </c>
      <c r="W55" s="2">
        <v>1.470793189794237</v>
      </c>
      <c r="X55" s="2">
        <v>1.5538300236972333</v>
      </c>
      <c r="Y55" s="2">
        <v>1.7957576819959629</v>
      </c>
      <c r="Z55" s="2">
        <v>2.9381822152847872</v>
      </c>
      <c r="AA55" s="2">
        <v>2.9448601954920819</v>
      </c>
      <c r="AB55" s="2">
        <v>7.7077722059106666</v>
      </c>
      <c r="AC55" s="2">
        <v>3.1336623216342545</v>
      </c>
      <c r="AD55" s="2">
        <v>2.4548163101007741</v>
      </c>
      <c r="AE55" s="2">
        <v>1.7347567632913135</v>
      </c>
      <c r="AF55" s="2">
        <v>2.6016187697346962</v>
      </c>
      <c r="AG55" s="2">
        <v>0.55573441785421029</v>
      </c>
      <c r="AH55" s="2">
        <v>0.41436183562194945</v>
      </c>
      <c r="AI55" s="2"/>
    </row>
    <row r="56" spans="1:35" x14ac:dyDescent="0.2">
      <c r="A56" s="11">
        <v>42552</v>
      </c>
      <c r="B56" s="2">
        <v>1.4310628996883796</v>
      </c>
      <c r="C56" s="2">
        <v>1.4302291015156552</v>
      </c>
      <c r="D56" s="2">
        <v>1.2332307807624168</v>
      </c>
      <c r="E56" s="2">
        <v>1.2818060865014389</v>
      </c>
      <c r="F56" s="2">
        <v>1.4518119754205006</v>
      </c>
      <c r="G56" s="2">
        <v>15.196858164453628</v>
      </c>
      <c r="H56" s="2">
        <v>19.220783116492576</v>
      </c>
      <c r="I56" s="2">
        <v>16.423865724748751</v>
      </c>
      <c r="J56" s="2">
        <v>19.633767263455923</v>
      </c>
      <c r="K56" s="2">
        <v>23.089455982380684</v>
      </c>
      <c r="L56" s="2">
        <v>13.220686600738834</v>
      </c>
      <c r="M56" s="2">
        <v>16.884026054413038</v>
      </c>
      <c r="N56" s="2">
        <v>16.148533204386922</v>
      </c>
      <c r="O56" s="2">
        <v>18.44787688811024</v>
      </c>
      <c r="P56" s="2">
        <v>21.662901168307432</v>
      </c>
      <c r="Q56" s="2">
        <v>21.187487456599808</v>
      </c>
      <c r="R56" s="2">
        <v>19.499364866045369</v>
      </c>
      <c r="S56" s="2">
        <v>14.449508364148109</v>
      </c>
      <c r="T56" s="2">
        <v>2.3207901774291999</v>
      </c>
      <c r="U56" s="2">
        <v>3.3617585736256621</v>
      </c>
      <c r="V56" s="2">
        <v>3.2798910232638869</v>
      </c>
      <c r="W56" s="2">
        <v>1.4076461444351336</v>
      </c>
      <c r="X56" s="2">
        <v>1.5538300236972333</v>
      </c>
      <c r="Y56" s="2">
        <v>1.7957576819959629</v>
      </c>
      <c r="Z56" s="2">
        <v>2.9381822152847872</v>
      </c>
      <c r="AA56" s="2">
        <v>2.9209592117439311</v>
      </c>
      <c r="AB56" s="2">
        <v>7.7202396941940146</v>
      </c>
      <c r="AC56" s="2">
        <v>3.2263870531235543</v>
      </c>
      <c r="AD56" s="2">
        <v>2.3913720855682805</v>
      </c>
      <c r="AE56" s="2">
        <v>1.7347567632913135</v>
      </c>
      <c r="AF56" s="2">
        <v>2.6016187697346962</v>
      </c>
      <c r="AG56" s="2">
        <v>0.54379971664570859</v>
      </c>
      <c r="AH56" s="2">
        <v>0.41436183562194945</v>
      </c>
      <c r="AI56" s="2"/>
    </row>
    <row r="57" spans="1:35" x14ac:dyDescent="0.2">
      <c r="A57" s="11">
        <v>42522</v>
      </c>
      <c r="B57" s="2">
        <v>1.4310628996883796</v>
      </c>
      <c r="C57" s="2">
        <v>1.4302291015156552</v>
      </c>
      <c r="D57" s="2">
        <v>1.259552423593413</v>
      </c>
      <c r="E57" s="2">
        <v>1.2814705331119631</v>
      </c>
      <c r="F57" s="2">
        <v>1.4518119754205006</v>
      </c>
      <c r="G57" s="2">
        <v>15.653499086549898</v>
      </c>
      <c r="H57" s="2">
        <v>19.220783116492576</v>
      </c>
      <c r="I57" s="2">
        <v>15.967224802652481</v>
      </c>
      <c r="J57" s="2">
        <v>19.633767263455923</v>
      </c>
      <c r="K57" s="2">
        <v>23.089455982380684</v>
      </c>
      <c r="L57" s="2">
        <v>13.807796357719745</v>
      </c>
      <c r="M57" s="2">
        <v>16.884026054413038</v>
      </c>
      <c r="N57" s="2">
        <v>16.605174126483188</v>
      </c>
      <c r="O57" s="2">
        <v>18.44787688811024</v>
      </c>
      <c r="P57" s="2">
        <v>21.662901168307432</v>
      </c>
      <c r="Q57" s="2">
        <v>21.187487456599808</v>
      </c>
      <c r="R57" s="2">
        <v>19.499364866045369</v>
      </c>
      <c r="S57" s="2">
        <v>14.853820966805802</v>
      </c>
      <c r="T57" s="2">
        <v>2.3207901774291999</v>
      </c>
      <c r="U57" s="2">
        <v>3.3617585736256621</v>
      </c>
      <c r="V57" s="2">
        <v>3.2798910232638869</v>
      </c>
      <c r="W57" s="2">
        <v>1.4699869670996462</v>
      </c>
      <c r="X57" s="2">
        <v>1.5538300236972333</v>
      </c>
      <c r="Y57" s="2">
        <v>1.7957576819959629</v>
      </c>
      <c r="Z57" s="2">
        <v>2.9381822152847872</v>
      </c>
      <c r="AA57" s="2">
        <v>2.9721585715772854</v>
      </c>
      <c r="AB57" s="2">
        <v>7.7202396941940146</v>
      </c>
      <c r="AC57" s="2">
        <v>3.1157991666268052</v>
      </c>
      <c r="AD57" s="2">
        <v>2.4540779392897827</v>
      </c>
      <c r="AE57" s="2">
        <v>1.7347567632913135</v>
      </c>
      <c r="AF57" s="2">
        <v>2.6016187697346962</v>
      </c>
      <c r="AG57" s="2">
        <v>0.55347678787427168</v>
      </c>
      <c r="AH57" s="2">
        <v>0.41436183562194945</v>
      </c>
      <c r="AI57" s="2"/>
    </row>
    <row r="58" spans="1:35" x14ac:dyDescent="0.2">
      <c r="A58" s="11">
        <v>42491</v>
      </c>
      <c r="B58" s="2">
        <v>1.4310628996883796</v>
      </c>
      <c r="C58" s="2">
        <v>1.4302291015156552</v>
      </c>
      <c r="D58" s="2">
        <v>1.2531291921396814</v>
      </c>
      <c r="E58" s="2">
        <v>1.2387549439821681</v>
      </c>
      <c r="F58" s="2">
        <v>1.4518119754205006</v>
      </c>
      <c r="G58" s="2">
        <v>15.196858164453628</v>
      </c>
      <c r="H58" s="2">
        <v>19.220783116492576</v>
      </c>
      <c r="I58" s="2">
        <v>15.974532276726825</v>
      </c>
      <c r="J58" s="2">
        <v>19.633767263455923</v>
      </c>
      <c r="K58" s="2">
        <v>23.089455982380684</v>
      </c>
      <c r="L58" s="2">
        <v>13.450861017939706</v>
      </c>
      <c r="M58" s="2">
        <v>16.884026054413038</v>
      </c>
      <c r="N58" s="2">
        <v>16.605174126483188</v>
      </c>
      <c r="O58" s="2">
        <v>18.448140809144085</v>
      </c>
      <c r="P58" s="2">
        <v>21.208496673721935</v>
      </c>
      <c r="Q58" s="2">
        <v>20.834061738588876</v>
      </c>
      <c r="R58" s="2">
        <v>19.499364866045369</v>
      </c>
      <c r="S58" s="2">
        <v>14.853820966805802</v>
      </c>
      <c r="T58" s="2">
        <v>2.3310902896538623</v>
      </c>
      <c r="U58" s="2">
        <v>3.3617585736256621</v>
      </c>
      <c r="V58" s="2">
        <v>3.2798910232638869</v>
      </c>
      <c r="W58" s="2">
        <v>1.4698717924289904</v>
      </c>
      <c r="X58" s="2">
        <v>1.5538300236972333</v>
      </c>
      <c r="Y58" s="2">
        <v>1.7957576819959629</v>
      </c>
      <c r="Z58" s="2">
        <v>2.9423293265963038</v>
      </c>
      <c r="AA58" s="2">
        <v>2.9507060029721242</v>
      </c>
      <c r="AB58" s="2">
        <v>7.7160838647662313</v>
      </c>
      <c r="AC58" s="2">
        <v>3.2246993484127175</v>
      </c>
      <c r="AD58" s="2">
        <v>2.3328482826392682</v>
      </c>
      <c r="AE58" s="2">
        <v>1.7347567632913135</v>
      </c>
      <c r="AF58" s="2">
        <v>2.6016187697346962</v>
      </c>
      <c r="AG58" s="2">
        <v>0.55573441785421029</v>
      </c>
      <c r="AH58" s="2">
        <v>0.41436183562194945</v>
      </c>
      <c r="AI58" s="2"/>
    </row>
    <row r="59" spans="1:35" x14ac:dyDescent="0.2">
      <c r="A59" s="11">
        <v>42461</v>
      </c>
      <c r="B59" s="2">
        <v>1.4274325400030661</v>
      </c>
      <c r="C59" s="2">
        <v>1.4265961266164993</v>
      </c>
      <c r="D59" s="2">
        <v>1.2345881229149291</v>
      </c>
      <c r="E59" s="2">
        <v>1.281878782363205</v>
      </c>
      <c r="F59" s="2">
        <v>1.4518929981234516</v>
      </c>
      <c r="G59" s="2">
        <v>15.653499086549898</v>
      </c>
      <c r="H59" s="2">
        <v>19.220783116492576</v>
      </c>
      <c r="I59" s="2">
        <v>15.974224397286504</v>
      </c>
      <c r="J59" s="2">
        <v>19.111891923917334</v>
      </c>
      <c r="K59" s="2">
        <v>22.412372975357442</v>
      </c>
      <c r="L59" s="2">
        <v>13.842267522593648</v>
      </c>
      <c r="M59" s="2">
        <v>16.884026054413038</v>
      </c>
      <c r="N59" s="2">
        <v>15.952829952059952</v>
      </c>
      <c r="O59" s="2">
        <v>18.448404730177934</v>
      </c>
      <c r="P59" s="2">
        <v>21.258986062009217</v>
      </c>
      <c r="Q59" s="2">
        <v>21.187487456599808</v>
      </c>
      <c r="R59" s="2">
        <v>19.462679607754588</v>
      </c>
      <c r="S59" s="2">
        <v>14.853820966805802</v>
      </c>
      <c r="T59" s="2">
        <v>2.3433502644188628</v>
      </c>
      <c r="U59" s="2">
        <v>3.4067515433922209</v>
      </c>
      <c r="V59" s="2">
        <v>3.2798910232638869</v>
      </c>
      <c r="W59" s="2">
        <v>1.4690761161004342</v>
      </c>
      <c r="X59" s="2">
        <v>1.5538300236972333</v>
      </c>
      <c r="Y59" s="2">
        <v>1.7957576819959629</v>
      </c>
      <c r="Z59" s="2">
        <v>2.9879215399934402</v>
      </c>
      <c r="AA59" s="2">
        <v>3.0648951209602964</v>
      </c>
      <c r="AB59" s="2">
        <v>7.7896708329431608</v>
      </c>
      <c r="AC59" s="2">
        <v>3.135490634790068</v>
      </c>
      <c r="AD59" s="2">
        <v>2.4563985332671829</v>
      </c>
      <c r="AE59" s="2">
        <v>1.7392247705842634</v>
      </c>
      <c r="AF59" s="2">
        <v>2.6016683109386394</v>
      </c>
      <c r="AG59" s="2">
        <v>0.55347678787427168</v>
      </c>
      <c r="AH59" s="2">
        <v>0.41436183562194945</v>
      </c>
      <c r="AI59" s="2"/>
    </row>
    <row r="60" spans="1:35" x14ac:dyDescent="0.2">
      <c r="A60" s="11">
        <v>42430</v>
      </c>
      <c r="B60" s="2">
        <v>1.4581490854788888</v>
      </c>
      <c r="C60" s="2">
        <v>1.4327651166106501</v>
      </c>
      <c r="D60" s="2">
        <v>1.3113724070988533</v>
      </c>
      <c r="E60" s="2">
        <v>1.2812289844375884</v>
      </c>
      <c r="F60" s="2">
        <v>1.4828580576141437</v>
      </c>
      <c r="G60" s="2">
        <v>15.770084030788684</v>
      </c>
      <c r="H60" s="2">
        <v>18.846283776828979</v>
      </c>
      <c r="I60" s="2">
        <v>16.549596510547858</v>
      </c>
      <c r="J60" s="2">
        <v>19.763204723848663</v>
      </c>
      <c r="K60" s="2">
        <v>23.156329529355176</v>
      </c>
      <c r="L60" s="2">
        <v>13.961094878681067</v>
      </c>
      <c r="M60" s="2">
        <v>16.534678637166188</v>
      </c>
      <c r="N60" s="2">
        <v>16.721943157433927</v>
      </c>
      <c r="O60" s="2">
        <v>17.999468993804115</v>
      </c>
      <c r="P60" s="2">
        <v>21.283727761812248</v>
      </c>
      <c r="Q60" s="2">
        <v>21.31686160179294</v>
      </c>
      <c r="R60" s="2">
        <v>19.581868308386913</v>
      </c>
      <c r="S60" s="2">
        <v>15.079092814623104</v>
      </c>
      <c r="T60" s="2">
        <v>2.3193317350579821</v>
      </c>
      <c r="U60" s="2">
        <v>3.40918277831743</v>
      </c>
      <c r="V60" s="2">
        <v>3.2622063704596229</v>
      </c>
      <c r="W60" s="2">
        <v>1.484276707996889</v>
      </c>
      <c r="X60" s="2">
        <v>1.5478274655552648</v>
      </c>
      <c r="Y60" s="2">
        <v>1.7935623673445402</v>
      </c>
      <c r="Z60" s="2">
        <v>2.9890730789661699</v>
      </c>
      <c r="AA60" s="2">
        <v>3.0130380316945695</v>
      </c>
      <c r="AB60" s="2">
        <v>7.7879012942156969</v>
      </c>
      <c r="AC60" s="2">
        <v>3.217587019460685</v>
      </c>
      <c r="AD60" s="2">
        <v>2.4445118443157607</v>
      </c>
      <c r="AE60" s="2">
        <v>1.7881147150208314</v>
      </c>
      <c r="AF60" s="2">
        <v>2.6322877317258428</v>
      </c>
      <c r="AG60" s="2">
        <v>0.54281877449140581</v>
      </c>
      <c r="AH60" s="2">
        <v>0.41433958274136468</v>
      </c>
      <c r="AI60" s="2"/>
    </row>
    <row r="61" spans="1:35" x14ac:dyDescent="0.2">
      <c r="A61" s="11">
        <v>42401</v>
      </c>
      <c r="B61" s="2">
        <v>1.4581490854788888</v>
      </c>
      <c r="C61" s="2">
        <v>1.4327651166106501</v>
      </c>
      <c r="D61" s="2">
        <v>1.3113724070988533</v>
      </c>
      <c r="E61" s="2">
        <v>1.262935154285477</v>
      </c>
      <c r="F61" s="2">
        <v>1.4828580576141437</v>
      </c>
      <c r="G61" s="2">
        <v>15.772608055402653</v>
      </c>
      <c r="H61" s="2">
        <v>19.380099101714727</v>
      </c>
      <c r="I61" s="2">
        <v>16.09855491134461</v>
      </c>
      <c r="J61" s="2">
        <v>19.763204723848663</v>
      </c>
      <c r="K61" s="2">
        <v>23.156329529355176</v>
      </c>
      <c r="L61" s="2">
        <v>13.940061340231344</v>
      </c>
      <c r="M61" s="2">
        <v>17.002078089566744</v>
      </c>
      <c r="N61" s="2">
        <v>16.721943157433927</v>
      </c>
      <c r="O61" s="2">
        <v>18.031173208096714</v>
      </c>
      <c r="P61" s="2">
        <v>20.765477400667567</v>
      </c>
      <c r="Q61" s="2">
        <v>21.073064944707561</v>
      </c>
      <c r="R61" s="2">
        <v>19.33807165130154</v>
      </c>
      <c r="S61" s="2">
        <v>15.079092814623104</v>
      </c>
      <c r="T61" s="2">
        <v>2.3193317350579821</v>
      </c>
      <c r="U61" s="2">
        <v>3.4186675631272578</v>
      </c>
      <c r="V61" s="2">
        <v>3.2622063704596229</v>
      </c>
      <c r="W61" s="2">
        <v>1.4930418933586038</v>
      </c>
      <c r="X61" s="2">
        <v>1.5478274655552648</v>
      </c>
      <c r="Y61" s="2">
        <v>1.7935623673445402</v>
      </c>
      <c r="Z61" s="2">
        <v>2.9890730789661699</v>
      </c>
      <c r="AA61" s="2">
        <v>3.020284503654703</v>
      </c>
      <c r="AB61" s="2">
        <v>7.7879012942156969</v>
      </c>
      <c r="AC61" s="2">
        <v>3.3014811840261427</v>
      </c>
      <c r="AD61" s="2">
        <v>2.4445118443157607</v>
      </c>
      <c r="AE61" s="2">
        <v>1.7881147150208314</v>
      </c>
      <c r="AF61" s="2">
        <v>2.6322877317258428</v>
      </c>
      <c r="AG61" s="2">
        <v>0.55542636424896719</v>
      </c>
      <c r="AH61" s="2">
        <v>0.41433958274136468</v>
      </c>
      <c r="AI61" s="2"/>
    </row>
    <row r="62" spans="1:35" x14ac:dyDescent="0.2">
      <c r="A62" s="11">
        <v>42370</v>
      </c>
      <c r="B62" s="2">
        <v>1.4581490854788888</v>
      </c>
      <c r="C62" s="2">
        <v>1.4327651166106501</v>
      </c>
      <c r="D62" s="2">
        <v>1.3022418320227092</v>
      </c>
      <c r="E62" s="2">
        <v>1.2787898070839732</v>
      </c>
      <c r="F62" s="2">
        <v>1.4828580576141437</v>
      </c>
      <c r="G62" s="2">
        <v>15.127794949617545</v>
      </c>
      <c r="H62" s="2">
        <v>19.380099101714727</v>
      </c>
      <c r="I62" s="2">
        <v>16.549924085394188</v>
      </c>
      <c r="J62" s="2">
        <v>19.763204723848663</v>
      </c>
      <c r="K62" s="2">
        <v>22.489060373247998</v>
      </c>
      <c r="L62" s="2">
        <v>13.961094878681067</v>
      </c>
      <c r="M62" s="2">
        <v>16.534678637166188</v>
      </c>
      <c r="N62" s="2">
        <v>16.721943157433927</v>
      </c>
      <c r="O62" s="2">
        <v>18.5470236927248</v>
      </c>
      <c r="P62" s="2">
        <v>20.834930543438624</v>
      </c>
      <c r="Q62" s="2">
        <v>21.024305613290483</v>
      </c>
      <c r="R62" s="2">
        <v>19.581868308386913</v>
      </c>
      <c r="S62" s="2">
        <v>15.079092814623104</v>
      </c>
      <c r="T62" s="2">
        <v>2.3193317350579821</v>
      </c>
      <c r="U62" s="2">
        <v>3.4186675631272578</v>
      </c>
      <c r="V62" s="2">
        <v>3.2622063704596229</v>
      </c>
      <c r="W62" s="2">
        <v>1.4930418933586038</v>
      </c>
      <c r="X62" s="2">
        <v>1.5442180566958112</v>
      </c>
      <c r="Y62" s="2">
        <v>1.7935623673445402</v>
      </c>
      <c r="Z62" s="2">
        <v>2.9890730789661699</v>
      </c>
      <c r="AA62" s="2">
        <v>3.0642363459886806</v>
      </c>
      <c r="AB62" s="2">
        <v>7.7879012942156969</v>
      </c>
      <c r="AC62" s="2">
        <v>3.217587019460685</v>
      </c>
      <c r="AD62" s="2">
        <v>2.5090458170584204</v>
      </c>
      <c r="AE62" s="2">
        <v>1.7881147150208314</v>
      </c>
      <c r="AF62" s="2">
        <v>2.5560364500354189</v>
      </c>
      <c r="AG62" s="2">
        <v>0.54107532286609883</v>
      </c>
      <c r="AH62" s="2">
        <v>0.41433958274136468</v>
      </c>
      <c r="AI62" s="2"/>
    </row>
    <row r="63" spans="1:35" x14ac:dyDescent="0.2">
      <c r="A63" s="11">
        <v>42339</v>
      </c>
      <c r="B63" s="2">
        <v>1.4581490854788888</v>
      </c>
      <c r="C63" s="2">
        <v>1.4327651166106501</v>
      </c>
      <c r="D63" s="2">
        <v>1.3113724070988533</v>
      </c>
      <c r="E63" s="2">
        <v>1.311718701357774</v>
      </c>
      <c r="F63" s="2">
        <v>1.4828580576141437</v>
      </c>
      <c r="G63" s="2">
        <v>15.772608055402653</v>
      </c>
      <c r="H63" s="2">
        <v>19.380099101714727</v>
      </c>
      <c r="I63" s="2">
        <v>16.554972134622115</v>
      </c>
      <c r="J63" s="2">
        <v>19.247354239220574</v>
      </c>
      <c r="K63" s="2">
        <v>23.156329529355176</v>
      </c>
      <c r="L63" s="2">
        <v>13.961094878681067</v>
      </c>
      <c r="M63" s="2">
        <v>16.534678637166188</v>
      </c>
      <c r="N63" s="2">
        <v>16.721943157433927</v>
      </c>
      <c r="O63" s="2">
        <v>18.432601243558317</v>
      </c>
      <c r="P63" s="2">
        <v>21.237540386071124</v>
      </c>
      <c r="Q63" s="2">
        <v>21.31686160179294</v>
      </c>
      <c r="R63" s="2">
        <v>19.581868308386913</v>
      </c>
      <c r="S63" s="2">
        <v>15.079092814623104</v>
      </c>
      <c r="T63" s="2">
        <v>2.3193317350579821</v>
      </c>
      <c r="U63" s="2">
        <v>3.4194855153452206</v>
      </c>
      <c r="V63" s="2">
        <v>3.2622063704596229</v>
      </c>
      <c r="W63" s="2">
        <v>1.494847866535673</v>
      </c>
      <c r="X63" s="2">
        <v>1.5441597636135296</v>
      </c>
      <c r="Y63" s="2">
        <v>1.7935623673445402</v>
      </c>
      <c r="Z63" s="2">
        <v>2.9890730789661699</v>
      </c>
      <c r="AA63" s="2">
        <v>3.0386371888416246</v>
      </c>
      <c r="AB63" s="2">
        <v>7.7879012942156969</v>
      </c>
      <c r="AC63" s="2">
        <v>3.0822879079847403</v>
      </c>
      <c r="AD63" s="2">
        <v>2.5090458170584204</v>
      </c>
      <c r="AE63" s="2">
        <v>1.7881147150208314</v>
      </c>
      <c r="AF63" s="2">
        <v>2.6322877317258428</v>
      </c>
      <c r="AG63" s="2">
        <v>0.5433040696320055</v>
      </c>
      <c r="AH63" s="2">
        <v>0.41433958274136468</v>
      </c>
      <c r="AI63" s="2"/>
    </row>
    <row r="64" spans="1:35" x14ac:dyDescent="0.2">
      <c r="A64" s="11">
        <v>42309</v>
      </c>
      <c r="B64" s="2">
        <v>1.4581490854788888</v>
      </c>
      <c r="C64" s="2">
        <v>1.4327651166106501</v>
      </c>
      <c r="D64" s="2">
        <v>1.3113724070988533</v>
      </c>
      <c r="E64" s="2">
        <v>1.2538045792093326</v>
      </c>
      <c r="F64" s="2">
        <v>1.4828580576141437</v>
      </c>
      <c r="G64" s="2">
        <v>15.321238881353079</v>
      </c>
      <c r="H64" s="2">
        <v>19.380099101714727</v>
      </c>
      <c r="I64" s="2">
        <v>15.905110979609079</v>
      </c>
      <c r="J64" s="2">
        <v>19.763204723848663</v>
      </c>
      <c r="K64" s="2">
        <v>23.156329529355176</v>
      </c>
      <c r="L64" s="2">
        <v>13.940061340231344</v>
      </c>
      <c r="M64" s="2">
        <v>16.534678637166188</v>
      </c>
      <c r="N64" s="2">
        <v>16.721943157433927</v>
      </c>
      <c r="O64" s="2">
        <v>18.432601243558317</v>
      </c>
      <c r="P64" s="2">
        <v>21.512781001479372</v>
      </c>
      <c r="Q64" s="2">
        <v>21.31686160179294</v>
      </c>
      <c r="R64" s="2">
        <v>19.581868308386913</v>
      </c>
      <c r="S64" s="2">
        <v>15.079092814623104</v>
      </c>
      <c r="T64" s="2">
        <v>2.3198031711225848</v>
      </c>
      <c r="U64" s="2">
        <v>3.4194855153452206</v>
      </c>
      <c r="V64" s="2">
        <v>3.2622063704596229</v>
      </c>
      <c r="W64" s="2">
        <v>1.494847866535673</v>
      </c>
      <c r="X64" s="2">
        <v>1.5441597636135296</v>
      </c>
      <c r="Y64" s="2">
        <v>1.7935623673445402</v>
      </c>
      <c r="Z64" s="2">
        <v>2.9817778365834222</v>
      </c>
      <c r="AA64" s="2">
        <v>3.0368133782459381</v>
      </c>
      <c r="AB64" s="2">
        <v>7.7879012942156969</v>
      </c>
      <c r="AC64" s="2">
        <v>3.2911261220059331</v>
      </c>
      <c r="AD64" s="2">
        <v>2.3670340440478403</v>
      </c>
      <c r="AE64" s="2">
        <v>1.7881147150208314</v>
      </c>
      <c r="AF64" s="2">
        <v>2.6322877317258428</v>
      </c>
      <c r="AG64" s="2">
        <v>0.55542636424896719</v>
      </c>
      <c r="AH64" s="2">
        <v>0.41433958274136468</v>
      </c>
      <c r="AI64" s="2"/>
    </row>
    <row r="65" spans="1:35" x14ac:dyDescent="0.2">
      <c r="A65" s="11">
        <v>42278</v>
      </c>
      <c r="B65" s="2">
        <v>1.4581490854788888</v>
      </c>
      <c r="C65" s="2">
        <v>1.4327651166106501</v>
      </c>
      <c r="D65" s="2">
        <v>1.3113724070988533</v>
      </c>
      <c r="E65" s="2">
        <v>1.262935154285477</v>
      </c>
      <c r="F65" s="2">
        <v>1.4828580576141437</v>
      </c>
      <c r="G65" s="2">
        <v>15.772345995525589</v>
      </c>
      <c r="H65" s="2">
        <v>19.380099101714727</v>
      </c>
      <c r="I65" s="2">
        <v>16.549924085394188</v>
      </c>
      <c r="J65" s="2">
        <v>18.989428996906533</v>
      </c>
      <c r="K65" s="2">
        <v>23.156329529355176</v>
      </c>
      <c r="L65" s="2">
        <v>13.961094878681067</v>
      </c>
      <c r="M65" s="2">
        <v>17.002078089566744</v>
      </c>
      <c r="N65" s="2">
        <v>16.721943157433927</v>
      </c>
      <c r="O65" s="2">
        <v>18.432601243558317</v>
      </c>
      <c r="P65" s="2">
        <v>21.864212360358216</v>
      </c>
      <c r="Q65" s="2">
        <v>20.292522552218756</v>
      </c>
      <c r="R65" s="2">
        <v>19.06601782375883</v>
      </c>
      <c r="S65" s="2">
        <v>15.079092814623104</v>
      </c>
      <c r="T65" s="2">
        <v>2.2751483347291312</v>
      </c>
      <c r="U65" s="2">
        <v>3.2533738201446973</v>
      </c>
      <c r="V65" s="2">
        <v>3.2622063704596229</v>
      </c>
      <c r="W65" s="2">
        <v>1.4949644527002361</v>
      </c>
      <c r="X65" s="2">
        <v>1.5441597636135296</v>
      </c>
      <c r="Y65" s="2">
        <v>1.7935623673445402</v>
      </c>
      <c r="Z65" s="2">
        <v>2.9817778365834222</v>
      </c>
      <c r="AA65" s="2">
        <v>3.0057495108764765</v>
      </c>
      <c r="AB65" s="2">
        <v>7.7879012942156969</v>
      </c>
      <c r="AC65" s="2">
        <v>3.1336928548952274</v>
      </c>
      <c r="AD65" s="2">
        <v>2.5090458170584204</v>
      </c>
      <c r="AE65" s="2">
        <v>1.7881147150208314</v>
      </c>
      <c r="AF65" s="2">
        <v>2.6322877317258428</v>
      </c>
      <c r="AG65" s="2">
        <v>0.55394044451051572</v>
      </c>
      <c r="AH65" s="2">
        <v>0.41433958274136468</v>
      </c>
      <c r="AI65" s="2"/>
    </row>
    <row r="66" spans="1:35" x14ac:dyDescent="0.2">
      <c r="A66" s="11">
        <v>42248</v>
      </c>
      <c r="B66" s="2">
        <v>1.4581490854788888</v>
      </c>
      <c r="C66" s="2">
        <v>1.4327651166106501</v>
      </c>
      <c r="D66" s="2">
        <v>1.2621998383292476</v>
      </c>
      <c r="E66" s="2">
        <v>1.3113296796604652</v>
      </c>
      <c r="F66" s="2">
        <v>1.4828580576141437</v>
      </c>
      <c r="G66" s="2">
        <v>15.772608055402653</v>
      </c>
      <c r="H66" s="2">
        <v>19.380099101714727</v>
      </c>
      <c r="I66" s="2">
        <v>16.09855491134461</v>
      </c>
      <c r="J66" s="2">
        <v>19.763204723848663</v>
      </c>
      <c r="K66" s="2">
        <v>22.489060373247998</v>
      </c>
      <c r="L66" s="2">
        <v>13.94174402330732</v>
      </c>
      <c r="M66" s="2">
        <v>17.002078089566744</v>
      </c>
      <c r="N66" s="2">
        <v>16.722209921584906</v>
      </c>
      <c r="O66" s="2">
        <v>18.546490164422849</v>
      </c>
      <c r="P66" s="2">
        <v>20.793100463115323</v>
      </c>
      <c r="Q66" s="2">
        <v>21.31686160179294</v>
      </c>
      <c r="R66" s="2">
        <v>19.581868308386913</v>
      </c>
      <c r="S66" s="2">
        <v>15.079092814623104</v>
      </c>
      <c r="T66" s="2">
        <v>2.3203914005899704</v>
      </c>
      <c r="U66" s="2">
        <v>3.4194855153452206</v>
      </c>
      <c r="V66" s="2">
        <v>3.2622063704596229</v>
      </c>
      <c r="W66" s="2">
        <v>1.4933998811968743</v>
      </c>
      <c r="X66" s="2">
        <v>1.5475709760081564</v>
      </c>
      <c r="Y66" s="2">
        <v>1.7935623673445402</v>
      </c>
      <c r="Z66" s="2">
        <v>2.9890730789661699</v>
      </c>
      <c r="AA66" s="2">
        <v>2.9884852502173258</v>
      </c>
      <c r="AB66" s="2">
        <v>7.7880503962108101</v>
      </c>
      <c r="AC66" s="2">
        <v>3.3014811840261427</v>
      </c>
      <c r="AD66" s="2">
        <v>2.5090458170584204</v>
      </c>
      <c r="AE66" s="2">
        <v>1.7881147150208314</v>
      </c>
      <c r="AF66" s="2">
        <v>2.6322877317258428</v>
      </c>
      <c r="AG66" s="2">
        <v>0.55542636424896719</v>
      </c>
      <c r="AH66" s="2">
        <v>0.41433958274136468</v>
      </c>
      <c r="AI66" s="2"/>
    </row>
    <row r="67" spans="1:35" x14ac:dyDescent="0.2">
      <c r="A67" s="11">
        <v>42217</v>
      </c>
      <c r="B67" s="2">
        <v>1.4581490854788888</v>
      </c>
      <c r="C67" s="2">
        <v>1.4327651166106501</v>
      </c>
      <c r="D67" s="2">
        <v>1.3048505677587501</v>
      </c>
      <c r="E67" s="2">
        <v>1.262935154285477</v>
      </c>
      <c r="F67" s="2">
        <v>1.4828580576141437</v>
      </c>
      <c r="G67" s="2">
        <v>15.748028356903067</v>
      </c>
      <c r="H67" s="2">
        <v>18.813463514841608</v>
      </c>
      <c r="I67" s="2">
        <v>16.09855491134461</v>
      </c>
      <c r="J67" s="2">
        <v>19.250719605372531</v>
      </c>
      <c r="K67" s="2">
        <v>23.156329529355176</v>
      </c>
      <c r="L67" s="2">
        <v>13.554856159836255</v>
      </c>
      <c r="M67" s="2">
        <v>17.002078089566744</v>
      </c>
      <c r="N67" s="2">
        <v>16.722209921584906</v>
      </c>
      <c r="O67" s="2">
        <v>18.546490164422849</v>
      </c>
      <c r="P67" s="2">
        <v>22.38469022344524</v>
      </c>
      <c r="Q67" s="2">
        <v>21.31686160179294</v>
      </c>
      <c r="R67" s="2">
        <v>19.581868308386913</v>
      </c>
      <c r="S67" s="2">
        <v>15.079092814623104</v>
      </c>
      <c r="T67" s="2">
        <v>2.3203914005899704</v>
      </c>
      <c r="U67" s="2">
        <v>3.4194855153452206</v>
      </c>
      <c r="V67" s="2">
        <v>3.2622063704596229</v>
      </c>
      <c r="W67" s="2">
        <v>1.4933998811968743</v>
      </c>
      <c r="X67" s="2">
        <v>1.5475709760081564</v>
      </c>
      <c r="Y67" s="2">
        <v>1.7935623673445402</v>
      </c>
      <c r="Z67" s="2">
        <v>2.9890730789661699</v>
      </c>
      <c r="AA67" s="2">
        <v>3.012260596768694</v>
      </c>
      <c r="AB67" s="2">
        <v>7.7880503962108101</v>
      </c>
      <c r="AC67" s="2">
        <v>3.1336928548952274</v>
      </c>
      <c r="AD67" s="2">
        <v>2.5090458170584204</v>
      </c>
      <c r="AE67" s="2">
        <v>1.7881147150208314</v>
      </c>
      <c r="AF67" s="2">
        <v>2.6322877317258428</v>
      </c>
      <c r="AG67" s="2">
        <v>0.54332693049305214</v>
      </c>
      <c r="AH67" s="2">
        <v>0.43366655078011773</v>
      </c>
      <c r="AI67" s="2"/>
    </row>
    <row r="68" spans="1:35" x14ac:dyDescent="0.2">
      <c r="A68" s="11">
        <v>42186</v>
      </c>
      <c r="B68" s="2">
        <v>1.4581490854788888</v>
      </c>
      <c r="C68" s="2">
        <v>1.4327651166106501</v>
      </c>
      <c r="D68" s="2">
        <v>1.2625888600265562</v>
      </c>
      <c r="E68" s="2">
        <v>1.311718701357774</v>
      </c>
      <c r="F68" s="2">
        <v>1.4828580576141437</v>
      </c>
      <c r="G68" s="2">
        <v>15.321238881353079</v>
      </c>
      <c r="H68" s="2">
        <v>18.846283776828979</v>
      </c>
      <c r="I68" s="2">
        <v>16.549390557092231</v>
      </c>
      <c r="J68" s="2">
        <v>19.250186077070573</v>
      </c>
      <c r="K68" s="2">
        <v>22.690890005028866</v>
      </c>
      <c r="L68" s="2">
        <v>13.560745550602176</v>
      </c>
      <c r="M68" s="2">
        <v>17.001525980782645</v>
      </c>
      <c r="N68" s="2">
        <v>16.270040455082398</v>
      </c>
      <c r="O68" s="2">
        <v>18.80441540673689</v>
      </c>
      <c r="P68" s="2">
        <v>20.849673960856876</v>
      </c>
      <c r="Q68" s="2">
        <v>21.316594837641961</v>
      </c>
      <c r="R68" s="2">
        <v>19.580801251782997</v>
      </c>
      <c r="S68" s="2">
        <v>14.680399131615065</v>
      </c>
      <c r="T68" s="2">
        <v>2.3203914005899704</v>
      </c>
      <c r="U68" s="2">
        <v>3.4194855153452206</v>
      </c>
      <c r="V68" s="2">
        <v>3.2622063704596229</v>
      </c>
      <c r="W68" s="2">
        <v>1.4939688162890057</v>
      </c>
      <c r="X68" s="2">
        <v>1.5475709760081564</v>
      </c>
      <c r="Y68" s="2">
        <v>1.791548214258623</v>
      </c>
      <c r="Z68" s="2">
        <v>2.9890730789661699</v>
      </c>
      <c r="AA68" s="2">
        <v>3.0386371888416246</v>
      </c>
      <c r="AB68" s="2">
        <v>7.8906437843821511</v>
      </c>
      <c r="AC68" s="2">
        <v>3.3014811840261427</v>
      </c>
      <c r="AD68" s="2">
        <v>2.4445118443157607</v>
      </c>
      <c r="AE68" s="2">
        <v>1.7881147150208314</v>
      </c>
      <c r="AF68" s="2">
        <v>2.6322877317258428</v>
      </c>
      <c r="AG68" s="2">
        <v>0.5732574011103847</v>
      </c>
      <c r="AH68" s="2">
        <v>0.43415184592071754</v>
      </c>
      <c r="AI68" s="2"/>
    </row>
    <row r="69" spans="1:35" x14ac:dyDescent="0.2">
      <c r="A69" s="11">
        <v>42156</v>
      </c>
      <c r="B69" s="2">
        <v>1.4581490854788888</v>
      </c>
      <c r="C69" s="2">
        <v>1.4327651166106501</v>
      </c>
      <c r="D69" s="2">
        <v>1.2808826901786676</v>
      </c>
      <c r="E69" s="2">
        <v>1.2625461325881682</v>
      </c>
      <c r="F69" s="2">
        <v>1.4828580576141437</v>
      </c>
      <c r="G69" s="2">
        <v>15.772608055402653</v>
      </c>
      <c r="H69" s="2">
        <v>18.846283776828979</v>
      </c>
      <c r="I69" s="2">
        <v>16.158597973777852</v>
      </c>
      <c r="J69" s="2">
        <v>19.705459970963467</v>
      </c>
      <c r="K69" s="2">
        <v>23.358159161136047</v>
      </c>
      <c r="L69" s="2">
        <v>13.947633414073243</v>
      </c>
      <c r="M69" s="2">
        <v>16.534126528382089</v>
      </c>
      <c r="N69" s="2">
        <v>16.347945491019615</v>
      </c>
      <c r="O69" s="2">
        <v>18.922704836497577</v>
      </c>
      <c r="P69" s="2">
        <v>21.430005756063469</v>
      </c>
      <c r="Q69" s="2">
        <v>21.316594837641961</v>
      </c>
      <c r="R69" s="2">
        <v>19.620445926782335</v>
      </c>
      <c r="S69" s="2">
        <v>15.079092814623104</v>
      </c>
      <c r="T69" s="2">
        <v>2.3203914005899704</v>
      </c>
      <c r="U69" s="2">
        <v>3.4194855153452206</v>
      </c>
      <c r="V69" s="2">
        <v>3.2622063704596229</v>
      </c>
      <c r="W69" s="2">
        <v>1.4327533557990404</v>
      </c>
      <c r="X69" s="2">
        <v>1.5418561949598342</v>
      </c>
      <c r="Y69" s="2">
        <v>1.7869220562847943</v>
      </c>
      <c r="Z69" s="2">
        <v>2.9890730789661699</v>
      </c>
      <c r="AA69" s="2">
        <v>3.0624125353929936</v>
      </c>
      <c r="AB69" s="2">
        <v>7.8906437843821511</v>
      </c>
      <c r="AC69" s="2">
        <v>3.2049534266736925</v>
      </c>
      <c r="AD69" s="2">
        <v>2.5079851016300436</v>
      </c>
      <c r="AE69" s="2">
        <v>1.7846630276807618</v>
      </c>
      <c r="AF69" s="2">
        <v>2.6322877317258428</v>
      </c>
      <c r="AG69" s="2">
        <v>0.5732574011103847</v>
      </c>
      <c r="AH69" s="2">
        <v>0.43415184592071754</v>
      </c>
      <c r="AI69" s="2"/>
    </row>
    <row r="70" spans="1:35" x14ac:dyDescent="0.2">
      <c r="A70" s="11">
        <v>42125</v>
      </c>
      <c r="B70" s="2">
        <v>1.4581490854788888</v>
      </c>
      <c r="C70" s="2">
        <v>1.4327651166106501</v>
      </c>
      <c r="D70" s="2">
        <v>1.3113724070988533</v>
      </c>
      <c r="E70" s="2">
        <v>1.2575803800372993</v>
      </c>
      <c r="F70" s="2">
        <v>1.4828580576141437</v>
      </c>
      <c r="G70" s="2">
        <v>15.799530984618297</v>
      </c>
      <c r="H70" s="2">
        <v>19.380099101714727</v>
      </c>
      <c r="I70" s="2">
        <v>16.54146162209236</v>
      </c>
      <c r="J70" s="2">
        <v>19.18088765783552</v>
      </c>
      <c r="K70" s="2">
        <v>23.358159161136047</v>
      </c>
      <c r="L70" s="2">
        <v>13.560745550602176</v>
      </c>
      <c r="M70" s="2">
        <v>17.001525980782645</v>
      </c>
      <c r="N70" s="2">
        <v>17.057239907383238</v>
      </c>
      <c r="O70" s="2">
        <v>18.922704836497577</v>
      </c>
      <c r="P70" s="2">
        <v>21.430005756063469</v>
      </c>
      <c r="Q70" s="2">
        <v>21.316594837641961</v>
      </c>
      <c r="R70" s="2">
        <v>19.620445926782335</v>
      </c>
      <c r="S70" s="2">
        <v>15.079092814623104</v>
      </c>
      <c r="T70" s="2">
        <v>2.3203914005899704</v>
      </c>
      <c r="U70" s="2">
        <v>3.4194855153452206</v>
      </c>
      <c r="V70" s="2">
        <v>3.2622063704596229</v>
      </c>
      <c r="W70" s="2">
        <v>1.4491684368226325</v>
      </c>
      <c r="X70" s="2">
        <v>1.5465760390597239</v>
      </c>
      <c r="Y70" s="2">
        <v>1.7869220562847943</v>
      </c>
      <c r="Z70" s="2">
        <v>2.9890730789661699</v>
      </c>
      <c r="AA70" s="2">
        <v>3.0386935458971442</v>
      </c>
      <c r="AB70" s="2">
        <v>7.8906437843821511</v>
      </c>
      <c r="AC70" s="2">
        <v>3.2911261220059331</v>
      </c>
      <c r="AD70" s="2">
        <v>2.3789171561447247</v>
      </c>
      <c r="AE70" s="2">
        <v>1.7844862417760325</v>
      </c>
      <c r="AF70" s="2">
        <v>2.5560364500354189</v>
      </c>
      <c r="AG70" s="2">
        <v>0.5732574011103847</v>
      </c>
      <c r="AH70" s="2">
        <v>0.43415184592071754</v>
      </c>
      <c r="AI70" s="2"/>
    </row>
    <row r="71" spans="1:35" x14ac:dyDescent="0.2">
      <c r="A71" s="11">
        <v>42095</v>
      </c>
      <c r="B71" s="2">
        <v>1.4581490854788888</v>
      </c>
      <c r="C71" s="2">
        <v>1.4327651166106501</v>
      </c>
      <c r="D71" s="2">
        <v>1.276724760858299</v>
      </c>
      <c r="E71" s="2">
        <v>1.311718701357774</v>
      </c>
      <c r="F71" s="2">
        <v>1.4828580576141437</v>
      </c>
      <c r="G71" s="2">
        <v>14.936122990101198</v>
      </c>
      <c r="H71" s="2">
        <v>19.178269469933852</v>
      </c>
      <c r="I71" s="2">
        <v>16.569582754003964</v>
      </c>
      <c r="J71" s="2">
        <v>19.786228758610399</v>
      </c>
      <c r="K71" s="2">
        <v>23.206786937300397</v>
      </c>
      <c r="L71" s="2">
        <v>13.865258898922891</v>
      </c>
      <c r="M71" s="2">
        <v>16.850052955281427</v>
      </c>
      <c r="N71" s="2">
        <v>16.902510019965842</v>
      </c>
      <c r="O71" s="2">
        <v>18.771340315232138</v>
      </c>
      <c r="P71" s="2">
        <v>21.430005756063469</v>
      </c>
      <c r="Q71" s="2">
        <v>21.21907617480781</v>
      </c>
      <c r="R71" s="2">
        <v>19.483282588948853</v>
      </c>
      <c r="S71" s="2">
        <v>14.827856742634802</v>
      </c>
      <c r="T71" s="2">
        <v>2.3203914005899704</v>
      </c>
      <c r="U71" s="2">
        <v>3.4092088084556629</v>
      </c>
      <c r="V71" s="2">
        <v>3.2570574462293509</v>
      </c>
      <c r="W71" s="2">
        <v>1.4883352590868109</v>
      </c>
      <c r="X71" s="2">
        <v>1.5334374977038641</v>
      </c>
      <c r="Y71" s="2">
        <v>1.7869220562847943</v>
      </c>
      <c r="Z71" s="2">
        <v>2.9890730789661699</v>
      </c>
      <c r="AA71" s="2">
        <v>3.0608934617809185</v>
      </c>
      <c r="AB71" s="2">
        <v>7.8768528213788178</v>
      </c>
      <c r="AC71" s="2">
        <v>3.1309346334407002</v>
      </c>
      <c r="AD71" s="2">
        <v>2.4345388823359966</v>
      </c>
      <c r="AE71" s="2">
        <v>1.7844862417760325</v>
      </c>
      <c r="AF71" s="2">
        <v>2.6322877317258428</v>
      </c>
      <c r="AG71" s="2">
        <v>0.5732574011103847</v>
      </c>
      <c r="AH71" s="2">
        <v>0.43876434164562778</v>
      </c>
      <c r="AI71" s="2"/>
    </row>
    <row r="72" spans="1:35" x14ac:dyDescent="0.2">
      <c r="A72" s="11">
        <v>42064</v>
      </c>
      <c r="B72" s="2">
        <v>1.4633665569509713</v>
      </c>
      <c r="C72" s="2">
        <v>1.437987221179676</v>
      </c>
      <c r="D72" s="2">
        <v>1.312676774966874</v>
      </c>
      <c r="E72" s="2">
        <v>1.2823960495295139</v>
      </c>
      <c r="F72" s="2">
        <v>1.4828580576141437</v>
      </c>
      <c r="G72" s="2">
        <v>15.130138180333601</v>
      </c>
      <c r="H72" s="2">
        <v>18.819207060689401</v>
      </c>
      <c r="I72" s="2">
        <v>16.554438606320161</v>
      </c>
      <c r="J72" s="2">
        <v>19.256916809374484</v>
      </c>
      <c r="K72" s="2">
        <v>23.358159161136047</v>
      </c>
      <c r="L72" s="2">
        <v>13.253483145393423</v>
      </c>
      <c r="M72" s="2">
        <v>17.001525980782645</v>
      </c>
      <c r="N72" s="2">
        <v>17.000028682799993</v>
      </c>
      <c r="O72" s="2">
        <v>18.051333491148732</v>
      </c>
      <c r="P72" s="2">
        <v>20.859770059312741</v>
      </c>
      <c r="Q72" s="2">
        <v>21.002234277889869</v>
      </c>
      <c r="R72" s="2">
        <v>19.580801251782997</v>
      </c>
      <c r="S72" s="2">
        <v>15.079092814623104</v>
      </c>
      <c r="T72" s="2">
        <v>2.3460988547423005</v>
      </c>
      <c r="U72" s="2">
        <v>3.4194855153452206</v>
      </c>
      <c r="V72" s="2">
        <v>3.2622063704596229</v>
      </c>
      <c r="W72" s="2">
        <v>1.4474616315462376</v>
      </c>
      <c r="X72" s="2">
        <v>1.4993963243700041</v>
      </c>
      <c r="Y72" s="2">
        <v>1.7869220562847943</v>
      </c>
      <c r="Z72" s="2">
        <v>3.0146722361132254</v>
      </c>
      <c r="AA72" s="2">
        <v>2.9414484495130337</v>
      </c>
      <c r="AB72" s="2">
        <v>7.8906437843821511</v>
      </c>
      <c r="AC72" s="2">
        <v>3.1310545561126366</v>
      </c>
      <c r="AD72" s="2">
        <v>2.5337986907271075</v>
      </c>
      <c r="AE72" s="2">
        <v>1.7844862417760325</v>
      </c>
      <c r="AF72" s="2">
        <v>2.6600154705223602</v>
      </c>
      <c r="AG72" s="2">
        <v>0.57028556163348176</v>
      </c>
      <c r="AH72" s="2">
        <v>0.43415184592071754</v>
      </c>
      <c r="AI72" s="2"/>
    </row>
    <row r="73" spans="1:35" x14ac:dyDescent="0.2">
      <c r="A73" s="11">
        <v>42036</v>
      </c>
      <c r="B73" s="2">
        <v>1.4633665569509713</v>
      </c>
      <c r="C73" s="2">
        <v>1.437987221179676</v>
      </c>
      <c r="D73" s="2">
        <v>1.256067020686453</v>
      </c>
      <c r="E73" s="2">
        <v>1.311718701357774</v>
      </c>
      <c r="F73" s="2">
        <v>1.4828580576141437</v>
      </c>
      <c r="G73" s="2">
        <v>14.961273947097656</v>
      </c>
      <c r="H73" s="2">
        <v>18.846283776828979</v>
      </c>
      <c r="I73" s="2">
        <v>16.556121289396142</v>
      </c>
      <c r="J73" s="2">
        <v>19.256916809374484</v>
      </c>
      <c r="K73" s="2">
        <v>23.358159161136047</v>
      </c>
      <c r="L73" s="2">
        <v>13.575549971190233</v>
      </c>
      <c r="M73" s="2">
        <v>16.534126528382089</v>
      </c>
      <c r="N73" s="2">
        <v>17.000028682799993</v>
      </c>
      <c r="O73" s="2">
        <v>18.567183975776821</v>
      </c>
      <c r="P73" s="2">
        <v>21.138389112980761</v>
      </c>
      <c r="Q73" s="2">
        <v>21.316594837641961</v>
      </c>
      <c r="R73" s="2">
        <v>19.580801251782997</v>
      </c>
      <c r="S73" s="2">
        <v>15.344888603295125</v>
      </c>
      <c r="T73" s="2">
        <v>2.3559173881487117</v>
      </c>
      <c r="U73" s="2">
        <v>3.4194855153452206</v>
      </c>
      <c r="V73" s="2">
        <v>3.2622063704596229</v>
      </c>
      <c r="W73" s="2">
        <v>1.5195371411025387</v>
      </c>
      <c r="X73" s="2">
        <v>1.521446262644397</v>
      </c>
      <c r="Y73" s="2">
        <v>1.7869220562847943</v>
      </c>
      <c r="Z73" s="2">
        <v>3.0146722361132254</v>
      </c>
      <c r="AA73" s="2">
        <v>3.0254923929143329</v>
      </c>
      <c r="AB73" s="2">
        <v>7.8906437843821511</v>
      </c>
      <c r="AC73" s="2">
        <v>3.3272947731232065</v>
      </c>
      <c r="AD73" s="2">
        <v>2.4434511288873848</v>
      </c>
      <c r="AE73" s="2">
        <v>1.7844862417760325</v>
      </c>
      <c r="AF73" s="2">
        <v>2.6600154705223602</v>
      </c>
      <c r="AG73" s="2">
        <v>0.57086688929761142</v>
      </c>
      <c r="AH73" s="2">
        <v>0.43415184592071754</v>
      </c>
      <c r="AI73" s="2"/>
    </row>
    <row r="74" spans="1:35" x14ac:dyDescent="0.2">
      <c r="A74" s="11">
        <v>42005</v>
      </c>
      <c r="B74" s="2">
        <v>1.4906394993169503</v>
      </c>
      <c r="C74" s="2">
        <v>1.4652842280717668</v>
      </c>
      <c r="D74" s="2">
        <v>1.3115053116763689</v>
      </c>
      <c r="E74" s="2">
        <v>1.262894911733532</v>
      </c>
      <c r="F74" s="2">
        <v>1.4828580576141437</v>
      </c>
      <c r="G74" s="2">
        <v>15.348161810568723</v>
      </c>
      <c r="H74" s="2">
        <v>18.846283776828979</v>
      </c>
      <c r="I74" s="2">
        <v>16.104752115346564</v>
      </c>
      <c r="J74" s="2">
        <v>19.256916809374484</v>
      </c>
      <c r="K74" s="2">
        <v>23.358159161136047</v>
      </c>
      <c r="L74" s="2">
        <v>13.596583509639952</v>
      </c>
      <c r="M74" s="2">
        <v>16.734440579410897</v>
      </c>
      <c r="N74" s="2">
        <v>17.000028682799993</v>
      </c>
      <c r="O74" s="2">
        <v>18.309258733462777</v>
      </c>
      <c r="P74" s="2">
        <v>21.426164919684911</v>
      </c>
      <c r="Q74" s="2">
        <v>21.024038849139504</v>
      </c>
      <c r="R74" s="2">
        <v>19.580801251782997</v>
      </c>
      <c r="S74" s="2">
        <v>15.143899745704488</v>
      </c>
      <c r="T74" s="2">
        <v>2.369958230359575</v>
      </c>
      <c r="U74" s="2">
        <v>3.4195877593724653</v>
      </c>
      <c r="V74" s="2">
        <v>3.2622063704596229</v>
      </c>
      <c r="W74" s="2">
        <v>1.5195371411025387</v>
      </c>
      <c r="X74" s="2">
        <v>1.5215045557266782</v>
      </c>
      <c r="Y74" s="2">
        <v>1.7869220562847943</v>
      </c>
      <c r="Z74" s="2">
        <v>3.0146722361132254</v>
      </c>
      <c r="AA74" s="2">
        <v>3.0695005923038305</v>
      </c>
      <c r="AB74" s="2">
        <v>7.8907564984931895</v>
      </c>
      <c r="AC74" s="2">
        <v>3.3272947731232065</v>
      </c>
      <c r="AD74" s="2">
        <v>2.5337986907271075</v>
      </c>
      <c r="AE74" s="2">
        <v>1.7844862417760325</v>
      </c>
      <c r="AF74" s="2">
        <v>2.660087246404172</v>
      </c>
      <c r="AG74" s="2">
        <v>0.57028556163348176</v>
      </c>
      <c r="AH74" s="2">
        <v>0.43415184592071754</v>
      </c>
      <c r="AI74" s="2"/>
    </row>
    <row r="75" spans="1:35" x14ac:dyDescent="0.2">
      <c r="A75" s="11">
        <v>41974</v>
      </c>
      <c r="B75" s="2">
        <v>1.4906394993169503</v>
      </c>
      <c r="C75" s="2">
        <v>1.4652842280717668</v>
      </c>
      <c r="D75" s="2">
        <v>1.2902105815378995</v>
      </c>
      <c r="E75" s="2">
        <v>1.3391672757396569</v>
      </c>
      <c r="F75" s="2">
        <v>1.5373792917308486</v>
      </c>
      <c r="G75" s="2">
        <v>15.799530984618297</v>
      </c>
      <c r="H75" s="2">
        <v>18.846283776828979</v>
      </c>
      <c r="I75" s="2">
        <v>16.556121289396142</v>
      </c>
      <c r="J75" s="2">
        <v>19.772767294002577</v>
      </c>
      <c r="K75" s="2">
        <v>23.358159161136047</v>
      </c>
      <c r="L75" s="2">
        <v>13.983471373111019</v>
      </c>
      <c r="M75" s="2">
        <v>16.734440579410897</v>
      </c>
      <c r="N75" s="2">
        <v>17.000028682799993</v>
      </c>
      <c r="O75" s="2">
        <v>18.274763730405233</v>
      </c>
      <c r="P75" s="2">
        <v>20.016924490388021</v>
      </c>
      <c r="Q75" s="2">
        <v>21.024038849139504</v>
      </c>
      <c r="R75" s="2">
        <v>19.580801251782997</v>
      </c>
      <c r="S75" s="2">
        <v>15.344888603295125</v>
      </c>
      <c r="T75" s="2">
        <v>2.3710909701261746</v>
      </c>
      <c r="U75" s="2">
        <v>3.4207733574736938</v>
      </c>
      <c r="V75" s="2">
        <v>3.2622063704596229</v>
      </c>
      <c r="W75" s="2">
        <v>1.5231490874566767</v>
      </c>
      <c r="X75" s="2">
        <v>1.5517979083506475</v>
      </c>
      <c r="Y75" s="2">
        <v>1.7869220562847943</v>
      </c>
      <c r="Z75" s="2">
        <v>3.0391631166694584</v>
      </c>
      <c r="AA75" s="2">
        <v>3.1400257497134954</v>
      </c>
      <c r="AB75" s="2">
        <v>7.9684811731938598</v>
      </c>
      <c r="AC75" s="2">
        <v>3.3857306713132695</v>
      </c>
      <c r="AD75" s="2">
        <v>2.5507576549802589</v>
      </c>
      <c r="AE75" s="2">
        <v>1.835027698656011</v>
      </c>
      <c r="AF75" s="2">
        <v>2.6622707873450269</v>
      </c>
      <c r="AG75" s="2">
        <v>0.5732574011103847</v>
      </c>
      <c r="AH75" s="2">
        <v>0.43415184592071754</v>
      </c>
      <c r="AI75" s="2"/>
    </row>
    <row r="76" spans="1:35" x14ac:dyDescent="0.2">
      <c r="A76" s="11">
        <v>41944</v>
      </c>
      <c r="B76" s="2">
        <v>1.4906394993169503</v>
      </c>
      <c r="C76" s="2">
        <v>1.4652842280717668</v>
      </c>
      <c r="D76" s="2">
        <v>1.2899512337396937</v>
      </c>
      <c r="E76" s="2">
        <v>1.3400749930333771</v>
      </c>
      <c r="F76" s="2">
        <v>1.5373792917308486</v>
      </c>
      <c r="G76" s="2">
        <v>15.348161810568723</v>
      </c>
      <c r="H76" s="2">
        <v>18.445922283164673</v>
      </c>
      <c r="I76" s="2">
        <v>16.556121289396142</v>
      </c>
      <c r="J76" s="2">
        <v>19.772767294002577</v>
      </c>
      <c r="K76" s="2">
        <v>23.358159161136047</v>
      </c>
      <c r="L76" s="2">
        <v>13.918990062532506</v>
      </c>
      <c r="M76" s="2">
        <v>16.491269033227287</v>
      </c>
      <c r="N76" s="2">
        <v>17.000028682799993</v>
      </c>
      <c r="O76" s="2">
        <v>18.309258733462777</v>
      </c>
      <c r="P76" s="2">
        <v>20.826061598335578</v>
      </c>
      <c r="Q76" s="2">
        <v>21.316594837641961</v>
      </c>
      <c r="R76" s="2">
        <v>19.580801251782997</v>
      </c>
      <c r="S76" s="2">
        <v>15.344888603295125</v>
      </c>
      <c r="T76" s="2">
        <v>2.3710909701261746</v>
      </c>
      <c r="U76" s="2">
        <v>3.4207733574736938</v>
      </c>
      <c r="V76" s="2">
        <v>3.2622063704596229</v>
      </c>
      <c r="W76" s="2">
        <v>1.5231490874566767</v>
      </c>
      <c r="X76" s="2">
        <v>1.5779226217144071</v>
      </c>
      <c r="Y76" s="2">
        <v>1.7869220562847943</v>
      </c>
      <c r="Z76" s="2">
        <v>3.0391631166694584</v>
      </c>
      <c r="AA76" s="2">
        <v>3.1265322397420783</v>
      </c>
      <c r="AB76" s="2">
        <v>7.9684811731938598</v>
      </c>
      <c r="AC76" s="2">
        <v>3.3053131612662368</v>
      </c>
      <c r="AD76" s="2">
        <v>2.5550748711699529</v>
      </c>
      <c r="AE76" s="2">
        <v>1.835027698656011</v>
      </c>
      <c r="AF76" s="2">
        <v>2.5860195056546025</v>
      </c>
      <c r="AG76" s="2">
        <v>0.56064981135282332</v>
      </c>
      <c r="AH76" s="2">
        <v>0.43415184592071754</v>
      </c>
      <c r="AI76" s="2"/>
    </row>
    <row r="77" spans="1:35" x14ac:dyDescent="0.2">
      <c r="A77" s="11">
        <v>41913</v>
      </c>
      <c r="B77" s="2">
        <v>1.4906394993169503</v>
      </c>
      <c r="C77" s="2">
        <v>1.4652842280717668</v>
      </c>
      <c r="D77" s="2">
        <v>1.3081153899927023</v>
      </c>
      <c r="E77" s="2">
        <v>1.3391672757396569</v>
      </c>
      <c r="F77" s="2">
        <v>1.5373792917308486</v>
      </c>
      <c r="G77" s="2">
        <v>15.348161810568723</v>
      </c>
      <c r="H77" s="2">
        <v>18.803454802309314</v>
      </c>
      <c r="I77" s="2">
        <v>16.556121289396142</v>
      </c>
      <c r="J77" s="2">
        <v>19.256916809374484</v>
      </c>
      <c r="K77" s="2">
        <v>23.358159161136047</v>
      </c>
      <c r="L77" s="2">
        <v>13.790027441375488</v>
      </c>
      <c r="M77" s="2">
        <v>16.758354434599031</v>
      </c>
      <c r="N77" s="2">
        <v>16.530956486552679</v>
      </c>
      <c r="O77" s="2">
        <v>18.825109218090866</v>
      </c>
      <c r="P77" s="2">
        <v>20.767223228671131</v>
      </c>
      <c r="Q77" s="2">
        <v>22.090370564584095</v>
      </c>
      <c r="R77" s="2">
        <v>19.580801251782997</v>
      </c>
      <c r="S77" s="2">
        <v>15.344888603295125</v>
      </c>
      <c r="T77" s="2">
        <v>2.3710909701261746</v>
      </c>
      <c r="U77" s="2">
        <v>3.4207733574736938</v>
      </c>
      <c r="V77" s="2">
        <v>3.2622063704596229</v>
      </c>
      <c r="W77" s="2">
        <v>1.5231490874566767</v>
      </c>
      <c r="X77" s="2">
        <v>1.5779226217144071</v>
      </c>
      <c r="Y77" s="2">
        <v>1.7869220562847943</v>
      </c>
      <c r="Z77" s="2">
        <v>3.0391631166694584</v>
      </c>
      <c r="AA77" s="2">
        <v>3.1591156185960894</v>
      </c>
      <c r="AB77" s="2">
        <v>7.9684811731938598</v>
      </c>
      <c r="AC77" s="2">
        <v>3.2665927776206409</v>
      </c>
      <c r="AD77" s="2">
        <v>2.4582739120559634</v>
      </c>
      <c r="AE77" s="2">
        <v>1.835027698656011</v>
      </c>
      <c r="AF77" s="2">
        <v>2.6622707873450269</v>
      </c>
      <c r="AG77" s="2">
        <v>0.55594453168949753</v>
      </c>
      <c r="AH77" s="2">
        <v>0.43415184592071754</v>
      </c>
      <c r="AI77" s="2"/>
    </row>
    <row r="78" spans="1:35" x14ac:dyDescent="0.2">
      <c r="A78" s="11">
        <v>41883</v>
      </c>
      <c r="B78" s="2">
        <v>1.4906394993169503</v>
      </c>
      <c r="C78" s="2">
        <v>1.4652842280717668</v>
      </c>
      <c r="D78" s="2">
        <v>1.3391238025092995</v>
      </c>
      <c r="E78" s="2">
        <v>1.308807232718574</v>
      </c>
      <c r="F78" s="2">
        <v>1.5373792917308486</v>
      </c>
      <c r="G78" s="2">
        <v>15.348161810568723</v>
      </c>
      <c r="H78" s="2">
        <v>18.803454802309314</v>
      </c>
      <c r="I78" s="2">
        <v>16.556121289396142</v>
      </c>
      <c r="J78" s="2">
        <v>19.772767294002577</v>
      </c>
      <c r="K78" s="2">
        <v>23.358159161136047</v>
      </c>
      <c r="L78" s="2">
        <v>13.983471373111019</v>
      </c>
      <c r="M78" s="2">
        <v>16.958668485627843</v>
      </c>
      <c r="N78" s="2">
        <v>16.982325660602257</v>
      </c>
      <c r="O78" s="2">
        <v>18.825109218090866</v>
      </c>
      <c r="P78" s="2">
        <v>21.089629781563691</v>
      </c>
      <c r="Q78" s="2">
        <v>21.316594837641961</v>
      </c>
      <c r="R78" s="2">
        <v>19.580801251782997</v>
      </c>
      <c r="S78" s="2">
        <v>15.610684391967151</v>
      </c>
      <c r="T78" s="2">
        <v>2.3710909701261746</v>
      </c>
      <c r="U78" s="2">
        <v>3.4207733574736938</v>
      </c>
      <c r="V78" s="2">
        <v>3.2622063704596229</v>
      </c>
      <c r="W78" s="2">
        <v>1.5186341545140036</v>
      </c>
      <c r="X78" s="2">
        <v>1.5779226217144071</v>
      </c>
      <c r="Y78" s="2">
        <v>1.7869220562847943</v>
      </c>
      <c r="Z78" s="2">
        <v>3.0391631166694584</v>
      </c>
      <c r="AA78" s="2">
        <v>3.1400257497134954</v>
      </c>
      <c r="AB78" s="2">
        <v>7.9684811731938598</v>
      </c>
      <c r="AC78" s="2">
        <v>3.3956607231059608</v>
      </c>
      <c r="AD78" s="2">
        <v>2.5550748711699529</v>
      </c>
      <c r="AE78" s="2">
        <v>1.835027698656011</v>
      </c>
      <c r="AF78" s="2">
        <v>2.5860195056546025</v>
      </c>
      <c r="AG78" s="2">
        <v>0.5732574011103847</v>
      </c>
      <c r="AH78" s="2">
        <v>0.43415184592071754</v>
      </c>
      <c r="AI78" s="2"/>
    </row>
    <row r="79" spans="1:35" x14ac:dyDescent="0.2">
      <c r="A79" s="11">
        <v>41852</v>
      </c>
      <c r="B79" s="2">
        <v>1.4906394993169503</v>
      </c>
      <c r="C79" s="2">
        <v>1.4652842280717668</v>
      </c>
      <c r="D79" s="2">
        <v>1.3404426924592194</v>
      </c>
      <c r="E79" s="2">
        <v>1.3026068608171992</v>
      </c>
      <c r="F79" s="2">
        <v>1.5373792917308486</v>
      </c>
      <c r="G79" s="2">
        <v>14.946994257165102</v>
      </c>
      <c r="H79" s="2">
        <v>19.12149188406956</v>
      </c>
      <c r="I79" s="2">
        <v>16.104752115346564</v>
      </c>
      <c r="J79" s="2">
        <v>19.256916809374484</v>
      </c>
      <c r="K79" s="2">
        <v>23.257244345245613</v>
      </c>
      <c r="L79" s="2">
        <v>13.547824178222879</v>
      </c>
      <c r="M79" s="2">
        <v>16.85768646862703</v>
      </c>
      <c r="N79" s="2">
        <v>16.286123883386423</v>
      </c>
      <c r="O79" s="2">
        <v>18.727590555256715</v>
      </c>
      <c r="P79" s="2">
        <v>21.187148444397838</v>
      </c>
      <c r="Q79" s="2">
        <v>21.21907617480781</v>
      </c>
      <c r="R79" s="2">
        <v>19.239485931863474</v>
      </c>
      <c r="S79" s="2">
        <v>15.283208542708246</v>
      </c>
      <c r="T79" s="2">
        <v>2.3710909701261746</v>
      </c>
      <c r="U79" s="2">
        <v>3.4207733574736938</v>
      </c>
      <c r="V79" s="2">
        <v>3.2031325969246272</v>
      </c>
      <c r="W79" s="2">
        <v>1.5187664947758193</v>
      </c>
      <c r="X79" s="2">
        <v>1.567828326880798</v>
      </c>
      <c r="Y79" s="2">
        <v>1.7869220562847943</v>
      </c>
      <c r="Z79" s="2">
        <v>3.0437512879661885</v>
      </c>
      <c r="AA79" s="2">
        <v>3.1592129249681333</v>
      </c>
      <c r="AB79" s="2">
        <v>7.9546902101905275</v>
      </c>
      <c r="AC79" s="2">
        <v>3.3933821923391769</v>
      </c>
      <c r="AD79" s="2">
        <v>2.4860847751515989</v>
      </c>
      <c r="AE79" s="2">
        <v>1.835027698656011</v>
      </c>
      <c r="AF79" s="2">
        <v>2.5860195056546025</v>
      </c>
      <c r="AG79" s="2">
        <v>0.55507395918494229</v>
      </c>
      <c r="AH79" s="2">
        <v>0.43876434164562778</v>
      </c>
      <c r="AI79" s="2"/>
    </row>
    <row r="80" spans="1:35" x14ac:dyDescent="0.2">
      <c r="A80" s="11">
        <v>41821</v>
      </c>
      <c r="B80" s="2">
        <v>1.4906394993169503</v>
      </c>
      <c r="C80" s="2">
        <v>1.4652842280717668</v>
      </c>
      <c r="D80" s="2">
        <v>1.3379567374173738</v>
      </c>
      <c r="E80" s="2">
        <v>1.308807232718574</v>
      </c>
      <c r="F80" s="2">
        <v>1.5373792917308486</v>
      </c>
      <c r="G80" s="2">
        <v>15.799530984618297</v>
      </c>
      <c r="H80" s="2">
        <v>18.803454802309314</v>
      </c>
      <c r="I80" s="2">
        <v>15.918038915914943</v>
      </c>
      <c r="J80" s="2">
        <v>19.772767294002577</v>
      </c>
      <c r="K80" s="2">
        <v>23.358159161136047</v>
      </c>
      <c r="L80" s="2">
        <v>13.983471373111019</v>
      </c>
      <c r="M80" s="2">
        <v>16.958668485627843</v>
      </c>
      <c r="N80" s="2">
        <v>16.834478191968195</v>
      </c>
      <c r="O80" s="2">
        <v>18.825109218090866</v>
      </c>
      <c r="P80" s="2">
        <v>21.718720908187361</v>
      </c>
      <c r="Q80" s="2">
        <v>20.975279517722434</v>
      </c>
      <c r="R80" s="2">
        <v>19.580801251782997</v>
      </c>
      <c r="S80" s="2">
        <v>15.06765996843388</v>
      </c>
      <c r="T80" s="2">
        <v>2.3713850848598672</v>
      </c>
      <c r="U80" s="2">
        <v>3.4207733574736938</v>
      </c>
      <c r="V80" s="2">
        <v>3.2082815211548987</v>
      </c>
      <c r="W80" s="2">
        <v>1.5181826612197364</v>
      </c>
      <c r="X80" s="2">
        <v>1.573862036747522</v>
      </c>
      <c r="Y80" s="2">
        <v>1.7869220562847943</v>
      </c>
      <c r="Z80" s="2">
        <v>3.0391631166694584</v>
      </c>
      <c r="AA80" s="2">
        <v>3.1400257497134954</v>
      </c>
      <c r="AB80" s="2">
        <v>7.9684811731938598</v>
      </c>
      <c r="AC80" s="2">
        <v>3.257860849579592</v>
      </c>
      <c r="AD80" s="2">
        <v>2.5550748711699529</v>
      </c>
      <c r="AE80" s="2">
        <v>1.835027698656011</v>
      </c>
      <c r="AF80" s="2">
        <v>2.6622707873450269</v>
      </c>
      <c r="AG80" s="2">
        <v>0.5732574011103847</v>
      </c>
      <c r="AH80" s="2">
        <v>0.43415184592071754</v>
      </c>
      <c r="AI80" s="2"/>
    </row>
    <row r="81" spans="1:35" x14ac:dyDescent="0.2">
      <c r="A81" s="11">
        <v>41791</v>
      </c>
      <c r="B81" s="2">
        <v>1.4906394993169503</v>
      </c>
      <c r="C81" s="2">
        <v>1.4652842280717668</v>
      </c>
      <c r="D81" s="2">
        <v>1.2903402554370023</v>
      </c>
      <c r="E81" s="2">
        <v>1.3392969496387599</v>
      </c>
      <c r="F81" s="2">
        <v>1.5373792917308486</v>
      </c>
      <c r="G81" s="2">
        <v>15.336383029036881</v>
      </c>
      <c r="H81" s="2">
        <v>18.403093308645008</v>
      </c>
      <c r="I81" s="2">
        <v>16.111482847650475</v>
      </c>
      <c r="J81" s="2">
        <v>19.772767294002577</v>
      </c>
      <c r="K81" s="2">
        <v>22.824343836250307</v>
      </c>
      <c r="L81" s="2">
        <v>13.983471373111019</v>
      </c>
      <c r="M81" s="2">
        <v>16.691583084256091</v>
      </c>
      <c r="N81" s="2">
        <v>16.834478191968195</v>
      </c>
      <c r="O81" s="2">
        <v>18.790614215033322</v>
      </c>
      <c r="P81" s="2">
        <v>22.157554890941043</v>
      </c>
      <c r="Q81" s="2">
        <v>21.316594837641961</v>
      </c>
      <c r="R81" s="2">
        <v>19.557014446783398</v>
      </c>
      <c r="S81" s="2">
        <v>15.06765996843388</v>
      </c>
      <c r="T81" s="2">
        <v>2.3713850848598672</v>
      </c>
      <c r="U81" s="2">
        <v>3.4207733574736938</v>
      </c>
      <c r="V81" s="2">
        <v>3.2082815211548987</v>
      </c>
      <c r="W81" s="2">
        <v>1.5227223861375778</v>
      </c>
      <c r="X81" s="2">
        <v>1.2616026922253405</v>
      </c>
      <c r="Y81" s="2">
        <v>1.7869220562847943</v>
      </c>
      <c r="Z81" s="2">
        <v>3.0391631166694584</v>
      </c>
      <c r="AA81" s="2">
        <v>3.1400257497134954</v>
      </c>
      <c r="AB81" s="2">
        <v>7.967918922385488</v>
      </c>
      <c r="AC81" s="2">
        <v>3.2690516268977636</v>
      </c>
      <c r="AD81" s="2">
        <v>2.5595309944456468</v>
      </c>
      <c r="AE81" s="2">
        <v>1.8394838219317049</v>
      </c>
      <c r="AF81" s="2">
        <v>2.6622707873450269</v>
      </c>
      <c r="AG81" s="2">
        <v>0.57931854841886543</v>
      </c>
      <c r="AH81" s="2">
        <v>0.43415184592071754</v>
      </c>
      <c r="AI81" s="2"/>
    </row>
    <row r="82" spans="1:35" x14ac:dyDescent="0.2">
      <c r="A82" s="11">
        <v>41760</v>
      </c>
      <c r="B82" s="2">
        <v>1.4906394993169503</v>
      </c>
      <c r="C82" s="2">
        <v>1.4652842280717668</v>
      </c>
      <c r="D82" s="2">
        <v>1.3388644547110939</v>
      </c>
      <c r="E82" s="2">
        <v>1.3024499415363309</v>
      </c>
      <c r="F82" s="2">
        <v>1.5373792917308486</v>
      </c>
      <c r="G82" s="2">
        <v>15.445680473402874</v>
      </c>
      <c r="H82" s="2">
        <v>18.515967221489117</v>
      </c>
      <c r="I82" s="2">
        <v>16.556121289396142</v>
      </c>
      <c r="J82" s="2">
        <v>19.256916809374484</v>
      </c>
      <c r="K82" s="2">
        <v>22.823613488288821</v>
      </c>
      <c r="L82" s="2">
        <v>13.983471373111019</v>
      </c>
      <c r="M82" s="2">
        <v>16.691583084256091</v>
      </c>
      <c r="N82" s="2">
        <v>16.383109017918617</v>
      </c>
      <c r="O82" s="2">
        <v>18.164402053984951</v>
      </c>
      <c r="P82" s="2">
        <v>21.899629648627002</v>
      </c>
      <c r="Q82" s="2">
        <v>20.6339641978029</v>
      </c>
      <c r="R82" s="2">
        <v>19.557014446783398</v>
      </c>
      <c r="S82" s="2">
        <v>15.06765996843388</v>
      </c>
      <c r="T82" s="2">
        <v>2.3713850848598672</v>
      </c>
      <c r="U82" s="2">
        <v>3.4207733574736938</v>
      </c>
      <c r="V82" s="2">
        <v>3.2082815211548987</v>
      </c>
      <c r="W82" s="2">
        <v>1.4710812605538197</v>
      </c>
      <c r="X82" s="2">
        <v>1.5704031362363582</v>
      </c>
      <c r="Y82" s="2">
        <v>1.7869220562847943</v>
      </c>
      <c r="Z82" s="2">
        <v>3.0391631166694584</v>
      </c>
      <c r="AA82" s="2">
        <v>3.1400257497134954</v>
      </c>
      <c r="AB82" s="2">
        <v>7.967918922385488</v>
      </c>
      <c r="AC82" s="2">
        <v>3.4313097093115106</v>
      </c>
      <c r="AD82" s="2">
        <v>2.5083653915300679</v>
      </c>
      <c r="AE82" s="2">
        <v>1.8528521917587859</v>
      </c>
      <c r="AF82" s="2">
        <v>2.6622707873450269</v>
      </c>
      <c r="AG82" s="2">
        <v>0.55036867952161639</v>
      </c>
      <c r="AH82" s="2">
        <v>0.43415184592071754</v>
      </c>
      <c r="AI82" s="2"/>
    </row>
    <row r="83" spans="1:35" x14ac:dyDescent="0.2">
      <c r="A83" s="11">
        <v>41730</v>
      </c>
      <c r="B83" s="2">
        <v>1.495856970789033</v>
      </c>
      <c r="C83" s="2">
        <v>1.4647650718754279</v>
      </c>
      <c r="D83" s="2">
        <v>1.3391238025092995</v>
      </c>
      <c r="E83" s="2">
        <v>1.3027092893345369</v>
      </c>
      <c r="F83" s="2">
        <v>1.5373792917308486</v>
      </c>
      <c r="G83" s="2">
        <v>15.632367528618866</v>
      </c>
      <c r="H83" s="2">
        <v>18.717796853269988</v>
      </c>
      <c r="I83" s="2">
        <v>16.556121289396142</v>
      </c>
      <c r="J83" s="2">
        <v>19.256916809374484</v>
      </c>
      <c r="K83" s="2">
        <v>22.823613488288821</v>
      </c>
      <c r="L83" s="2">
        <v>13.403139577904419</v>
      </c>
      <c r="M83" s="2">
        <v>16.691583084256091</v>
      </c>
      <c r="N83" s="2">
        <v>16.787917116421749</v>
      </c>
      <c r="O83" s="2">
        <v>18.164402053984951</v>
      </c>
      <c r="P83" s="2">
        <v>21.168239677370867</v>
      </c>
      <c r="Q83" s="2">
        <v>21.024038849139504</v>
      </c>
      <c r="R83" s="2">
        <v>19.557014446783398</v>
      </c>
      <c r="S83" s="2">
        <v>15.06765996843388</v>
      </c>
      <c r="T83" s="2">
        <v>2.3812036182662788</v>
      </c>
      <c r="U83" s="2">
        <v>3.4259117109184727</v>
      </c>
      <c r="V83" s="2">
        <v>3.2082815211548987</v>
      </c>
      <c r="W83" s="2">
        <v>1.5383334565583644</v>
      </c>
      <c r="X83" s="2">
        <v>1.5761179172846806</v>
      </c>
      <c r="Y83" s="2">
        <v>1.7848592340722655</v>
      </c>
      <c r="Z83" s="2">
        <v>3.0575158018563799</v>
      </c>
      <c r="AA83" s="2">
        <v>3.1839775920474729</v>
      </c>
      <c r="AB83" s="2">
        <v>7.9863068730566003</v>
      </c>
      <c r="AC83" s="2">
        <v>3.3000795895810691</v>
      </c>
      <c r="AD83" s="2">
        <v>2.5746734245677212</v>
      </c>
      <c r="AE83" s="2">
        <v>1.8563038790988557</v>
      </c>
      <c r="AF83" s="2">
        <v>2.6622707873450269</v>
      </c>
      <c r="AG83" s="2">
        <v>0.5732574011103847</v>
      </c>
      <c r="AH83" s="2">
        <v>0.43386606773031783</v>
      </c>
      <c r="AI83" s="2"/>
    </row>
    <row r="84" spans="1:35" x14ac:dyDescent="0.2">
      <c r="A84" s="11">
        <v>41699</v>
      </c>
      <c r="B84" s="2">
        <v>1.495856970789033</v>
      </c>
      <c r="C84" s="2">
        <v>1.4647650718754279</v>
      </c>
      <c r="D84" s="2">
        <v>1.3086340855891136</v>
      </c>
      <c r="E84" s="2">
        <v>1.3392969496387599</v>
      </c>
      <c r="F84" s="2">
        <v>1.5373792917308486</v>
      </c>
      <c r="G84" s="2">
        <v>15.604279085864082</v>
      </c>
      <c r="H84" s="2">
        <v>18.182504238763162</v>
      </c>
      <c r="I84" s="2">
        <v>16.555217835734062</v>
      </c>
      <c r="J84" s="2">
        <v>19.771863840340497</v>
      </c>
      <c r="K84" s="2">
        <v>22.135951816656821</v>
      </c>
      <c r="L84" s="2">
        <v>13.72528407091991</v>
      </c>
      <c r="M84" s="2">
        <v>16.18132613670074</v>
      </c>
      <c r="N84" s="2">
        <v>16.382205564256537</v>
      </c>
      <c r="O84" s="2">
        <v>18.589444640688313</v>
      </c>
      <c r="P84" s="2">
        <v>20.73988039296616</v>
      </c>
      <c r="Q84" s="2">
        <v>21.315546598133704</v>
      </c>
      <c r="R84" s="2">
        <v>19.55942002841612</v>
      </c>
      <c r="S84" s="2">
        <v>15.06765996843388</v>
      </c>
      <c r="T84" s="2">
        <v>2.4075409567002679</v>
      </c>
      <c r="U84" s="2">
        <v>3.4412245272255633</v>
      </c>
      <c r="V84" s="2">
        <v>3.2082815211548987</v>
      </c>
      <c r="W84" s="2">
        <v>1.513524255040839</v>
      </c>
      <c r="X84" s="2">
        <v>1.5760887707435396</v>
      </c>
      <c r="Y84" s="2">
        <v>1.7848592340722655</v>
      </c>
      <c r="Z84" s="2">
        <v>3.0575158018563799</v>
      </c>
      <c r="AA84" s="2">
        <v>3.1583784349004169</v>
      </c>
      <c r="AB84" s="2">
        <v>7.9863068730566003</v>
      </c>
      <c r="AC84" s="2">
        <v>3.4290807141426276</v>
      </c>
      <c r="AD84" s="2">
        <v>2.4779392863774925</v>
      </c>
      <c r="AE84" s="2">
        <v>1.8563038790988557</v>
      </c>
      <c r="AF84" s="2">
        <v>2.6622707873450269</v>
      </c>
      <c r="AG84" s="2">
        <v>0.57078086821296559</v>
      </c>
      <c r="AH84" s="2">
        <v>0.43876434164562778</v>
      </c>
      <c r="AI84" s="2"/>
    </row>
    <row r="85" spans="1:35" x14ac:dyDescent="0.2">
      <c r="A85" s="11">
        <v>41671</v>
      </c>
      <c r="B85" s="2">
        <v>1.4980605067923665</v>
      </c>
      <c r="C85" s="2">
        <v>1.4663981824298726</v>
      </c>
      <c r="D85" s="2">
        <v>1.3352433633702629</v>
      </c>
      <c r="E85" s="2">
        <v>1.3409565500506651</v>
      </c>
      <c r="F85" s="2">
        <v>1.5386675371781746</v>
      </c>
      <c r="G85" s="2">
        <v>15.204948796923762</v>
      </c>
      <c r="H85" s="2">
        <v>18.317178157811298</v>
      </c>
      <c r="I85" s="2">
        <v>16.539964345571093</v>
      </c>
      <c r="J85" s="2">
        <v>19.213841599911284</v>
      </c>
      <c r="K85" s="2">
        <v>22.383943292235667</v>
      </c>
      <c r="L85" s="2">
        <v>13.147910023934351</v>
      </c>
      <c r="M85" s="2">
        <v>15.974173324740599</v>
      </c>
      <c r="N85" s="2">
        <v>15.94636098938372</v>
      </c>
      <c r="O85" s="2">
        <v>17.730978025280852</v>
      </c>
      <c r="P85" s="2">
        <v>20.585418623333055</v>
      </c>
      <c r="Q85" s="2">
        <v>20.93881324093239</v>
      </c>
      <c r="R85" s="2">
        <v>19.156055175970845</v>
      </c>
      <c r="S85" s="2">
        <v>15.081846859495853</v>
      </c>
      <c r="T85" s="2">
        <v>2.4075409567002679</v>
      </c>
      <c r="U85" s="2">
        <v>3.4412245272255633</v>
      </c>
      <c r="V85" s="2">
        <v>3.2082815211548987</v>
      </c>
      <c r="W85" s="2">
        <v>1.56582432888277</v>
      </c>
      <c r="X85" s="2">
        <v>1.5741637322601461</v>
      </c>
      <c r="Y85" s="2">
        <v>1.7848592340722655</v>
      </c>
      <c r="Z85" s="2">
        <v>3.0620322938706352</v>
      </c>
      <c r="AA85" s="2">
        <v>3.1609653394892923</v>
      </c>
      <c r="AB85" s="2">
        <v>7.994694875408598</v>
      </c>
      <c r="AC85" s="2">
        <v>3.300276266555989</v>
      </c>
      <c r="AD85" s="2">
        <v>2.5768460923964134</v>
      </c>
      <c r="AE85" s="2">
        <v>1.8642226223939282</v>
      </c>
      <c r="AF85" s="2">
        <v>2.663156015301281</v>
      </c>
      <c r="AG85" s="2">
        <v>0.56463395739677891</v>
      </c>
      <c r="AH85" s="2">
        <v>0.45609298529740327</v>
      </c>
      <c r="AI85" s="2"/>
    </row>
    <row r="86" spans="1:35" x14ac:dyDescent="0.2">
      <c r="A86" s="11">
        <v>41640</v>
      </c>
      <c r="B86" s="2">
        <v>1.4706787545563347</v>
      </c>
      <c r="C86" s="2">
        <v>1.4396250163084654</v>
      </c>
      <c r="D86" s="2">
        <v>1.3111700604253635</v>
      </c>
      <c r="E86" s="2">
        <v>1.2802423455998391</v>
      </c>
      <c r="F86" s="2">
        <v>1.5055406860772436</v>
      </c>
      <c r="G86" s="2">
        <v>14.614966754731363</v>
      </c>
      <c r="H86" s="2">
        <v>18.317167219526759</v>
      </c>
      <c r="I86" s="2">
        <v>15.776893171949213</v>
      </c>
      <c r="J86" s="2">
        <v>18.407790973053501</v>
      </c>
      <c r="K86" s="2">
        <v>22.383921586210679</v>
      </c>
      <c r="L86" s="2">
        <v>13.12564932107732</v>
      </c>
      <c r="M86" s="2">
        <v>15.974139539779957</v>
      </c>
      <c r="N86" s="2">
        <v>16.098462572594595</v>
      </c>
      <c r="O86" s="2">
        <v>17.730976995252576</v>
      </c>
      <c r="P86" s="2">
        <v>21.047988567663854</v>
      </c>
      <c r="Q86" s="2">
        <v>20.369789575695599</v>
      </c>
      <c r="R86" s="2">
        <v>18.871546994192954</v>
      </c>
      <c r="S86" s="2">
        <v>14.983574426486934</v>
      </c>
      <c r="T86" s="2">
        <v>2.364161778772421</v>
      </c>
      <c r="U86" s="2">
        <v>3.4194809348960962</v>
      </c>
      <c r="V86" s="2">
        <v>3.1967825826491332</v>
      </c>
      <c r="W86" s="2">
        <v>1.5385714620520008</v>
      </c>
      <c r="X86" s="2">
        <v>1.5713471552416614</v>
      </c>
      <c r="Y86" s="2">
        <v>1.7837268839175822</v>
      </c>
      <c r="Z86" s="2">
        <v>3.0330022894149398</v>
      </c>
      <c r="AA86" s="2">
        <v>3.1575019251835492</v>
      </c>
      <c r="AB86" s="2">
        <v>7.9270056725867368</v>
      </c>
      <c r="AC86" s="2">
        <v>3.4052713293185786</v>
      </c>
      <c r="AD86" s="2">
        <v>2.4799527994439883</v>
      </c>
      <c r="AE86" s="2">
        <v>1.8579827763984569</v>
      </c>
      <c r="AF86" s="2">
        <v>2.6631616271986944</v>
      </c>
      <c r="AG86" s="2">
        <v>0.54908512748741967</v>
      </c>
      <c r="AH86" s="2">
        <v>0.4560927203874634</v>
      </c>
      <c r="AI86" s="2"/>
    </row>
    <row r="87" spans="1:35" x14ac:dyDescent="0.2">
      <c r="A87" s="11">
        <v>41609</v>
      </c>
      <c r="B87" s="2">
        <v>1.460012665700581</v>
      </c>
      <c r="C87" s="2">
        <v>1.4387672504701721</v>
      </c>
      <c r="D87" s="2">
        <v>1.290278607561524</v>
      </c>
      <c r="E87" s="2">
        <v>1.2819815752036441</v>
      </c>
      <c r="F87" s="2">
        <v>1.5043363777395866</v>
      </c>
      <c r="G87" s="2">
        <v>15.200123278871514</v>
      </c>
      <c r="H87" s="2">
        <v>18.294293687055365</v>
      </c>
      <c r="I87" s="2">
        <v>16.214438256769075</v>
      </c>
      <c r="J87" s="2">
        <v>19.194458521762368</v>
      </c>
      <c r="K87" s="2">
        <v>22.383921586210679</v>
      </c>
      <c r="L87" s="2">
        <v>13.51898309543175</v>
      </c>
      <c r="M87" s="2">
        <v>15.974139539779957</v>
      </c>
      <c r="N87" s="2">
        <v>16.098462572594595</v>
      </c>
      <c r="O87" s="2">
        <v>17.243022767490107</v>
      </c>
      <c r="P87" s="2">
        <v>21.047988567663854</v>
      </c>
      <c r="Q87" s="2">
        <v>20.369789575695599</v>
      </c>
      <c r="R87" s="2">
        <v>18.871546994192954</v>
      </c>
      <c r="S87" s="2">
        <v>14.885898502619957</v>
      </c>
      <c r="T87" s="2">
        <v>2.364161778772421</v>
      </c>
      <c r="U87" s="2">
        <v>3.4194809348960962</v>
      </c>
      <c r="V87" s="2">
        <v>3.1864846123465056</v>
      </c>
      <c r="W87" s="2">
        <v>1.4832612738337996</v>
      </c>
      <c r="X87" s="2">
        <v>1.5515170971491368</v>
      </c>
      <c r="Y87" s="2">
        <v>1.7837268839175822</v>
      </c>
      <c r="Z87" s="2">
        <v>2.9965782873654212</v>
      </c>
      <c r="AA87" s="2">
        <v>3.08964002744331</v>
      </c>
      <c r="AB87" s="2">
        <v>7.8452887788275634</v>
      </c>
      <c r="AC87" s="2">
        <v>3.1940600206173611</v>
      </c>
      <c r="AD87" s="2">
        <v>2.51194162634116</v>
      </c>
      <c r="AE87" s="2">
        <v>1.8364007135058547</v>
      </c>
      <c r="AF87" s="2">
        <v>2.5866206471623965</v>
      </c>
      <c r="AG87" s="2">
        <v>0.57907483708409646</v>
      </c>
      <c r="AH87" s="2">
        <v>0.4560927203874634</v>
      </c>
      <c r="AI87" s="2"/>
    </row>
    <row r="88" spans="1:35" x14ac:dyDescent="0.2">
      <c r="A88" s="11">
        <v>41579</v>
      </c>
      <c r="B88" s="2">
        <v>1.460012665700581</v>
      </c>
      <c r="C88" s="2">
        <v>1.4387672504701721</v>
      </c>
      <c r="D88" s="2">
        <v>1.290278607561524</v>
      </c>
      <c r="E88" s="2">
        <v>1.3068993155629494</v>
      </c>
      <c r="F88" s="2">
        <v>1.5043363777395866</v>
      </c>
      <c r="G88" s="2">
        <v>14.825438081648798</v>
      </c>
      <c r="H88" s="2">
        <v>17.360151912646092</v>
      </c>
      <c r="I88" s="2">
        <v>16.23578257536272</v>
      </c>
      <c r="J88" s="2">
        <v>19.194458521762368</v>
      </c>
      <c r="K88" s="2">
        <v>22.383921586210679</v>
      </c>
      <c r="L88" s="2">
        <v>13.51898309543175</v>
      </c>
      <c r="M88" s="2">
        <v>15.476553774900532</v>
      </c>
      <c r="N88" s="2">
        <v>16.098462572594595</v>
      </c>
      <c r="O88" s="2">
        <v>17.730976995252576</v>
      </c>
      <c r="P88" s="2">
        <v>21.637989229195501</v>
      </c>
      <c r="Q88" s="2">
        <v>20.369789575695599</v>
      </c>
      <c r="R88" s="2">
        <v>18.838115198105768</v>
      </c>
      <c r="S88" s="2">
        <v>14.885898502619957</v>
      </c>
      <c r="T88" s="2">
        <v>2.364161778772421</v>
      </c>
      <c r="U88" s="2">
        <v>3.4194809348960962</v>
      </c>
      <c r="V88" s="2">
        <v>3.1864846123465056</v>
      </c>
      <c r="W88" s="2">
        <v>1.4832612738337996</v>
      </c>
      <c r="X88" s="2">
        <v>1.5515170971491368</v>
      </c>
      <c r="Y88" s="2">
        <v>1.7837268839175822</v>
      </c>
      <c r="Z88" s="2">
        <v>2.9978095972930481</v>
      </c>
      <c r="AA88" s="2">
        <v>3.0774720402768536</v>
      </c>
      <c r="AB88" s="2">
        <v>7.8428194303272152</v>
      </c>
      <c r="AC88" s="2">
        <v>3.3172112672784553</v>
      </c>
      <c r="AD88" s="2">
        <v>2.51194162634116</v>
      </c>
      <c r="AE88" s="2">
        <v>1.8364007135058547</v>
      </c>
      <c r="AF88" s="2">
        <v>2.662568233369293</v>
      </c>
      <c r="AG88" s="2">
        <v>0.57907483708409646</v>
      </c>
      <c r="AH88" s="2">
        <v>0.4560927203874634</v>
      </c>
      <c r="AI88" s="2"/>
    </row>
    <row r="89" spans="1:35" x14ac:dyDescent="0.2">
      <c r="A89" s="11">
        <v>41548</v>
      </c>
      <c r="B89" s="2">
        <v>1.460012665700581</v>
      </c>
      <c r="C89" s="2">
        <v>1.4387672504701721</v>
      </c>
      <c r="D89" s="2">
        <v>1.2591314321123921</v>
      </c>
      <c r="E89" s="2">
        <v>1.2819815752036441</v>
      </c>
      <c r="F89" s="2">
        <v>1.5043363777395866</v>
      </c>
      <c r="G89" s="2">
        <v>14.012938153554408</v>
      </c>
      <c r="H89" s="2">
        <v>16.818205115202193</v>
      </c>
      <c r="I89" s="2">
        <v>16.23578257536272</v>
      </c>
      <c r="J89" s="2">
        <v>19.194458521762368</v>
      </c>
      <c r="K89" s="2">
        <v>22.383921586210679</v>
      </c>
      <c r="L89" s="2">
        <v>13.51898309543175</v>
      </c>
      <c r="M89" s="2">
        <v>15.67992714703994</v>
      </c>
      <c r="N89" s="2">
        <v>16.098462572594595</v>
      </c>
      <c r="O89" s="2">
        <v>17.730976995252576</v>
      </c>
      <c r="P89" s="2">
        <v>19.852779207278672</v>
      </c>
      <c r="Q89" s="2">
        <v>20.13258374156171</v>
      </c>
      <c r="R89" s="2">
        <v>18.634341160059076</v>
      </c>
      <c r="S89" s="2">
        <v>14.480983927706205</v>
      </c>
      <c r="T89" s="2">
        <v>2.3639648833136246</v>
      </c>
      <c r="U89" s="2">
        <v>3.4194809348960962</v>
      </c>
      <c r="V89" s="2">
        <v>3.1864846123465056</v>
      </c>
      <c r="W89" s="2">
        <v>1.4832612738337996</v>
      </c>
      <c r="X89" s="2">
        <v>1.5515170971491368</v>
      </c>
      <c r="Y89" s="2">
        <v>1.7837268839175822</v>
      </c>
      <c r="Z89" s="2">
        <v>2.9978095972930481</v>
      </c>
      <c r="AA89" s="2">
        <v>3.0824283535720616</v>
      </c>
      <c r="AB89" s="2">
        <v>7.8428194303272152</v>
      </c>
      <c r="AC89" s="2">
        <v>3.3619859642922956</v>
      </c>
      <c r="AD89" s="2">
        <v>2.51194162634116</v>
      </c>
      <c r="AE89" s="2">
        <v>1.8364007135058547</v>
      </c>
      <c r="AF89" s="2">
        <v>2.662568233369293</v>
      </c>
      <c r="AG89" s="2">
        <v>0.57907483708409646</v>
      </c>
      <c r="AH89" s="2">
        <v>0.4560927203874634</v>
      </c>
      <c r="AI89" s="2"/>
    </row>
    <row r="90" spans="1:35" x14ac:dyDescent="0.2">
      <c r="A90" s="11">
        <v>41518</v>
      </c>
      <c r="B90" s="2">
        <v>1.460012665700581</v>
      </c>
      <c r="C90" s="2">
        <v>1.4381289452554862</v>
      </c>
      <c r="D90" s="2">
        <v>1.2910755858740866</v>
      </c>
      <c r="E90" s="2">
        <v>1.2834161361662568</v>
      </c>
      <c r="F90" s="2">
        <v>1.5043363777395866</v>
      </c>
      <c r="G90" s="2">
        <v>13.203476356022584</v>
      </c>
      <c r="H90" s="2">
        <v>16.817823011346434</v>
      </c>
      <c r="I90" s="2">
        <v>16.237928341097415</v>
      </c>
      <c r="J90" s="2">
        <v>18.67001348928979</v>
      </c>
      <c r="K90" s="2">
        <v>21.84197478876678</v>
      </c>
      <c r="L90" s="2">
        <v>13.51762291110923</v>
      </c>
      <c r="M90" s="2">
        <v>15.67992714703994</v>
      </c>
      <c r="N90" s="2">
        <v>16.098462572594595</v>
      </c>
      <c r="O90" s="2">
        <v>17.729405189033923</v>
      </c>
      <c r="P90" s="2">
        <v>19.562770180197987</v>
      </c>
      <c r="Q90" s="2">
        <v>20.348049991942815</v>
      </c>
      <c r="R90" s="2">
        <v>18.633995781357761</v>
      </c>
      <c r="S90" s="2">
        <v>14.885898502619957</v>
      </c>
      <c r="T90" s="2">
        <v>2.3600003482204674</v>
      </c>
      <c r="U90" s="2">
        <v>3.4192755927386238</v>
      </c>
      <c r="V90" s="2">
        <v>3.1864846123465056</v>
      </c>
      <c r="W90" s="2">
        <v>1.477954518184903</v>
      </c>
      <c r="X90" s="2">
        <v>1.5515170971491368</v>
      </c>
      <c r="Y90" s="2">
        <v>1.7837268839175822</v>
      </c>
      <c r="Z90" s="2">
        <v>2.9976561065145932</v>
      </c>
      <c r="AA90" s="2">
        <v>3.0902556824071237</v>
      </c>
      <c r="AB90" s="2">
        <v>7.8428194303272152</v>
      </c>
      <c r="AC90" s="2">
        <v>3.3619859642922956</v>
      </c>
      <c r="AD90" s="2">
        <v>2.51194162634116</v>
      </c>
      <c r="AE90" s="2">
        <v>1.8364007135058547</v>
      </c>
      <c r="AF90" s="2">
        <v>2.5936891045126687</v>
      </c>
      <c r="AG90" s="2">
        <v>0.55462107100474956</v>
      </c>
      <c r="AH90" s="2">
        <v>0.4560927203874634</v>
      </c>
      <c r="AI90" s="2"/>
    </row>
    <row r="91" spans="1:35" x14ac:dyDescent="0.2">
      <c r="A91" s="11">
        <v>41487</v>
      </c>
      <c r="B91" s="2">
        <v>1.460012665700581</v>
      </c>
      <c r="C91" s="2">
        <v>1.4381289452554862</v>
      </c>
      <c r="D91" s="2">
        <v>1.2929883338242363</v>
      </c>
      <c r="E91" s="2">
        <v>1.2771867010764304</v>
      </c>
      <c r="F91" s="2">
        <v>1.5043363777395866</v>
      </c>
      <c r="G91" s="2">
        <v>13.793477017554231</v>
      </c>
      <c r="H91" s="2">
        <v>16.572701150743075</v>
      </c>
      <c r="I91" s="2">
        <v>15.755901909919405</v>
      </c>
      <c r="J91" s="2">
        <v>19.194458521762368</v>
      </c>
      <c r="K91" s="2">
        <v>22.383921586210679</v>
      </c>
      <c r="L91" s="2">
        <v>13.124289136754799</v>
      </c>
      <c r="M91" s="2">
        <v>15.137598154668185</v>
      </c>
      <c r="N91" s="2">
        <v>15.600569407079377</v>
      </c>
      <c r="O91" s="2">
        <v>17.729334648401878</v>
      </c>
      <c r="P91" s="2">
        <v>19.742351143042917</v>
      </c>
      <c r="Q91" s="2">
        <v>20.348049991942815</v>
      </c>
      <c r="R91" s="2">
        <v>18.634341160059076</v>
      </c>
      <c r="S91" s="2">
        <v>14.885898502619957</v>
      </c>
      <c r="T91" s="2">
        <v>2.361902776167939</v>
      </c>
      <c r="U91" s="2">
        <v>3.4192755927386238</v>
      </c>
      <c r="V91" s="2">
        <v>3.1854287122087475</v>
      </c>
      <c r="W91" s="2">
        <v>1.4423934562785758</v>
      </c>
      <c r="X91" s="2">
        <v>1.5462140424211728</v>
      </c>
      <c r="Y91" s="2">
        <v>1.8501571097434266</v>
      </c>
      <c r="Z91" s="2">
        <v>3.0338956235832919</v>
      </c>
      <c r="AA91" s="2">
        <v>3.1157741133128636</v>
      </c>
      <c r="AB91" s="2">
        <v>7.8414241518930146</v>
      </c>
      <c r="AC91" s="2">
        <v>3.3588044355023672</v>
      </c>
      <c r="AD91" s="2">
        <v>2.3798645028651637</v>
      </c>
      <c r="AE91" s="2">
        <v>1.8372493881934064</v>
      </c>
      <c r="AF91" s="2">
        <v>2.6626975297610693</v>
      </c>
      <c r="AG91" s="2">
        <v>0.56684795404442301</v>
      </c>
      <c r="AH91" s="2">
        <v>0.45617060843268065</v>
      </c>
      <c r="AI91" s="2"/>
    </row>
    <row r="92" spans="1:35" x14ac:dyDescent="0.2">
      <c r="A92" s="11">
        <v>41456</v>
      </c>
      <c r="B92" s="2">
        <v>1.4598276109755191</v>
      </c>
      <c r="C92" s="2">
        <v>1.4382431110370766</v>
      </c>
      <c r="D92" s="2">
        <v>1.2895599125224511</v>
      </c>
      <c r="E92" s="2">
        <v>1.2750334450747451</v>
      </c>
      <c r="F92" s="2">
        <v>1.5043363777395866</v>
      </c>
      <c r="G92" s="2">
        <v>13.388438294788854</v>
      </c>
      <c r="H92" s="2">
        <v>16.098497702979664</v>
      </c>
      <c r="I92" s="2">
        <v>16.235043047165536</v>
      </c>
      <c r="J92" s="2">
        <v>19.193718993565181</v>
      </c>
      <c r="K92" s="2">
        <v>22.18782409772799</v>
      </c>
      <c r="L92" s="2">
        <v>12.493269342577426</v>
      </c>
      <c r="M92" s="2">
        <v>14.931552517377266</v>
      </c>
      <c r="N92" s="2">
        <v>15.636411047907961</v>
      </c>
      <c r="O92" s="2">
        <v>17.729616810930054</v>
      </c>
      <c r="P92" s="2">
        <v>18.799395304594697</v>
      </c>
      <c r="Q92" s="2">
        <v>20.085142574734938</v>
      </c>
      <c r="R92" s="2">
        <v>18.634341160059076</v>
      </c>
      <c r="S92" s="2">
        <v>14.211040877763704</v>
      </c>
      <c r="T92" s="2">
        <v>2.3598893212779593</v>
      </c>
      <c r="U92" s="2">
        <v>3.4066276483699069</v>
      </c>
      <c r="V92" s="2">
        <v>3.1854287122087475</v>
      </c>
      <c r="W92" s="2">
        <v>1.4767574444042566</v>
      </c>
      <c r="X92" s="2">
        <v>1.5384666012718675</v>
      </c>
      <c r="Y92" s="2">
        <v>1.9015896188955594</v>
      </c>
      <c r="Z92" s="2">
        <v>3.0333014379678866</v>
      </c>
      <c r="AA92" s="2">
        <v>3.1050503830925513</v>
      </c>
      <c r="AB92" s="2">
        <v>7.8596458809188343</v>
      </c>
      <c r="AC92" s="2">
        <v>3.361864725051217</v>
      </c>
      <c r="AD92" s="2">
        <v>2.511820387100081</v>
      </c>
      <c r="AE92" s="2">
        <v>1.8372493881934064</v>
      </c>
      <c r="AF92" s="2">
        <v>2.661510742102267</v>
      </c>
      <c r="AG92" s="2">
        <v>0.57907483708409646</v>
      </c>
      <c r="AH92" s="2">
        <v>0.45617060843268065</v>
      </c>
      <c r="AI92" s="2"/>
    </row>
    <row r="93" spans="1:35" x14ac:dyDescent="0.2">
      <c r="A93" s="11">
        <v>41426</v>
      </c>
      <c r="B93" s="2">
        <v>1.4595992794123382</v>
      </c>
      <c r="C93" s="2">
        <v>1.4380147794738958</v>
      </c>
      <c r="D93" s="2">
        <v>1.2890817255349138</v>
      </c>
      <c r="E93" s="2">
        <v>1.3057024335363394</v>
      </c>
      <c r="F93" s="2">
        <v>1.5043363777395866</v>
      </c>
      <c r="G93" s="2">
        <v>13.781772069143283</v>
      </c>
      <c r="H93" s="2">
        <v>16.343619563583022</v>
      </c>
      <c r="I93" s="2">
        <v>15.776153643752034</v>
      </c>
      <c r="J93" s="2">
        <v>18.669273961092607</v>
      </c>
      <c r="K93" s="2">
        <v>21.942702237124635</v>
      </c>
      <c r="L93" s="2">
        <v>13.017714375050002</v>
      </c>
      <c r="M93" s="2">
        <v>14.524805773098452</v>
      </c>
      <c r="N93" s="2">
        <v>16.095300451321467</v>
      </c>
      <c r="O93" s="2">
        <v>17.729616810930054</v>
      </c>
      <c r="P93" s="2">
        <v>19.768925300740559</v>
      </c>
      <c r="Q93" s="2">
        <v>20.369789575695599</v>
      </c>
      <c r="R93" s="2">
        <v>18.871546994192954</v>
      </c>
      <c r="S93" s="2">
        <v>14.211040877763704</v>
      </c>
      <c r="T93" s="2">
        <v>2.3126737612530563</v>
      </c>
      <c r="U93" s="2">
        <v>3.327121480548997</v>
      </c>
      <c r="V93" s="2">
        <v>3.1854287122087475</v>
      </c>
      <c r="W93" s="2">
        <v>1.4726477625360062</v>
      </c>
      <c r="X93" s="2">
        <v>1.4950743842521355</v>
      </c>
      <c r="Y93" s="2">
        <v>1.8758733643194927</v>
      </c>
      <c r="Z93" s="2">
        <v>3.0326474941924046</v>
      </c>
      <c r="AA93" s="2">
        <v>3.0849514933977678</v>
      </c>
      <c r="AB93" s="2">
        <v>7.757097312714901</v>
      </c>
      <c r="AC93" s="2">
        <v>3.162596493466594</v>
      </c>
      <c r="AD93" s="2">
        <v>2.4599988493795504</v>
      </c>
      <c r="AE93" s="2">
        <v>1.8372493881934064</v>
      </c>
      <c r="AF93" s="2">
        <v>2.661510742102267</v>
      </c>
      <c r="AG93" s="2">
        <v>0.57907483708409646</v>
      </c>
      <c r="AH93" s="2">
        <v>0.45617060843268065</v>
      </c>
      <c r="AI93" s="2"/>
    </row>
    <row r="94" spans="1:35" x14ac:dyDescent="0.2">
      <c r="A94" s="11">
        <v>41395</v>
      </c>
      <c r="B94" s="2">
        <v>1.4272756879790085</v>
      </c>
      <c r="C94" s="2">
        <v>1.4062921831176787</v>
      </c>
      <c r="D94" s="2">
        <v>1.2188792486389601</v>
      </c>
      <c r="E94" s="2">
        <v>1.2791060022691703</v>
      </c>
      <c r="F94" s="2">
        <v>1.4738138620126526</v>
      </c>
      <c r="G94" s="2">
        <v>13.198673627481746</v>
      </c>
      <c r="H94" s="2">
        <v>16.569433503247165</v>
      </c>
      <c r="I94" s="2">
        <v>16.235043047165536</v>
      </c>
      <c r="J94" s="2">
        <v>19.193718993565181</v>
      </c>
      <c r="K94" s="2">
        <v>22.18782409772799</v>
      </c>
      <c r="L94" s="2">
        <v>13.017714375050002</v>
      </c>
      <c r="M94" s="2">
        <v>14.931552517377266</v>
      </c>
      <c r="N94" s="2">
        <v>15.597407285806245</v>
      </c>
      <c r="O94" s="2">
        <v>17.69997192399444</v>
      </c>
      <c r="P94" s="2">
        <v>19.768925300740559</v>
      </c>
      <c r="Q94" s="2">
        <v>20.369789575695599</v>
      </c>
      <c r="R94" s="2">
        <v>18.681782326885852</v>
      </c>
      <c r="S94" s="2">
        <v>14.37176564301002</v>
      </c>
      <c r="T94" s="2">
        <v>2.3126737612530563</v>
      </c>
      <c r="U94" s="2">
        <v>3.3117063699072822</v>
      </c>
      <c r="V94" s="2">
        <v>3.1854287122087475</v>
      </c>
      <c r="W94" s="2">
        <v>1.4716416875403979</v>
      </c>
      <c r="X94" s="2">
        <v>1.4420601123322725</v>
      </c>
      <c r="Y94" s="2">
        <v>1.8748662785019123</v>
      </c>
      <c r="Z94" s="2">
        <v>2.9392981597487897</v>
      </c>
      <c r="AA94" s="2">
        <v>2.9840343987904099</v>
      </c>
      <c r="AB94" s="2">
        <v>7.6659886675858049</v>
      </c>
      <c r="AC94" s="2">
        <v>3.1681477907728697</v>
      </c>
      <c r="AD94" s="2">
        <v>2.4437823167229382</v>
      </c>
      <c r="AE94" s="2">
        <v>1.7878296294931901</v>
      </c>
      <c r="AF94" s="2">
        <v>2.5650799617029927</v>
      </c>
      <c r="AG94" s="2">
        <v>0.55462107100474956</v>
      </c>
      <c r="AH94" s="2">
        <v>0.45617060843268065</v>
      </c>
      <c r="AI94" s="2"/>
    </row>
    <row r="95" spans="1:35" x14ac:dyDescent="0.2">
      <c r="A95" s="11">
        <v>41365</v>
      </c>
      <c r="B95" s="2">
        <v>1.4272756879790085</v>
      </c>
      <c r="C95" s="2">
        <v>1.4062921831176787</v>
      </c>
      <c r="D95" s="2">
        <v>1.1928723267224286</v>
      </c>
      <c r="E95" s="2">
        <v>1.2789466066066575</v>
      </c>
      <c r="F95" s="2">
        <v>1.4738138620126526</v>
      </c>
      <c r="G95" s="2">
        <v>13.388161991827802</v>
      </c>
      <c r="H95" s="2">
        <v>16.569147979511417</v>
      </c>
      <c r="I95" s="2">
        <v>16.228718804619273</v>
      </c>
      <c r="J95" s="2">
        <v>19.187394751018918</v>
      </c>
      <c r="K95" s="2">
        <v>22.18782409772799</v>
      </c>
      <c r="L95" s="2">
        <v>13.017714375050002</v>
      </c>
      <c r="M95" s="2">
        <v>14.931552517377266</v>
      </c>
      <c r="N95" s="2">
        <v>16.095300451321467</v>
      </c>
      <c r="O95" s="2">
        <v>17.686928173742771</v>
      </c>
      <c r="P95" s="2">
        <v>19.729398784826408</v>
      </c>
      <c r="Q95" s="2">
        <v>20.369789575695599</v>
      </c>
      <c r="R95" s="2">
        <v>18.642255810971697</v>
      </c>
      <c r="S95" s="2">
        <v>14.37176564301002</v>
      </c>
      <c r="T95" s="2">
        <v>2.2965661221332185</v>
      </c>
      <c r="U95" s="2">
        <v>3.3113213533620214</v>
      </c>
      <c r="V95" s="2">
        <v>3.1854287122087475</v>
      </c>
      <c r="W95" s="2">
        <v>1.4776433431617333</v>
      </c>
      <c r="X95" s="2">
        <v>1.5083757919259968</v>
      </c>
      <c r="Y95" s="2">
        <v>1.8298628329937958</v>
      </c>
      <c r="Z95" s="2">
        <v>2.9392981597487897</v>
      </c>
      <c r="AA95" s="2">
        <v>3.00960168305095</v>
      </c>
      <c r="AB95" s="2">
        <v>7.6659886675858049</v>
      </c>
      <c r="AC95" s="2">
        <v>3.2908629034583985</v>
      </c>
      <c r="AD95" s="2">
        <v>2.3210672040374094</v>
      </c>
      <c r="AE95" s="2">
        <v>1.7878296294931901</v>
      </c>
      <c r="AF95" s="2">
        <v>2.6339590905596175</v>
      </c>
      <c r="AG95" s="2">
        <v>0.5477871119164397</v>
      </c>
      <c r="AH95" s="2">
        <v>0.45617060843268065</v>
      </c>
      <c r="AI95" s="2"/>
    </row>
    <row r="96" spans="1:35" x14ac:dyDescent="0.2">
      <c r="A96" s="11">
        <v>41334</v>
      </c>
      <c r="B96" s="2">
        <v>1.4272756879790085</v>
      </c>
      <c r="C96" s="2">
        <v>1.4062921831176787</v>
      </c>
      <c r="D96" s="2">
        <v>1.2427078074410396</v>
      </c>
      <c r="E96" s="2">
        <v>1.2353405609778734</v>
      </c>
      <c r="F96" s="2">
        <v>1.4738138620126526</v>
      </c>
      <c r="G96" s="2">
        <v>13.781495766182234</v>
      </c>
      <c r="H96" s="2">
        <v>16.34006639235136</v>
      </c>
      <c r="I96" s="2">
        <v>16.206583955707348</v>
      </c>
      <c r="J96" s="2">
        <v>18.659787597273208</v>
      </c>
      <c r="K96" s="2">
        <v>21.893677865003962</v>
      </c>
      <c r="L96" s="2">
        <v>13.017714375050002</v>
      </c>
      <c r="M96" s="2">
        <v>14.686257790484687</v>
      </c>
      <c r="N96" s="2">
        <v>16.095300451321467</v>
      </c>
      <c r="O96" s="2">
        <v>17.657863349393804</v>
      </c>
      <c r="P96" s="2">
        <v>19.712847982072137</v>
      </c>
      <c r="Q96" s="2">
        <v>20.180024908388489</v>
      </c>
      <c r="R96" s="2">
        <v>18.982986314483565</v>
      </c>
      <c r="S96" s="2">
        <v>14.615955452677456</v>
      </c>
      <c r="T96" s="2">
        <v>2.2965661221332185</v>
      </c>
      <c r="U96" s="2">
        <v>3.3014296294794714</v>
      </c>
      <c r="V96" s="2">
        <v>3.1864846123465056</v>
      </c>
      <c r="W96" s="2">
        <v>1.431468769957613</v>
      </c>
      <c r="X96" s="2">
        <v>1.5083757919259968</v>
      </c>
      <c r="Y96" s="2">
        <v>1.8748662785019123</v>
      </c>
      <c r="Z96" s="2">
        <v>2.9392981597487897</v>
      </c>
      <c r="AA96" s="2">
        <v>2.9749483601673212</v>
      </c>
      <c r="AB96" s="2">
        <v>7.6659886675858049</v>
      </c>
      <c r="AC96" s="2">
        <v>3.1050270809779281</v>
      </c>
      <c r="AD96" s="2">
        <v>2.4437823167229382</v>
      </c>
      <c r="AE96" s="2">
        <v>1.7878296294931901</v>
      </c>
      <c r="AF96" s="2">
        <v>2.6339590905596175</v>
      </c>
      <c r="AG96" s="2">
        <v>0.57907483708409646</v>
      </c>
      <c r="AH96" s="2">
        <v>0.45472957329573405</v>
      </c>
      <c r="AI96" s="2"/>
    </row>
    <row r="97" spans="1:35" x14ac:dyDescent="0.2">
      <c r="A97" s="11">
        <v>41306</v>
      </c>
      <c r="B97" s="2">
        <v>1.4272756879790085</v>
      </c>
      <c r="C97" s="2">
        <v>1.4062921831176787</v>
      </c>
      <c r="D97" s="2">
        <v>1.2259749798583996</v>
      </c>
      <c r="E97" s="2">
        <v>1.2786473861000052</v>
      </c>
      <c r="F97" s="2">
        <v>1.4738138620126526</v>
      </c>
      <c r="G97" s="2">
        <v>13.250091381603543</v>
      </c>
      <c r="H97" s="2">
        <v>16.567915793765494</v>
      </c>
      <c r="I97" s="2">
        <v>16.205903863546087</v>
      </c>
      <c r="J97" s="2">
        <v>19.183552537584522</v>
      </c>
      <c r="K97" s="2">
        <v>22.18782409772799</v>
      </c>
      <c r="L97" s="2">
        <v>13.017714375050002</v>
      </c>
      <c r="M97" s="2">
        <v>14.931552517377266</v>
      </c>
      <c r="N97" s="2">
        <v>16.095300451321467</v>
      </c>
      <c r="O97" s="2">
        <v>17.71538726520096</v>
      </c>
      <c r="P97" s="2">
        <v>19.281721623775091</v>
      </c>
      <c r="Q97" s="2">
        <v>20.369789575695599</v>
      </c>
      <c r="R97" s="2">
        <v>18.793221647176463</v>
      </c>
      <c r="S97" s="2">
        <v>14.615955452677456</v>
      </c>
      <c r="T97" s="2">
        <v>2.2834786653483499</v>
      </c>
      <c r="U97" s="2">
        <v>3.3219831103350916</v>
      </c>
      <c r="V97" s="2">
        <v>3.1864846123465056</v>
      </c>
      <c r="W97" s="2">
        <v>1.4367755256065098</v>
      </c>
      <c r="X97" s="2">
        <v>1.5083757919259968</v>
      </c>
      <c r="Y97" s="2">
        <v>1.8768804501370737</v>
      </c>
      <c r="Z97" s="2">
        <v>2.938720793596644</v>
      </c>
      <c r="AA97" s="2">
        <v>3.0095054553589256</v>
      </c>
      <c r="AB97" s="2">
        <v>7.6659886675858049</v>
      </c>
      <c r="AC97" s="2">
        <v>3.2908629034583985</v>
      </c>
      <c r="AD97" s="2">
        <v>2.4437823167229382</v>
      </c>
      <c r="AE97" s="2">
        <v>1.7878296294931901</v>
      </c>
      <c r="AF97" s="2">
        <v>2.6339590905596175</v>
      </c>
      <c r="AG97" s="2">
        <v>0.57918103244602048</v>
      </c>
      <c r="AH97" s="2">
        <v>0.454517182571886</v>
      </c>
      <c r="AI97" s="2"/>
    </row>
    <row r="98" spans="1:35" x14ac:dyDescent="0.2">
      <c r="A98" s="11">
        <v>41275</v>
      </c>
      <c r="B98" s="2">
        <v>1.426976467472356</v>
      </c>
      <c r="C98" s="2">
        <v>1.4059929626110261</v>
      </c>
      <c r="D98" s="2">
        <v>1.2620266780985796</v>
      </c>
      <c r="E98" s="2">
        <v>1.242595687859825</v>
      </c>
      <c r="F98" s="2">
        <v>1.4738138620126526</v>
      </c>
      <c r="G98" s="2">
        <v>13.767652961571214</v>
      </c>
      <c r="H98" s="2">
        <v>16.338834206605441</v>
      </c>
      <c r="I98" s="2">
        <v>15.747014460132583</v>
      </c>
      <c r="J98" s="2">
        <v>19.183552537584522</v>
      </c>
      <c r="K98" s="2">
        <v>22.18782409772799</v>
      </c>
      <c r="L98" s="2">
        <v>12.500171562447537</v>
      </c>
      <c r="M98" s="2">
        <v>14.735316735863202</v>
      </c>
      <c r="N98" s="2">
        <v>15.90553578401436</v>
      </c>
      <c r="O98" s="2">
        <v>17.01001663490511</v>
      </c>
      <c r="P98" s="2">
        <v>19.444011587477135</v>
      </c>
      <c r="Q98" s="2">
        <v>20.369789575695599</v>
      </c>
      <c r="R98" s="2">
        <v>18.982986314483565</v>
      </c>
      <c r="S98" s="2">
        <v>14.615955452677456</v>
      </c>
      <c r="T98" s="2">
        <v>2.2834786653483499</v>
      </c>
      <c r="U98" s="2">
        <v>3.3219831103350916</v>
      </c>
      <c r="V98" s="2">
        <v>3.1864846123465056</v>
      </c>
      <c r="W98" s="2">
        <v>1.4777010702701883</v>
      </c>
      <c r="X98" s="2">
        <v>1.5083757919259968</v>
      </c>
      <c r="Y98" s="2">
        <v>1.8079830512488289</v>
      </c>
      <c r="Z98" s="2">
        <v>2.938720793596644</v>
      </c>
      <c r="AA98" s="2">
        <v>3.0004194167358382</v>
      </c>
      <c r="AB98" s="2">
        <v>7.6651515681965696</v>
      </c>
      <c r="AC98" s="2">
        <v>3.2902016956928244</v>
      </c>
      <c r="AD98" s="2">
        <v>2.3528647489199468</v>
      </c>
      <c r="AE98" s="2">
        <v>1.7878296294931901</v>
      </c>
      <c r="AF98" s="2">
        <v>2.6339590905596175</v>
      </c>
      <c r="AG98" s="2">
        <v>0.61568102988100348</v>
      </c>
      <c r="AH98" s="2">
        <v>0.45472957329573405</v>
      </c>
      <c r="AI98" s="2"/>
    </row>
    <row r="99" spans="1:35" x14ac:dyDescent="0.2">
      <c r="A99" s="11">
        <v>41244</v>
      </c>
      <c r="B99" s="2">
        <v>1.426976467472356</v>
      </c>
      <c r="C99" s="2">
        <v>1.4059929626110261</v>
      </c>
      <c r="D99" s="2">
        <v>1.2620266780985796</v>
      </c>
      <c r="E99" s="2">
        <v>1.2737428633089569</v>
      </c>
      <c r="F99" s="2">
        <v>1.4738138620126526</v>
      </c>
      <c r="G99" s="2">
        <v>13.591327309674917</v>
      </c>
      <c r="H99" s="2">
        <v>16.093712346002079</v>
      </c>
      <c r="I99" s="2">
        <v>16.221714469911745</v>
      </c>
      <c r="J99" s="2">
        <v>18.659107505111947</v>
      </c>
      <c r="K99" s="2">
        <v>22.18782409772799</v>
      </c>
      <c r="L99" s="2">
        <v>13.017714375050002</v>
      </c>
      <c r="M99" s="2">
        <v>14.931552517377266</v>
      </c>
      <c r="N99" s="2">
        <v>15.636411047907961</v>
      </c>
      <c r="O99" s="2">
        <v>17.686928173742771</v>
      </c>
      <c r="P99" s="2">
        <v>18.918002895526538</v>
      </c>
      <c r="Q99" s="2">
        <v>20.369789575695599</v>
      </c>
      <c r="R99" s="2">
        <v>18.982986314483565</v>
      </c>
      <c r="S99" s="2">
        <v>14.615955452677456</v>
      </c>
      <c r="T99" s="2">
        <v>2.2834786653483499</v>
      </c>
      <c r="U99" s="2">
        <v>3.3219831103350916</v>
      </c>
      <c r="V99" s="2">
        <v>3.1864846123465056</v>
      </c>
      <c r="W99" s="2">
        <v>1.4779319787040077</v>
      </c>
      <c r="X99" s="2">
        <v>1.5083757919259968</v>
      </c>
      <c r="Y99" s="2">
        <v>1.8831176433418673</v>
      </c>
      <c r="Z99" s="2">
        <v>2.938720793596644</v>
      </c>
      <c r="AA99" s="2">
        <v>2.9958763974242935</v>
      </c>
      <c r="AB99" s="2">
        <v>7.6651515681965696</v>
      </c>
      <c r="AC99" s="2">
        <v>3.2870859278873672</v>
      </c>
      <c r="AD99" s="2">
        <v>2.3916168897680086</v>
      </c>
      <c r="AE99" s="2">
        <v>1.7878296294931901</v>
      </c>
      <c r="AF99" s="2">
        <v>2.5650799617029927</v>
      </c>
      <c r="AG99" s="2">
        <v>0.60345414684132992</v>
      </c>
      <c r="AH99" s="2">
        <v>0.45472957329573405</v>
      </c>
      <c r="AI99" s="2"/>
    </row>
    <row r="100" spans="1:35" x14ac:dyDescent="0.2">
      <c r="A100" s="11">
        <v>41214</v>
      </c>
      <c r="B100" s="2">
        <v>1.426976467472356</v>
      </c>
      <c r="C100" s="2">
        <v>1.4059929626110261</v>
      </c>
      <c r="D100" s="2">
        <v>1.2371089377392741</v>
      </c>
      <c r="E100" s="2">
        <v>1.2488251229496514</v>
      </c>
      <c r="F100" s="2">
        <v>1.4738138620126526</v>
      </c>
      <c r="G100" s="2">
        <v>12.995002405597008</v>
      </c>
      <c r="H100" s="2">
        <v>16.56464814626958</v>
      </c>
      <c r="I100" s="2">
        <v>16.196686426722358</v>
      </c>
      <c r="J100" s="2">
        <v>19.183552537584522</v>
      </c>
      <c r="K100" s="2">
        <v>22.18782409772799</v>
      </c>
      <c r="L100" s="2">
        <v>12.547612729274313</v>
      </c>
      <c r="M100" s="2">
        <v>14.735316735863202</v>
      </c>
      <c r="N100" s="2">
        <v>15.512202009659926</v>
      </c>
      <c r="O100" s="2">
        <v>17.497163506435665</v>
      </c>
      <c r="P100" s="2">
        <v>18.664236910908588</v>
      </c>
      <c r="Q100" s="2">
        <v>20.369789575695599</v>
      </c>
      <c r="R100" s="2">
        <v>18.982986314483565</v>
      </c>
      <c r="S100" s="2">
        <v>14.615955452677456</v>
      </c>
      <c r="T100" s="2">
        <v>2.2834786653483499</v>
      </c>
      <c r="U100" s="2">
        <v>3.3219831103350916</v>
      </c>
      <c r="V100" s="2">
        <v>3.1864846123465056</v>
      </c>
      <c r="W100" s="2">
        <v>1.4779319787040077</v>
      </c>
      <c r="X100" s="2">
        <v>1.5083757919259968</v>
      </c>
      <c r="Y100" s="2">
        <v>1.8831176433418673</v>
      </c>
      <c r="Z100" s="2">
        <v>2.938720793596644</v>
      </c>
      <c r="AA100" s="2">
        <v>2.9772290320969037</v>
      </c>
      <c r="AB100" s="2">
        <v>7.6651515681965696</v>
      </c>
      <c r="AC100" s="2">
        <v>3.1191599842124322</v>
      </c>
      <c r="AD100" s="2">
        <v>2.4495179465096717</v>
      </c>
      <c r="AE100" s="2">
        <v>1.7971769329095619</v>
      </c>
      <c r="AF100" s="2">
        <v>2.6340263519360838</v>
      </c>
      <c r="AG100" s="2">
        <v>0.60345414684132992</v>
      </c>
      <c r="AH100" s="2">
        <v>0.45472957329573405</v>
      </c>
      <c r="AI100" s="2"/>
    </row>
    <row r="101" spans="1:35" x14ac:dyDescent="0.2">
      <c r="A101" s="11">
        <v>41183</v>
      </c>
      <c r="B101" s="2">
        <v>1.426976467472356</v>
      </c>
      <c r="C101" s="2">
        <v>1.4059929626110261</v>
      </c>
      <c r="D101" s="2">
        <v>1.2380653117143492</v>
      </c>
      <c r="E101" s="2">
        <v>1.274699237284032</v>
      </c>
      <c r="F101" s="2">
        <v>1.4738138620126526</v>
      </c>
      <c r="G101" s="2">
        <v>13.585003067128653</v>
      </c>
      <c r="H101" s="2">
        <v>16.466599402028233</v>
      </c>
      <c r="I101" s="2">
        <v>16.221714469911745</v>
      </c>
      <c r="J101" s="2">
        <v>18.659107505111947</v>
      </c>
      <c r="K101" s="2">
        <v>22.18782409772799</v>
      </c>
      <c r="L101" s="2">
        <v>13.017714375050002</v>
      </c>
      <c r="M101" s="2">
        <v>14.931552517377266</v>
      </c>
      <c r="N101" s="2">
        <v>16.095300451321467</v>
      </c>
      <c r="O101" s="2">
        <v>17.686928173742771</v>
      </c>
      <c r="P101" s="2">
        <v>18.680417949564269</v>
      </c>
      <c r="Q101" s="2">
        <v>20.369789575695599</v>
      </c>
      <c r="R101" s="2">
        <v>18.982986314483565</v>
      </c>
      <c r="S101" s="2">
        <v>14.615955452677456</v>
      </c>
      <c r="T101" s="2">
        <v>2.2834786653483499</v>
      </c>
      <c r="U101" s="2">
        <v>3.3219831103350916</v>
      </c>
      <c r="V101" s="2">
        <v>3.1864846123465056</v>
      </c>
      <c r="W101" s="2">
        <v>1.4779319787040077</v>
      </c>
      <c r="X101" s="2">
        <v>1.5084407349230087</v>
      </c>
      <c r="Y101" s="2">
        <v>1.8831176433418673</v>
      </c>
      <c r="Z101" s="2">
        <v>2.938720793596644</v>
      </c>
      <c r="AA101" s="2">
        <v>3.0095054553589256</v>
      </c>
      <c r="AB101" s="2">
        <v>7.6651515681965696</v>
      </c>
      <c r="AC101" s="2">
        <v>3.2870859278873672</v>
      </c>
      <c r="AD101" s="2">
        <v>2.4495179465096717</v>
      </c>
      <c r="AE101" s="2">
        <v>1.7971769329095619</v>
      </c>
      <c r="AF101" s="2">
        <v>2.6339590905596175</v>
      </c>
      <c r="AG101" s="2">
        <v>0.61568102988100348</v>
      </c>
      <c r="AH101" s="2">
        <v>0.45472957329573405</v>
      </c>
      <c r="AI101" s="2"/>
    </row>
    <row r="102" spans="1:35" x14ac:dyDescent="0.2">
      <c r="A102" s="11">
        <v>41153</v>
      </c>
      <c r="B102" s="2">
        <v>1.426976467472356</v>
      </c>
      <c r="C102" s="2">
        <v>1.4059929626110261</v>
      </c>
      <c r="D102" s="2">
        <v>1.2380653117143492</v>
      </c>
      <c r="E102" s="2">
        <v>1.274699237284032</v>
      </c>
      <c r="F102" s="2">
        <v>1.4738138620126526</v>
      </c>
      <c r="G102" s="2">
        <v>13.739530100763226</v>
      </c>
      <c r="H102" s="2">
        <v>15.943371582144152</v>
      </c>
      <c r="I102" s="2">
        <v>15.762825066498245</v>
      </c>
      <c r="J102" s="2">
        <v>19.183552537584522</v>
      </c>
      <c r="K102" s="2">
        <v>21.901837324061773</v>
      </c>
      <c r="L102" s="2">
        <v>12.71937582616281</v>
      </c>
      <c r="M102" s="2">
        <v>14.588139899727656</v>
      </c>
      <c r="N102" s="2">
        <v>16.056296689219753</v>
      </c>
      <c r="O102" s="2">
        <v>17.038274103022161</v>
      </c>
      <c r="P102" s="2">
        <v>19.397276109600799</v>
      </c>
      <c r="Q102" s="2">
        <v>20.13258374156171</v>
      </c>
      <c r="R102" s="2">
        <v>18.793221647176463</v>
      </c>
      <c r="S102" s="2">
        <v>14.615955452677456</v>
      </c>
      <c r="T102" s="2">
        <v>2.2797973113332759</v>
      </c>
      <c r="U102" s="2">
        <v>3.3219831103350916</v>
      </c>
      <c r="V102" s="2">
        <v>3.1864846123465056</v>
      </c>
      <c r="W102" s="2">
        <v>1.4491361974064849</v>
      </c>
      <c r="X102" s="2">
        <v>1.5047675352782111</v>
      </c>
      <c r="Y102" s="2">
        <v>1.8831176433418673</v>
      </c>
      <c r="Z102" s="2">
        <v>2.938720793596644</v>
      </c>
      <c r="AA102" s="2">
        <v>2.9839381710983854</v>
      </c>
      <c r="AB102" s="2">
        <v>7.6651515681965696</v>
      </c>
      <c r="AC102" s="2">
        <v>3.1191599842124322</v>
      </c>
      <c r="AD102" s="2">
        <v>2.4495179465096717</v>
      </c>
      <c r="AE102" s="2">
        <v>1.7971769329095619</v>
      </c>
      <c r="AF102" s="2">
        <v>2.565147223079459</v>
      </c>
      <c r="AG102" s="2">
        <v>0.61568102988100348</v>
      </c>
      <c r="AH102" s="2">
        <v>0.45472957329573405</v>
      </c>
      <c r="AI102" s="2"/>
    </row>
    <row r="103" spans="1:35" x14ac:dyDescent="0.2">
      <c r="A103" s="11">
        <v>41122</v>
      </c>
      <c r="B103" s="2">
        <v>1.426976467472356</v>
      </c>
      <c r="C103" s="2">
        <v>1.4059929626110261</v>
      </c>
      <c r="D103" s="2">
        <v>1.2627116727881222</v>
      </c>
      <c r="E103" s="2">
        <v>1.2744278579984996</v>
      </c>
      <c r="F103" s="2">
        <v>1.4738138620126526</v>
      </c>
      <c r="G103" s="2">
        <v>13.191669292774222</v>
      </c>
      <c r="H103" s="2">
        <v>16.221477541424875</v>
      </c>
      <c r="I103" s="2">
        <v>16.183247411311548</v>
      </c>
      <c r="J103" s="2">
        <v>19.182988212528166</v>
      </c>
      <c r="K103" s="2">
        <v>22.245007928906478</v>
      </c>
      <c r="L103" s="2">
        <v>12.713051583616547</v>
      </c>
      <c r="M103" s="2">
        <v>13.57900831643007</v>
      </c>
      <c r="N103" s="2">
        <v>15.897630480831531</v>
      </c>
      <c r="O103" s="2">
        <v>17.490839263889402</v>
      </c>
      <c r="P103" s="2">
        <v>16.674294931614273</v>
      </c>
      <c r="Q103" s="2">
        <v>20.369789575695599</v>
      </c>
      <c r="R103" s="2">
        <v>18.953114133902687</v>
      </c>
      <c r="S103" s="2">
        <v>14.615955452677456</v>
      </c>
      <c r="T103" s="2">
        <v>2.2834786653483499</v>
      </c>
      <c r="U103" s="2">
        <v>3.3219831103350916</v>
      </c>
      <c r="V103" s="2">
        <v>3.1864846123465056</v>
      </c>
      <c r="W103" s="2">
        <v>1.4438754640746549</v>
      </c>
      <c r="X103" s="2">
        <v>1.5083830078145535</v>
      </c>
      <c r="Y103" s="2">
        <v>1.8811034717067057</v>
      </c>
      <c r="Z103" s="2">
        <v>2.938720793596644</v>
      </c>
      <c r="AA103" s="2">
        <v>3.011352420250367</v>
      </c>
      <c r="AB103" s="2">
        <v>7.6626822196962223</v>
      </c>
      <c r="AC103" s="2">
        <v>3.2219426101923219</v>
      </c>
      <c r="AD103" s="2">
        <v>2.448961530228063</v>
      </c>
      <c r="AE103" s="2">
        <v>1.796064100346344</v>
      </c>
      <c r="AF103" s="2">
        <v>2.6334329581066824</v>
      </c>
      <c r="AG103" s="2">
        <v>0.59122726380165669</v>
      </c>
      <c r="AH103" s="2">
        <v>0.45472957329573405</v>
      </c>
      <c r="AI103" s="2"/>
    </row>
    <row r="104" spans="1:35" x14ac:dyDescent="0.2">
      <c r="A104" s="11">
        <v>41091</v>
      </c>
      <c r="B104" s="2">
        <v>1.426976467472356</v>
      </c>
      <c r="C104" s="2">
        <v>1.4059929626110261</v>
      </c>
      <c r="D104" s="2">
        <v>1.2668119846325767</v>
      </c>
      <c r="E104" s="2">
        <v>1.2370512474595414</v>
      </c>
      <c r="F104" s="2">
        <v>1.4738138620126526</v>
      </c>
      <c r="G104" s="2">
        <v>13.381433960081329</v>
      </c>
      <c r="H104" s="2">
        <v>16.172453169304209</v>
      </c>
      <c r="I104" s="2">
        <v>16.3165968035653</v>
      </c>
      <c r="J104" s="2">
        <v>19.27787054618172</v>
      </c>
      <c r="K104" s="2">
        <v>22.245007928906478</v>
      </c>
      <c r="L104" s="2">
        <v>12.831154397139406</v>
      </c>
      <c r="M104" s="2">
        <v>14.535504202768138</v>
      </c>
      <c r="N104" s="2">
        <v>16.087395148138636</v>
      </c>
      <c r="O104" s="2">
        <v>17.775486264850059</v>
      </c>
      <c r="P104" s="2">
        <v>19.393120252744744</v>
      </c>
      <c r="Q104" s="2">
        <v>20.180024908388489</v>
      </c>
      <c r="R104" s="2">
        <v>19.077868648137116</v>
      </c>
      <c r="S104" s="2">
        <v>14.518279528810481</v>
      </c>
      <c r="T104" s="2">
        <v>2.2834786653483499</v>
      </c>
      <c r="U104" s="2">
        <v>3.3219831103350916</v>
      </c>
      <c r="V104" s="2">
        <v>3.1864846123465056</v>
      </c>
      <c r="W104" s="2">
        <v>1.4450680960230908</v>
      </c>
      <c r="X104" s="2">
        <v>1.5041405640321823</v>
      </c>
      <c r="Y104" s="2">
        <v>1.8811034717067057</v>
      </c>
      <c r="Z104" s="2">
        <v>2.938720793596644</v>
      </c>
      <c r="AA104" s="2">
        <v>3.0204384588734556</v>
      </c>
      <c r="AB104" s="2">
        <v>7.6535713551833116</v>
      </c>
      <c r="AC104" s="2">
        <v>3.2865295116057585</v>
      </c>
      <c r="AD104" s="2">
        <v>2.448961530228063</v>
      </c>
      <c r="AE104" s="2">
        <v>1.809496509450496</v>
      </c>
      <c r="AF104" s="2">
        <v>2.6334329581066824</v>
      </c>
      <c r="AG104" s="2">
        <v>0.61568102988100348</v>
      </c>
      <c r="AH104" s="2">
        <v>0.4501537991961207</v>
      </c>
      <c r="AI104" s="2"/>
    </row>
    <row r="105" spans="1:35" x14ac:dyDescent="0.2">
      <c r="A105" s="11">
        <v>41061</v>
      </c>
      <c r="B105" s="2">
        <v>1.426976467472356</v>
      </c>
      <c r="C105" s="2">
        <v>1.4059929626110261</v>
      </c>
      <c r="D105" s="2">
        <v>1.2373752665493458</v>
      </c>
      <c r="E105" s="2">
        <v>1.274699237284032</v>
      </c>
      <c r="F105" s="2">
        <v>1.4738138620126526</v>
      </c>
      <c r="G105" s="2">
        <v>13.384688362417817</v>
      </c>
      <c r="H105" s="2">
        <v>16.51562377414891</v>
      </c>
      <c r="I105" s="2">
        <v>16.3165968035653</v>
      </c>
      <c r="J105" s="2">
        <v>19.278434871238076</v>
      </c>
      <c r="K105" s="2">
        <v>22.245007928906478</v>
      </c>
      <c r="L105" s="2">
        <v>12.855375084096877</v>
      </c>
      <c r="M105" s="2">
        <v>14.535504202768138</v>
      </c>
      <c r="N105" s="2">
        <v>16.087395148138636</v>
      </c>
      <c r="O105" s="2">
        <v>17.365609741170104</v>
      </c>
      <c r="P105" s="2">
        <v>19.21226397193319</v>
      </c>
      <c r="Q105" s="2">
        <v>20.559554243002701</v>
      </c>
      <c r="R105" s="2">
        <v>19.077108814994229</v>
      </c>
      <c r="S105" s="2">
        <v>14.113364953896731</v>
      </c>
      <c r="T105" s="2">
        <v>2.2834786653483499</v>
      </c>
      <c r="U105" s="2">
        <v>3.3219831103350916</v>
      </c>
      <c r="V105" s="2">
        <v>3.1864846123465056</v>
      </c>
      <c r="W105" s="2">
        <v>1.4299409428943759</v>
      </c>
      <c r="X105" s="2">
        <v>1.5091351502735759</v>
      </c>
      <c r="Y105" s="2">
        <v>1.8039547079785059</v>
      </c>
      <c r="Z105" s="2">
        <v>2.9390277751535536</v>
      </c>
      <c r="AA105" s="2">
        <v>2.9803967008739214</v>
      </c>
      <c r="AB105" s="2">
        <v>7.654645790632495</v>
      </c>
      <c r="AC105" s="2">
        <v>3.2871357078111525</v>
      </c>
      <c r="AD105" s="2">
        <v>2.3975344875794722</v>
      </c>
      <c r="AE105" s="2">
        <v>1.809496509450496</v>
      </c>
      <c r="AF105" s="2">
        <v>2.6334329581066824</v>
      </c>
      <c r="AG105" s="2">
        <v>0.60345414684132992</v>
      </c>
      <c r="AH105" s="2">
        <v>0.4501537991961207</v>
      </c>
      <c r="AI105" s="2"/>
    </row>
    <row r="106" spans="1:35" x14ac:dyDescent="0.2">
      <c r="A106" s="11">
        <v>41030</v>
      </c>
      <c r="B106" s="2">
        <v>1.426976467472356</v>
      </c>
      <c r="C106" s="2">
        <v>1.4059929626110261</v>
      </c>
      <c r="D106" s="2">
        <v>1.26214084388017</v>
      </c>
      <c r="E106" s="2">
        <v>1.2488251229496514</v>
      </c>
      <c r="F106" s="2">
        <v>1.4738138620126526</v>
      </c>
      <c r="G106" s="2">
        <v>13.371249347007005</v>
      </c>
      <c r="H106" s="2">
        <v>16.205139303945309</v>
      </c>
      <c r="I106" s="2">
        <v>16.221714469911745</v>
      </c>
      <c r="J106" s="2">
        <v>18.993787870277416</v>
      </c>
      <c r="K106" s="2">
        <v>22.245007928906478</v>
      </c>
      <c r="L106" s="2">
        <v>13.117597600333166</v>
      </c>
      <c r="M106" s="2">
        <v>14.29020947587556</v>
      </c>
      <c r="N106" s="2">
        <v>16.087395148138636</v>
      </c>
      <c r="O106" s="2">
        <v>17.270727407516553</v>
      </c>
      <c r="P106" s="2">
        <v>19.022499304626088</v>
      </c>
      <c r="Q106" s="2">
        <v>20.314452453415786</v>
      </c>
      <c r="R106" s="2">
        <v>18.982226481340678</v>
      </c>
      <c r="S106" s="2">
        <v>14.420603604943507</v>
      </c>
      <c r="T106" s="2">
        <v>2.2834786653483499</v>
      </c>
      <c r="U106" s="2">
        <v>3.3219831103350916</v>
      </c>
      <c r="V106" s="2">
        <v>3.2943355870120326</v>
      </c>
      <c r="W106" s="2">
        <v>1.4779319787040077</v>
      </c>
      <c r="X106" s="2">
        <v>1.4977327576101342</v>
      </c>
      <c r="Y106" s="2">
        <v>1.8811034717067057</v>
      </c>
      <c r="Z106" s="2">
        <v>2.9390277751535536</v>
      </c>
      <c r="AA106" s="2">
        <v>3.011352420250367</v>
      </c>
      <c r="AB106" s="2">
        <v>7.5942606420176197</v>
      </c>
      <c r="AC106" s="2">
        <v>3.2902514756166097</v>
      </c>
      <c r="AD106" s="2">
        <v>2.4492040087102209</v>
      </c>
      <c r="AE106" s="2">
        <v>1.8835533790881653</v>
      </c>
      <c r="AF106" s="2">
        <v>2.6334329581066824</v>
      </c>
      <c r="AG106" s="2">
        <v>0.58511382228181996</v>
      </c>
      <c r="AH106" s="2">
        <v>0.45472957329573405</v>
      </c>
      <c r="AI106" s="2"/>
    </row>
    <row r="107" spans="1:35" x14ac:dyDescent="0.2">
      <c r="A107" s="11">
        <v>41000</v>
      </c>
      <c r="B107" s="2">
        <v>1.426976467472356</v>
      </c>
      <c r="C107" s="2">
        <v>1.4058787968294355</v>
      </c>
      <c r="D107" s="2">
        <v>1.26214084388017</v>
      </c>
      <c r="E107" s="2">
        <v>1.2738570290905473</v>
      </c>
      <c r="F107" s="2">
        <v>1.4738138620126526</v>
      </c>
      <c r="G107" s="2">
        <v>13.778022136772247</v>
      </c>
      <c r="H107" s="2">
        <v>16.182258043728343</v>
      </c>
      <c r="I107" s="2">
        <v>16.208275454500935</v>
      </c>
      <c r="J107" s="2">
        <v>18.469342837804842</v>
      </c>
      <c r="K107" s="2">
        <v>22.245007928906478</v>
      </c>
      <c r="L107" s="2">
        <v>12.724263825978735</v>
      </c>
      <c r="M107" s="2">
        <v>14.143032639740014</v>
      </c>
      <c r="N107" s="2">
        <v>16.092819152032781</v>
      </c>
      <c r="O107" s="2">
        <v>17.749573226998681</v>
      </c>
      <c r="P107" s="2">
        <v>19.022499304626088</v>
      </c>
      <c r="Q107" s="2">
        <v>20.314452453415786</v>
      </c>
      <c r="R107" s="2">
        <v>18.820052730286513</v>
      </c>
      <c r="S107" s="2">
        <v>14.615955452677456</v>
      </c>
      <c r="T107" s="2">
        <v>2.2795141302551931</v>
      </c>
      <c r="U107" s="2">
        <v>3.3219831103350916</v>
      </c>
      <c r="V107" s="2">
        <v>3.2943355870120326</v>
      </c>
      <c r="W107" s="2">
        <v>1.4736865741848906</v>
      </c>
      <c r="X107" s="2">
        <v>1.5091567979392466</v>
      </c>
      <c r="Y107" s="2">
        <v>1.8811034717067057</v>
      </c>
      <c r="Z107" s="2">
        <v>2.9390277751535536</v>
      </c>
      <c r="AA107" s="2">
        <v>3.0099685701985521</v>
      </c>
      <c r="AB107" s="2">
        <v>7.5669280484788901</v>
      </c>
      <c r="AC107" s="2">
        <v>3.1223255319416752</v>
      </c>
      <c r="AD107" s="2">
        <v>2.4492040087102209</v>
      </c>
      <c r="AE107" s="2">
        <v>1.877321843477251</v>
      </c>
      <c r="AF107" s="2">
        <v>2.6319532078244299</v>
      </c>
      <c r="AG107" s="2">
        <v>0.61640154744947684</v>
      </c>
      <c r="AH107" s="2">
        <v>0.45400905572726058</v>
      </c>
      <c r="AI107" s="2"/>
    </row>
    <row r="108" spans="1:35" x14ac:dyDescent="0.2">
      <c r="A108" s="11">
        <v>40969</v>
      </c>
      <c r="B108" s="2">
        <v>1.426976467472356</v>
      </c>
      <c r="C108" s="2">
        <v>1.4059929626110261</v>
      </c>
      <c r="D108" s="2">
        <v>1.2372231035208645</v>
      </c>
      <c r="E108" s="2">
        <v>1.2737428633089569</v>
      </c>
      <c r="F108" s="2">
        <v>1.4738138620126526</v>
      </c>
      <c r="G108" s="2">
        <v>12.80374802394371</v>
      </c>
      <c r="H108" s="2">
        <v>15.518800917855252</v>
      </c>
      <c r="I108" s="2">
        <v>16.310865926144235</v>
      </c>
      <c r="J108" s="2">
        <v>19.183552537584522</v>
      </c>
      <c r="K108" s="2">
        <v>22.245007928906478</v>
      </c>
      <c r="L108" s="2">
        <v>13.117597600333166</v>
      </c>
      <c r="M108" s="2">
        <v>13.963586220268638</v>
      </c>
      <c r="N108" s="2">
        <v>16.092819152032781</v>
      </c>
      <c r="O108" s="2">
        <v>17.626672151865943</v>
      </c>
      <c r="P108" s="2">
        <v>19.031501168419595</v>
      </c>
      <c r="Q108" s="2">
        <v>20.504217120722888</v>
      </c>
      <c r="R108" s="2">
        <v>19.032105261651743</v>
      </c>
      <c r="S108" s="2">
        <v>14.762469338477919</v>
      </c>
      <c r="T108" s="2">
        <v>2.2834786653483499</v>
      </c>
      <c r="U108" s="2">
        <v>3.2498405851829477</v>
      </c>
      <c r="V108" s="2">
        <v>3.2975032874253056</v>
      </c>
      <c r="W108" s="2">
        <v>1.4779319787040077</v>
      </c>
      <c r="X108" s="2">
        <v>1.5155204636128035</v>
      </c>
      <c r="Y108" s="2">
        <v>1.8811034717067057</v>
      </c>
      <c r="Z108" s="2">
        <v>2.9331571637233731</v>
      </c>
      <c r="AA108" s="2">
        <v>3.0180512228724119</v>
      </c>
      <c r="AB108" s="2">
        <v>7.5374128259200877</v>
      </c>
      <c r="AC108" s="2">
        <v>3.2902514756166097</v>
      </c>
      <c r="AD108" s="2">
        <v>2.4492040087102209</v>
      </c>
      <c r="AE108" s="2">
        <v>1.877321843477251</v>
      </c>
      <c r="AF108" s="2">
        <v>2.6319532078244299</v>
      </c>
      <c r="AG108" s="2">
        <v>0.59140739319377511</v>
      </c>
      <c r="AH108" s="2">
        <v>0.45400905572726058</v>
      </c>
      <c r="AI108" s="2"/>
    </row>
    <row r="109" spans="1:35" x14ac:dyDescent="0.2">
      <c r="A109" s="11">
        <v>40940</v>
      </c>
      <c r="B109" s="2">
        <v>1.4021728928946411</v>
      </c>
      <c r="C109" s="2">
        <v>1.3811611490622719</v>
      </c>
      <c r="D109" s="2">
        <v>1.2612275176274463</v>
      </c>
      <c r="E109" s="2">
        <v>1.2729437028378237</v>
      </c>
      <c r="F109" s="2">
        <v>1.4738138620126526</v>
      </c>
      <c r="G109" s="2">
        <v>13.778022136772247</v>
      </c>
      <c r="H109" s="2">
        <v>17.005585135421015</v>
      </c>
      <c r="I109" s="2">
        <v>16.849843370791294</v>
      </c>
      <c r="J109" s="2">
        <v>19.167168268231848</v>
      </c>
      <c r="K109" s="2">
        <v>22.245007928906478</v>
      </c>
      <c r="L109" s="2">
        <v>12.92783293302606</v>
      </c>
      <c r="M109" s="2">
        <v>15.183826453105087</v>
      </c>
      <c r="N109" s="2">
        <v>15.594925986517563</v>
      </c>
      <c r="O109" s="2">
        <v>18.340881851645626</v>
      </c>
      <c r="P109" s="2">
        <v>18.147290059289883</v>
      </c>
      <c r="Q109" s="2">
        <v>21.363342518360941</v>
      </c>
      <c r="R109" s="2">
        <v>19.366785626817215</v>
      </c>
      <c r="S109" s="2">
        <v>15.425784602504963</v>
      </c>
      <c r="T109" s="2">
        <v>2.2834786653483499</v>
      </c>
      <c r="U109" s="2">
        <v>3.3194065642367132</v>
      </c>
      <c r="V109" s="2">
        <v>3.2975032874253056</v>
      </c>
      <c r="W109" s="2">
        <v>1.559667613814455</v>
      </c>
      <c r="X109" s="2">
        <v>1.6244253073989123</v>
      </c>
      <c r="Y109" s="2">
        <v>1.8799703441697007</v>
      </c>
      <c r="Z109" s="2">
        <v>2.9759099946181276</v>
      </c>
      <c r="AA109" s="2">
        <v>3.0044221649377789</v>
      </c>
      <c r="AB109" s="2">
        <v>7.5283019614071778</v>
      </c>
      <c r="AC109" s="2">
        <v>3.281296536213842</v>
      </c>
      <c r="AD109" s="2">
        <v>2.31107526648058</v>
      </c>
      <c r="AE109" s="2">
        <v>1.8742060756717938</v>
      </c>
      <c r="AF109" s="2">
        <v>2.6319532078244299</v>
      </c>
      <c r="AG109" s="2">
        <v>0.61640154744947684</v>
      </c>
      <c r="AH109" s="2">
        <v>0.44943328162764723</v>
      </c>
      <c r="AI109" s="2"/>
    </row>
    <row r="110" spans="1:35" x14ac:dyDescent="0.2">
      <c r="A110" s="18">
        <v>40909</v>
      </c>
      <c r="B110" s="5">
        <v>1.4020587271130505</v>
      </c>
      <c r="C110" s="5">
        <v>1.3810469832806813</v>
      </c>
      <c r="D110" s="5">
        <v>1.2623603045037775</v>
      </c>
      <c r="E110" s="5">
        <v>1.2488251229496514</v>
      </c>
      <c r="F110" s="5">
        <v>1.4738138620126526</v>
      </c>
      <c r="G110" s="5">
        <v>13.174582459829789</v>
      </c>
      <c r="H110" s="5">
        <v>17.472656022625653</v>
      </c>
      <c r="I110" s="5">
        <v>16.678717219194411</v>
      </c>
      <c r="J110" s="5">
        <v>19.754747979481248</v>
      </c>
      <c r="K110" s="5">
        <v>22.245007928906478</v>
      </c>
      <c r="L110" s="5">
        <v>11.834093898632165</v>
      </c>
      <c r="M110" s="5">
        <v>15.919710633782824</v>
      </c>
      <c r="N110" s="5">
        <v>16.092819152032781</v>
      </c>
      <c r="O110" s="5">
        <v>18.62552885260628</v>
      </c>
      <c r="P110" s="5">
        <v>19.111924002191074</v>
      </c>
      <c r="Q110" s="5">
        <v>21.932636520282255</v>
      </c>
      <c r="R110" s="5">
        <v>19.316752262612404</v>
      </c>
      <c r="S110" s="5">
        <v>15.865326259906348</v>
      </c>
      <c r="T110" s="5">
        <v>2.2834786653483499</v>
      </c>
      <c r="U110" s="5">
        <v>3.3194065642367132</v>
      </c>
      <c r="V110" s="5">
        <v>3.2975032874253056</v>
      </c>
      <c r="W110" s="5">
        <v>1.5995996853840655</v>
      </c>
      <c r="X110" s="5">
        <v>1.6244253073989123</v>
      </c>
      <c r="Y110" s="5">
        <v>1.8339598128440033</v>
      </c>
      <c r="Z110" s="5">
        <v>2.8971979199991171</v>
      </c>
      <c r="AA110" s="5">
        <v>3.014748198300822</v>
      </c>
      <c r="AB110" s="5">
        <v>7.5009693678684481</v>
      </c>
      <c r="AC110" s="5">
        <v>3.2290602340082493</v>
      </c>
      <c r="AD110" s="5">
        <v>2.2907831508559555</v>
      </c>
      <c r="AE110" s="5">
        <v>1.8742060756717938</v>
      </c>
      <c r="AF110" s="5">
        <v>2.6044015562817799</v>
      </c>
      <c r="AG110" s="5">
        <v>0.60433395745268936</v>
      </c>
      <c r="AH110" s="5">
        <v>0.43586525237169316</v>
      </c>
      <c r="AI110" s="2"/>
    </row>
    <row r="111" spans="1:35" x14ac:dyDescent="0.2">
      <c r="A111" s="11">
        <v>40878</v>
      </c>
      <c r="B111" s="2">
        <v>1.4021728928946411</v>
      </c>
      <c r="C111" s="2">
        <v>1.3811611490622719</v>
      </c>
      <c r="D111" s="2">
        <v>1.2380133930524242</v>
      </c>
      <c r="E111" s="2">
        <v>1.2737428633089569</v>
      </c>
      <c r="F111" s="2">
        <v>1.4272849110707624</v>
      </c>
      <c r="G111" s="2">
        <v>13.384688362417817</v>
      </c>
      <c r="H111" s="2">
        <v>17.189300498773004</v>
      </c>
      <c r="I111" s="2">
        <v>17.23262710774199</v>
      </c>
      <c r="J111" s="2">
        <v>19.325876038064852</v>
      </c>
      <c r="K111" s="2">
        <v>22.341115458224241</v>
      </c>
      <c r="L111" s="2">
        <v>12.92783293302606</v>
      </c>
      <c r="M111" s="2">
        <v>16.020255447418908</v>
      </c>
      <c r="N111" s="2">
        <v>16.201347157831247</v>
      </c>
      <c r="O111" s="2">
        <v>18.720411186259838</v>
      </c>
      <c r="P111" s="2">
        <v>18.922159334883965</v>
      </c>
      <c r="Q111" s="2">
        <v>21.790313019801921</v>
      </c>
      <c r="R111" s="2">
        <v>19.652026679144129</v>
      </c>
      <c r="S111" s="2">
        <v>15.474881686028334</v>
      </c>
      <c r="T111" s="2">
        <v>2.2834786653483499</v>
      </c>
      <c r="U111" s="2">
        <v>3.3206738064028878</v>
      </c>
      <c r="V111" s="2">
        <v>3.2975032874253056</v>
      </c>
      <c r="W111" s="2">
        <v>1.6129103759072687</v>
      </c>
      <c r="X111" s="2">
        <v>1.6244253073989123</v>
      </c>
      <c r="Y111" s="2">
        <v>1.8789632583521199</v>
      </c>
      <c r="Z111" s="2">
        <v>2.8971979199991171</v>
      </c>
      <c r="AA111" s="2">
        <v>3.0012788354805222</v>
      </c>
      <c r="AB111" s="2">
        <v>7.5009693678684481</v>
      </c>
      <c r="AC111" s="2">
        <v>3.0904615293886675</v>
      </c>
      <c r="AD111" s="2">
        <v>2.396791098847376</v>
      </c>
      <c r="AE111" s="2">
        <v>1.8923852591194343</v>
      </c>
      <c r="AF111" s="2">
        <v>2.5434500989003701</v>
      </c>
      <c r="AG111" s="2">
        <v>0.5954525441741878</v>
      </c>
      <c r="AH111" s="2">
        <v>0.43586525237169316</v>
      </c>
      <c r="AI111" s="2"/>
    </row>
    <row r="112" spans="1:35" x14ac:dyDescent="0.2">
      <c r="A112" s="11">
        <v>40848</v>
      </c>
      <c r="B112" s="2">
        <v>1.4047726655868389</v>
      </c>
      <c r="C112" s="2">
        <v>1.3837637121205459</v>
      </c>
      <c r="D112" s="2">
        <v>1.2671789565528577</v>
      </c>
      <c r="E112" s="2">
        <v>1.2738903746056307</v>
      </c>
      <c r="F112" s="2">
        <v>1.4272849110707624</v>
      </c>
      <c r="G112" s="2">
        <v>13.056910217122455</v>
      </c>
      <c r="H112" s="2">
        <v>17.808627864899133</v>
      </c>
      <c r="I112" s="2">
        <v>17.232488956261466</v>
      </c>
      <c r="J112" s="2">
        <v>20.087285139580391</v>
      </c>
      <c r="K112" s="2">
        <v>22.341115458224241</v>
      </c>
      <c r="L112" s="2">
        <v>13.084165804245982</v>
      </c>
      <c r="M112" s="2">
        <v>15.545231514344801</v>
      </c>
      <c r="N112" s="2">
        <v>16.201347157831247</v>
      </c>
      <c r="O112" s="2">
        <v>18.235299531222704</v>
      </c>
      <c r="P112" s="2">
        <v>18.542630000269757</v>
      </c>
      <c r="Q112" s="2">
        <v>21.69543068614837</v>
      </c>
      <c r="R112" s="2">
        <v>19.936079628738529</v>
      </c>
      <c r="S112" s="2">
        <v>15.950561884284374</v>
      </c>
      <c r="T112" s="2">
        <v>2.2834786653483499</v>
      </c>
      <c r="U112" s="2">
        <v>3.3206738064028878</v>
      </c>
      <c r="V112" s="2">
        <v>3.2975032874253056</v>
      </c>
      <c r="W112" s="2">
        <v>1.6129103759072687</v>
      </c>
      <c r="X112" s="2">
        <v>1.6244253073989123</v>
      </c>
      <c r="Y112" s="2">
        <v>1.8779561725345388</v>
      </c>
      <c r="Z112" s="2">
        <v>2.9578034379113833</v>
      </c>
      <c r="AA112" s="2">
        <v>2.996431991778719</v>
      </c>
      <c r="AB112" s="2">
        <v>7.5191910968942679</v>
      </c>
      <c r="AC112" s="2">
        <v>3.2673424124663693</v>
      </c>
      <c r="AD112" s="2">
        <v>2.4057460382501441</v>
      </c>
      <c r="AE112" s="2">
        <v>1.896862728820818</v>
      </c>
      <c r="AF112" s="2">
        <v>2.5435261071952606</v>
      </c>
      <c r="AG112" s="2">
        <v>0.61656084049236293</v>
      </c>
      <c r="AH112" s="2">
        <v>0.43586525237169316</v>
      </c>
      <c r="AI112" s="2"/>
    </row>
    <row r="113" spans="1:35" x14ac:dyDescent="0.2">
      <c r="A113" s="11">
        <v>40817</v>
      </c>
      <c r="B113" s="2">
        <v>1.4345949287371924</v>
      </c>
      <c r="C113" s="2">
        <v>1.4136197724777604</v>
      </c>
      <c r="D113" s="2">
        <v>1.2744765876941571</v>
      </c>
      <c r="E113" s="2">
        <v>1.2757027183919194</v>
      </c>
      <c r="F113" s="2">
        <v>1.4272849110707624</v>
      </c>
      <c r="G113" s="2">
        <v>13.363175784687849</v>
      </c>
      <c r="H113" s="2">
        <v>17.47021545456543</v>
      </c>
      <c r="I113" s="2">
        <v>17.232488956261466</v>
      </c>
      <c r="J113" s="2">
        <v>19.850182919056902</v>
      </c>
      <c r="K113" s="2">
        <v>22.336476997697684</v>
      </c>
      <c r="L113" s="2">
        <v>13.117597600333166</v>
      </c>
      <c r="M113" s="2">
        <v>16.241801749697743</v>
      </c>
      <c r="N113" s="2">
        <v>16.201347157831247</v>
      </c>
      <c r="O113" s="2">
        <v>18.403066257906588</v>
      </c>
      <c r="P113" s="2">
        <v>17.895018530783442</v>
      </c>
      <c r="Q113" s="2">
        <v>22.122401187589361</v>
      </c>
      <c r="R113" s="2">
        <v>19.407056454844135</v>
      </c>
      <c r="S113" s="2">
        <v>15.70367906151249</v>
      </c>
      <c r="T113" s="2">
        <v>2.2834786653483499</v>
      </c>
      <c r="U113" s="2">
        <v>3.3206738064028878</v>
      </c>
      <c r="V113" s="2">
        <v>3.2975032874253056</v>
      </c>
      <c r="W113" s="2">
        <v>1.6377194894119178</v>
      </c>
      <c r="X113" s="2">
        <v>1.6244253073989123</v>
      </c>
      <c r="Y113" s="2">
        <v>1.8779561725345388</v>
      </c>
      <c r="Z113" s="2">
        <v>2.9909321652108281</v>
      </c>
      <c r="AA113" s="2">
        <v>3.0942798016267501</v>
      </c>
      <c r="AB113" s="2">
        <v>7.5885729133982176</v>
      </c>
      <c r="AC113" s="2">
        <v>3.3521082874163368</v>
      </c>
      <c r="AD113" s="2">
        <v>2.4709086882456512</v>
      </c>
      <c r="AE113" s="2">
        <v>1.939245666295802</v>
      </c>
      <c r="AF113" s="2">
        <v>2.4910974406944595</v>
      </c>
      <c r="AG113" s="2">
        <v>0.61656084049236293</v>
      </c>
      <c r="AH113" s="2">
        <v>0.43586525237169316</v>
      </c>
      <c r="AI113" s="2"/>
    </row>
    <row r="114" spans="1:35" x14ac:dyDescent="0.2">
      <c r="A114" s="11">
        <v>40787</v>
      </c>
      <c r="B114" s="2">
        <v>1.4345949287371924</v>
      </c>
      <c r="C114" s="2">
        <v>1.4136197724777604</v>
      </c>
      <c r="D114" s="2">
        <v>1.3117544166320989</v>
      </c>
      <c r="E114" s="2">
        <v>1.3068498938410509</v>
      </c>
      <c r="F114" s="2">
        <v>1.4272849110707624</v>
      </c>
      <c r="G114" s="2">
        <v>13.779893983711084</v>
      </c>
      <c r="H114" s="2">
        <v>17.294683137306357</v>
      </c>
      <c r="I114" s="2">
        <v>17.232488956261466</v>
      </c>
      <c r="J114" s="2">
        <v>19.562943720718209</v>
      </c>
      <c r="K114" s="2">
        <v>22.009027290436801</v>
      </c>
      <c r="L114" s="2">
        <v>13.117597600333166</v>
      </c>
      <c r="M114" s="2">
        <v>16.2018339293335</v>
      </c>
      <c r="N114" s="2">
        <v>16.14562749768594</v>
      </c>
      <c r="O114" s="2">
        <v>17.436907484558837</v>
      </c>
      <c r="P114" s="2">
        <v>19.199910299857308</v>
      </c>
      <c r="Q114" s="2">
        <v>21.69543068614837</v>
      </c>
      <c r="R114" s="2">
        <v>19.936673680104786</v>
      </c>
      <c r="S114" s="2">
        <v>15.941681023909501</v>
      </c>
      <c r="T114" s="2">
        <v>2.2834786653483499</v>
      </c>
      <c r="U114" s="2">
        <v>3.3244329124502712</v>
      </c>
      <c r="V114" s="2">
        <v>3.302221162387065</v>
      </c>
      <c r="W114" s="2">
        <v>1.6383908125477626</v>
      </c>
      <c r="X114" s="2">
        <v>1.6244253073989123</v>
      </c>
      <c r="Y114" s="2">
        <v>1.8518206108522679</v>
      </c>
      <c r="Z114" s="2">
        <v>2.9909321652108281</v>
      </c>
      <c r="AA114" s="2">
        <v>3.053437171729982</v>
      </c>
      <c r="AB114" s="2">
        <v>7.5922695007583565</v>
      </c>
      <c r="AC114" s="2">
        <v>3.2043517872706637</v>
      </c>
      <c r="AD114" s="2">
        <v>2.4771402238565647</v>
      </c>
      <c r="AE114" s="2">
        <v>1.939245666295802</v>
      </c>
      <c r="AF114" s="2">
        <v>2.5697404404456612</v>
      </c>
      <c r="AG114" s="2">
        <v>0.64101460657170983</v>
      </c>
      <c r="AH114" s="2">
        <v>0.43586525237169316</v>
      </c>
      <c r="AI114" s="2"/>
    </row>
    <row r="115" spans="1:35" x14ac:dyDescent="0.2">
      <c r="A115" s="11">
        <v>40756</v>
      </c>
      <c r="B115" s="2">
        <v>1.4345949287371924</v>
      </c>
      <c r="C115" s="2">
        <v>1.4136197724777604</v>
      </c>
      <c r="D115" s="2">
        <v>1.311435625307074</v>
      </c>
      <c r="E115" s="2">
        <v>1.2753839270668943</v>
      </c>
      <c r="F115" s="2">
        <v>1.4272849110707624</v>
      </c>
      <c r="G115" s="2">
        <v>14.494103683490764</v>
      </c>
      <c r="H115" s="2">
        <v>17.992068289659976</v>
      </c>
      <c r="I115" s="2">
        <v>16.786710678659777</v>
      </c>
      <c r="J115" s="2">
        <v>19.518094751269466</v>
      </c>
      <c r="K115" s="2">
        <v>22.341115458224241</v>
      </c>
      <c r="L115" s="2">
        <v>13.1171743565409</v>
      </c>
      <c r="M115" s="2">
        <v>16.246409657449746</v>
      </c>
      <c r="N115" s="2">
        <v>16.201347157831247</v>
      </c>
      <c r="O115" s="2">
        <v>18.435764185299178</v>
      </c>
      <c r="P115" s="2">
        <v>19.826133701970754</v>
      </c>
      <c r="Q115" s="2">
        <v>21.69543068614837</v>
      </c>
      <c r="R115" s="2">
        <v>19.936673680104786</v>
      </c>
      <c r="S115" s="2">
        <v>15.005247536181697</v>
      </c>
      <c r="T115" s="2">
        <v>2.2857441139730112</v>
      </c>
      <c r="U115" s="2">
        <v>3.3244329124502712</v>
      </c>
      <c r="V115" s="2">
        <v>3.302221162387065</v>
      </c>
      <c r="W115" s="2">
        <v>1.6318370210804247</v>
      </c>
      <c r="X115" s="2">
        <v>1.6244253073989123</v>
      </c>
      <c r="Y115" s="2">
        <v>1.8518206108522679</v>
      </c>
      <c r="Z115" s="2">
        <v>2.9909321652108281</v>
      </c>
      <c r="AA115" s="2">
        <v>3.0589835769907547</v>
      </c>
      <c r="AB115" s="2">
        <v>7.5922695007583565</v>
      </c>
      <c r="AC115" s="2">
        <v>3.1841823437414027</v>
      </c>
      <c r="AD115" s="2">
        <v>2.4771402238565647</v>
      </c>
      <c r="AE115" s="2">
        <v>1.939245666295802</v>
      </c>
      <c r="AF115" s="2">
        <v>2.5697404404456612</v>
      </c>
      <c r="AG115" s="2">
        <v>0.64099476818484291</v>
      </c>
      <c r="AH115" s="2">
        <v>0.44499696218405305</v>
      </c>
      <c r="AI115" s="2"/>
    </row>
    <row r="116" spans="1:35" x14ac:dyDescent="0.2">
      <c r="A116" s="11">
        <v>40725</v>
      </c>
      <c r="B116" s="2">
        <v>1.4345949287371924</v>
      </c>
      <c r="C116" s="2">
        <v>1.4136197724777604</v>
      </c>
      <c r="D116" s="2">
        <v>1.3181846025957178</v>
      </c>
      <c r="E116" s="2">
        <v>1.2772085310630756</v>
      </c>
      <c r="F116" s="2">
        <v>1.4272849110707624</v>
      </c>
      <c r="G116" s="2">
        <v>14.684607878995052</v>
      </c>
      <c r="H116" s="2">
        <v>17.422774287738655</v>
      </c>
      <c r="I116" s="2">
        <v>17.232488956261466</v>
      </c>
      <c r="J116" s="2">
        <v>19.850182919056902</v>
      </c>
      <c r="K116" s="2">
        <v>22.341115458224241</v>
      </c>
      <c r="L116" s="2">
        <v>12.351909952567128</v>
      </c>
      <c r="M116" s="2">
        <v>16.009203823315861</v>
      </c>
      <c r="N116" s="2">
        <v>15.742457754417746</v>
      </c>
      <c r="O116" s="2">
        <v>18.308587602368998</v>
      </c>
      <c r="P116" s="2">
        <v>19.379740775182174</v>
      </c>
      <c r="Q116" s="2">
        <v>21.790313019801921</v>
      </c>
      <c r="R116" s="2">
        <v>19.936673680104786</v>
      </c>
      <c r="S116" s="2">
        <v>15.941681023909501</v>
      </c>
      <c r="T116" s="2">
        <v>2.3114512173917303</v>
      </c>
      <c r="U116" s="2">
        <v>3.3955530420916711</v>
      </c>
      <c r="V116" s="2">
        <v>3.302221162387065</v>
      </c>
      <c r="W116" s="2">
        <v>1.6383908125477626</v>
      </c>
      <c r="X116" s="2">
        <v>1.6196525581437444</v>
      </c>
      <c r="Y116" s="2">
        <v>1.8493898024130475</v>
      </c>
      <c r="Z116" s="2">
        <v>2.9909321652108281</v>
      </c>
      <c r="AA116" s="2">
        <v>3.0862416928600194</v>
      </c>
      <c r="AB116" s="2">
        <v>7.5922695007583565</v>
      </c>
      <c r="AC116" s="2">
        <v>3.3521082874163368</v>
      </c>
      <c r="AD116" s="2">
        <v>2.4771402238565647</v>
      </c>
      <c r="AE116" s="2">
        <v>1.939245666295802</v>
      </c>
      <c r="AF116" s="2">
        <v>2.5697404404456612</v>
      </c>
      <c r="AG116" s="2">
        <v>0.64101460657170983</v>
      </c>
      <c r="AH116" s="2">
        <v>0.45416834877014661</v>
      </c>
      <c r="AI116" s="2"/>
    </row>
    <row r="117" spans="1:35" x14ac:dyDescent="0.2">
      <c r="A117" s="11">
        <v>40695</v>
      </c>
      <c r="B117" s="2">
        <v>1.434375468113585</v>
      </c>
      <c r="C117" s="2">
        <v>1.414038617068839</v>
      </c>
      <c r="D117" s="2">
        <v>1.3178057463095978</v>
      </c>
      <c r="E117" s="2">
        <v>1.3079768502260873</v>
      </c>
      <c r="F117" s="2">
        <v>1.4270654504471552</v>
      </c>
      <c r="G117" s="2">
        <v>14.706474325291509</v>
      </c>
      <c r="H117" s="2">
        <v>17.694323105897986</v>
      </c>
      <c r="I117" s="2">
        <v>16.78523162226541</v>
      </c>
      <c r="J117" s="2">
        <v>19.847224806268169</v>
      </c>
      <c r="K117" s="2">
        <v>21.751114796692594</v>
      </c>
      <c r="L117" s="2">
        <v>13.307362267640272</v>
      </c>
      <c r="M117" s="2">
        <v>15.412909080399217</v>
      </c>
      <c r="N117" s="2">
        <v>16.201347157831247</v>
      </c>
      <c r="O117" s="2">
        <v>17.960449454427511</v>
      </c>
      <c r="P117" s="2">
        <v>19.760749166190756</v>
      </c>
      <c r="Q117" s="2">
        <v>21.698758563035696</v>
      </c>
      <c r="R117" s="2">
        <v>19.935934151907603</v>
      </c>
      <c r="S117" s="2">
        <v>15.941681023909501</v>
      </c>
      <c r="T117" s="2">
        <v>2.296693678367729</v>
      </c>
      <c r="U117" s="2">
        <v>3.3491273498796152</v>
      </c>
      <c r="V117" s="2">
        <v>3.2670297102298007</v>
      </c>
      <c r="W117" s="2">
        <v>1.6152867063597871</v>
      </c>
      <c r="X117" s="2">
        <v>1.6320776856513268</v>
      </c>
      <c r="Y117" s="2">
        <v>1.8482566748760418</v>
      </c>
      <c r="Z117" s="2">
        <v>2.9906251836539188</v>
      </c>
      <c r="AA117" s="2">
        <v>3.0531301901730714</v>
      </c>
      <c r="AB117" s="2">
        <v>7.6136988292164904</v>
      </c>
      <c r="AC117" s="2">
        <v>3.3521082874163368</v>
      </c>
      <c r="AD117" s="2">
        <v>2.4771402238565647</v>
      </c>
      <c r="AE117" s="2">
        <v>1.9390031878136442</v>
      </c>
      <c r="AF117" s="2">
        <v>2.5697404404456612</v>
      </c>
      <c r="AG117" s="2">
        <v>0.64101460657170983</v>
      </c>
      <c r="AH117" s="2">
        <v>0.45416834877014661</v>
      </c>
      <c r="AI117" s="2"/>
    </row>
    <row r="118" spans="1:35" x14ac:dyDescent="0.2">
      <c r="A118" s="11">
        <v>40664</v>
      </c>
      <c r="B118" s="2">
        <v>1.434375468113585</v>
      </c>
      <c r="C118" s="2">
        <v>1.414038617068839</v>
      </c>
      <c r="D118" s="2">
        <v>1.2940801106669197</v>
      </c>
      <c r="E118" s="2">
        <v>1.2842512145834093</v>
      </c>
      <c r="F118" s="2">
        <v>1.461436017635243</v>
      </c>
      <c r="G118" s="2">
        <v>14.124403321904872</v>
      </c>
      <c r="H118" s="2">
        <v>17.599810536343025</v>
      </c>
      <c r="I118" s="2">
        <v>17.232488956261466</v>
      </c>
      <c r="J118" s="2">
        <v>20.118068290003585</v>
      </c>
      <c r="K118" s="2">
        <v>22.340745694125648</v>
      </c>
      <c r="L118" s="2">
        <v>13.496757170848785</v>
      </c>
      <c r="M118" s="2">
        <v>16.242768948161533</v>
      </c>
      <c r="N118" s="2">
        <v>16.200607629634064</v>
      </c>
      <c r="O118" s="2">
        <v>18.68811693698321</v>
      </c>
      <c r="P118" s="2">
        <v>19.760749166190756</v>
      </c>
      <c r="Q118" s="2">
        <v>22.122031423490771</v>
      </c>
      <c r="R118" s="2">
        <v>19.935934151907603</v>
      </c>
      <c r="S118" s="2">
        <v>15.941681023909501</v>
      </c>
      <c r="T118" s="2">
        <v>2.3003588635439112</v>
      </c>
      <c r="U118" s="2">
        <v>3.3478823559088222</v>
      </c>
      <c r="V118" s="2">
        <v>3.1943906739468324</v>
      </c>
      <c r="W118" s="2">
        <v>1.78962145561347</v>
      </c>
      <c r="X118" s="2">
        <v>1.6314662499759967</v>
      </c>
      <c r="Y118" s="2">
        <v>1.8482566748760418</v>
      </c>
      <c r="Z118" s="2">
        <v>2.9898553621177251</v>
      </c>
      <c r="AA118" s="2">
        <v>3.0970550866293669</v>
      </c>
      <c r="AB118" s="2">
        <v>7.6682580942163261</v>
      </c>
      <c r="AC118" s="2">
        <v>3.361063226819105</v>
      </c>
      <c r="AD118" s="2">
        <v>2.412553322443129</v>
      </c>
      <c r="AE118" s="2">
        <v>1.9388770478939659</v>
      </c>
      <c r="AF118" s="2">
        <v>2.5697404404456612</v>
      </c>
      <c r="AG118" s="2">
        <v>0.64101460657170983</v>
      </c>
      <c r="AH118" s="2">
        <v>0.45416834877014661</v>
      </c>
      <c r="AI118" s="2"/>
    </row>
    <row r="119" spans="1:35" x14ac:dyDescent="0.2">
      <c r="A119" s="11">
        <v>40634</v>
      </c>
      <c r="B119" s="2">
        <v>1.4347841183649961</v>
      </c>
      <c r="C119" s="2">
        <v>1.4366250104193492</v>
      </c>
      <c r="D119" s="2">
        <v>1.3357060668223752</v>
      </c>
      <c r="E119" s="2">
        <v>1.3029148687271914</v>
      </c>
      <c r="F119" s="2">
        <v>1.4785980078939867</v>
      </c>
      <c r="G119" s="2">
        <v>16.600108894345325</v>
      </c>
      <c r="H119" s="2">
        <v>19.5945054064128</v>
      </c>
      <c r="I119" s="2">
        <v>17.67560324642476</v>
      </c>
      <c r="J119" s="2">
        <v>20.846255688828144</v>
      </c>
      <c r="K119" s="2">
        <v>24.050772530375092</v>
      </c>
      <c r="L119" s="2">
        <v>14.061617679805229</v>
      </c>
      <c r="M119" s="2">
        <v>16.647422977421293</v>
      </c>
      <c r="N119" s="2">
        <v>16.732589031676092</v>
      </c>
      <c r="O119" s="2">
        <v>19.755453253818057</v>
      </c>
      <c r="P119" s="2">
        <v>19.716639670899742</v>
      </c>
      <c r="Q119" s="2">
        <v>22.332476707094095</v>
      </c>
      <c r="R119" s="2">
        <v>20.510686664815154</v>
      </c>
      <c r="S119" s="2">
        <v>14.922239679495597</v>
      </c>
      <c r="T119" s="2">
        <v>2.3778351662776744</v>
      </c>
      <c r="U119" s="2">
        <v>3.3812998818710751</v>
      </c>
      <c r="V119" s="2">
        <v>3.2467153834993545</v>
      </c>
      <c r="W119" s="2">
        <v>1.7863930467666691</v>
      </c>
      <c r="X119" s="2">
        <v>1.6312264130067304</v>
      </c>
      <c r="Y119" s="2">
        <v>1.8576335366462666</v>
      </c>
      <c r="Z119" s="2">
        <v>2.9565700042948677</v>
      </c>
      <c r="AA119" s="2">
        <v>3.0613515697917855</v>
      </c>
      <c r="AB119" s="2">
        <v>7.6977711084523612</v>
      </c>
      <c r="AC119" s="2">
        <v>3.2265230516577428</v>
      </c>
      <c r="AD119" s="2">
        <v>2.5404799317561242</v>
      </c>
      <c r="AE119" s="2">
        <v>1.9649756210562239</v>
      </c>
      <c r="AF119" s="2">
        <v>2.5421472973709007</v>
      </c>
      <c r="AG119" s="2">
        <v>0.67423178894218516</v>
      </c>
      <c r="AH119" s="2">
        <v>0.46073722059589173</v>
      </c>
      <c r="AI119" s="2"/>
    </row>
    <row r="120" spans="1:35" x14ac:dyDescent="0.2">
      <c r="A120" s="11">
        <v>40603</v>
      </c>
      <c r="B120" s="2">
        <v>1.4347841183649961</v>
      </c>
      <c r="C120" s="2">
        <v>1.4366250104193492</v>
      </c>
      <c r="D120" s="2">
        <v>1.295050316288836</v>
      </c>
      <c r="E120" s="2">
        <v>1.2975813334983755</v>
      </c>
      <c r="F120" s="2">
        <v>1.4785980078939867</v>
      </c>
      <c r="G120" s="2">
        <v>16.06921338480684</v>
      </c>
      <c r="H120" s="2">
        <v>18.6758891512861</v>
      </c>
      <c r="I120" s="2">
        <v>17.67560324642476</v>
      </c>
      <c r="J120" s="2">
        <v>21.057716677997814</v>
      </c>
      <c r="K120" s="2">
        <v>23.771511918982434</v>
      </c>
      <c r="L120" s="2">
        <v>14.061617679805229</v>
      </c>
      <c r="M120" s="2">
        <v>16.647422977421293</v>
      </c>
      <c r="N120" s="2">
        <v>16.92538638472131</v>
      </c>
      <c r="O120" s="2">
        <v>19.070469052637964</v>
      </c>
      <c r="P120" s="2">
        <v>19.716639670899742</v>
      </c>
      <c r="Q120" s="2">
        <v>22.332476707094095</v>
      </c>
      <c r="R120" s="2">
        <v>20.510686664815154</v>
      </c>
      <c r="S120" s="2">
        <v>15.136487976478863</v>
      </c>
      <c r="T120" s="2">
        <v>2.3778351662776744</v>
      </c>
      <c r="U120" s="2">
        <v>3.3812998818710751</v>
      </c>
      <c r="V120" s="2">
        <v>3.2467153834993545</v>
      </c>
      <c r="W120" s="2">
        <v>1.7826084560904001</v>
      </c>
      <c r="X120" s="2">
        <v>1.622180780700347</v>
      </c>
      <c r="Y120" s="2">
        <v>1.8576335366462666</v>
      </c>
      <c r="Z120" s="2">
        <v>2.9306003701743117</v>
      </c>
      <c r="AA120" s="2">
        <v>3.0883330211972795</v>
      </c>
      <c r="AB120" s="2">
        <v>7.6713837107921776</v>
      </c>
      <c r="AC120" s="2">
        <v>3.3814562087899147</v>
      </c>
      <c r="AD120" s="2">
        <v>2.4247562999170658</v>
      </c>
      <c r="AE120" s="2">
        <v>1.9548106481773557</v>
      </c>
      <c r="AF120" s="2">
        <v>2.4679124371003724</v>
      </c>
      <c r="AG120" s="2">
        <v>0.66826987951280137</v>
      </c>
      <c r="AH120" s="2">
        <v>0.44438604993468778</v>
      </c>
      <c r="AI120" s="2"/>
    </row>
    <row r="121" spans="1:35" x14ac:dyDescent="0.2">
      <c r="A121" s="11">
        <v>40575</v>
      </c>
      <c r="B121" s="2">
        <v>1.4347841183649961</v>
      </c>
      <c r="C121" s="2">
        <v>1.4366250104193492</v>
      </c>
      <c r="D121" s="2">
        <v>1.295050316288836</v>
      </c>
      <c r="E121" s="2">
        <v>1.2975813334983755</v>
      </c>
      <c r="F121" s="2">
        <v>1.4785980078939867</v>
      </c>
      <c r="G121" s="2">
        <v>16.14907052076326</v>
      </c>
      <c r="H121" s="2">
        <v>19.685112252740545</v>
      </c>
      <c r="I121" s="2">
        <v>18.100508438510797</v>
      </c>
      <c r="J121" s="2">
        <v>20.846954053352547</v>
      </c>
      <c r="K121" s="2">
        <v>23.333715049478577</v>
      </c>
      <c r="L121" s="2">
        <v>13.892726707508386</v>
      </c>
      <c r="M121" s="2">
        <v>16.894923484112734</v>
      </c>
      <c r="N121" s="2">
        <v>16.676961445130523</v>
      </c>
      <c r="O121" s="2">
        <v>19.757601582801819</v>
      </c>
      <c r="P121" s="2">
        <v>19.18774363952571</v>
      </c>
      <c r="Q121" s="2">
        <v>21.761859015744871</v>
      </c>
      <c r="R121" s="2">
        <v>20.02029194569236</v>
      </c>
      <c r="S121" s="2">
        <v>15.089386612773964</v>
      </c>
      <c r="T121" s="2">
        <v>2.3778351662776744</v>
      </c>
      <c r="U121" s="2">
        <v>3.3812998818710751</v>
      </c>
      <c r="V121" s="2">
        <v>3.2467153834993545</v>
      </c>
      <c r="W121" s="2">
        <v>1.7826084560904001</v>
      </c>
      <c r="X121" s="2">
        <v>1.622180780700347</v>
      </c>
      <c r="Y121" s="2">
        <v>1.8576335366462666</v>
      </c>
      <c r="Z121" s="2">
        <v>2.9306003701743117</v>
      </c>
      <c r="AA121" s="2">
        <v>3.0576779117627164</v>
      </c>
      <c r="AB121" s="2">
        <v>7.6713837107921776</v>
      </c>
      <c r="AC121" s="2">
        <v>3.3814562087899147</v>
      </c>
      <c r="AD121" s="2">
        <v>2.5404799317561242</v>
      </c>
      <c r="AE121" s="2">
        <v>1.9548106481773557</v>
      </c>
      <c r="AF121" s="2">
        <v>2.5421472973709007</v>
      </c>
      <c r="AG121" s="2">
        <v>0.66826987951280137</v>
      </c>
      <c r="AH121" s="2">
        <v>0.44438604993468778</v>
      </c>
      <c r="AI121" s="2"/>
    </row>
    <row r="122" spans="1:35" x14ac:dyDescent="0.2">
      <c r="A122" s="11">
        <v>40544</v>
      </c>
      <c r="B122" s="2">
        <v>1.4347841183649961</v>
      </c>
      <c r="C122" s="2">
        <v>1.4366250104193492</v>
      </c>
      <c r="D122" s="2">
        <v>1.2753790747247058</v>
      </c>
      <c r="E122" s="2">
        <v>1.277910091934245</v>
      </c>
      <c r="F122" s="2">
        <v>1.4785980078939867</v>
      </c>
      <c r="G122" s="2">
        <v>16.812175143570443</v>
      </c>
      <c r="H122" s="2">
        <v>19.940623885060056</v>
      </c>
      <c r="I122" s="2">
        <v>17.67630161094916</v>
      </c>
      <c r="J122" s="2">
        <v>20.573607239594629</v>
      </c>
      <c r="K122" s="2">
        <v>24.046372392583709</v>
      </c>
      <c r="L122" s="2">
        <v>14.493458947563152</v>
      </c>
      <c r="M122" s="2">
        <v>17.477925651065352</v>
      </c>
      <c r="N122" s="2">
        <v>17.130575453430158</v>
      </c>
      <c r="O122" s="2">
        <v>19.30398757450218</v>
      </c>
      <c r="P122" s="2">
        <v>19.832940564826732</v>
      </c>
      <c r="Q122" s="2">
        <v>22.667674892932343</v>
      </c>
      <c r="R122" s="2">
        <v>20.02029194569236</v>
      </c>
      <c r="S122" s="2">
        <v>15.014107894819027</v>
      </c>
      <c r="T122" s="2">
        <v>2.4560634408682729</v>
      </c>
      <c r="U122" s="2">
        <v>3.3812998818710751</v>
      </c>
      <c r="V122" s="2">
        <v>3.2467153834993545</v>
      </c>
      <c r="W122" s="2">
        <v>1.8059796579346079</v>
      </c>
      <c r="X122" s="2">
        <v>1.5869986284249973</v>
      </c>
      <c r="Y122" s="2">
        <v>1.8576335366462666</v>
      </c>
      <c r="Z122" s="2">
        <v>2.8999452607397487</v>
      </c>
      <c r="AA122" s="2">
        <v>3.0883330211972795</v>
      </c>
      <c r="AB122" s="2">
        <v>7.8537773174974586</v>
      </c>
      <c r="AC122" s="2">
        <v>3.3814562087899147</v>
      </c>
      <c r="AD122" s="2">
        <v>2.4856634745692023</v>
      </c>
      <c r="AE122" s="2">
        <v>1.9548106481773557</v>
      </c>
      <c r="AF122" s="2">
        <v>2.5421472973709007</v>
      </c>
      <c r="AG122" s="2">
        <v>0.64042389502213493</v>
      </c>
      <c r="AH122" s="2">
        <v>0.44438604993468778</v>
      </c>
      <c r="AI122" s="2"/>
    </row>
    <row r="123" spans="1:35" x14ac:dyDescent="0.2">
      <c r="A123" s="11">
        <v>40513</v>
      </c>
      <c r="B123" s="2">
        <v>1.4347841183649961</v>
      </c>
      <c r="C123" s="2">
        <v>1.4413825542627894</v>
      </c>
      <c r="D123" s="2">
        <v>1.2743345195981928</v>
      </c>
      <c r="E123" s="2">
        <v>1.2768655368077322</v>
      </c>
      <c r="F123" s="2">
        <v>1.4785980078939867</v>
      </c>
      <c r="G123" s="2">
        <v>16.235193054569031</v>
      </c>
      <c r="H123" s="2">
        <v>19.443112423106989</v>
      </c>
      <c r="I123" s="2">
        <v>18.085842783498375</v>
      </c>
      <c r="J123" s="2">
        <v>19.954215199072934</v>
      </c>
      <c r="K123" s="2">
        <v>24.02877184141818</v>
      </c>
      <c r="L123" s="2">
        <v>14.842959183793292</v>
      </c>
      <c r="M123" s="2">
        <v>17.129167006072709</v>
      </c>
      <c r="N123" s="2">
        <v>16.921089726753792</v>
      </c>
      <c r="O123" s="2">
        <v>19.547041691633574</v>
      </c>
      <c r="P123" s="2">
        <v>20.094879808957387</v>
      </c>
      <c r="Q123" s="2">
        <v>22.315388500239745</v>
      </c>
      <c r="R123" s="2">
        <v>20.496719374327132</v>
      </c>
      <c r="S123" s="2">
        <v>15.564984570445395</v>
      </c>
      <c r="T123" s="2">
        <v>2.5136140489417009</v>
      </c>
      <c r="U123" s="2">
        <v>3.3812998818710751</v>
      </c>
      <c r="V123" s="2">
        <v>3.2467153834993545</v>
      </c>
      <c r="W123" s="2">
        <v>1.8067128741644236</v>
      </c>
      <c r="X123" s="2">
        <v>1.6702657010220956</v>
      </c>
      <c r="Y123" s="2">
        <v>1.8576335366462666</v>
      </c>
      <c r="Z123" s="2">
        <v>2.9805441743495038</v>
      </c>
      <c r="AA123" s="2">
        <v>3.1410156435969916</v>
      </c>
      <c r="AB123" s="2">
        <v>7.8682306131928774</v>
      </c>
      <c r="AC123" s="2">
        <v>3.4884831732246524</v>
      </c>
      <c r="AD123" s="2">
        <v>2.6132081840374641</v>
      </c>
      <c r="AE123" s="2">
        <v>2.0032961496982491</v>
      </c>
      <c r="AF123" s="2">
        <v>2.6161419194406141</v>
      </c>
      <c r="AG123" s="2">
        <v>0.64122745966271721</v>
      </c>
      <c r="AH123" s="2">
        <v>0.4442434282076172</v>
      </c>
      <c r="AI123" s="2"/>
    </row>
    <row r="124" spans="1:35" x14ac:dyDescent="0.2">
      <c r="A124" s="11">
        <v>40483</v>
      </c>
      <c r="B124" s="2">
        <v>1.4347841183649961</v>
      </c>
      <c r="C124" s="2">
        <v>1.4366250104193492</v>
      </c>
      <c r="D124" s="2">
        <v>1.3010774726547427</v>
      </c>
      <c r="E124" s="2">
        <v>1.2715169461964224</v>
      </c>
      <c r="F124" s="2">
        <v>1.4785980078939867</v>
      </c>
      <c r="G124" s="2">
        <v>16.585142104141106</v>
      </c>
      <c r="H124" s="2">
        <v>19.880548735072082</v>
      </c>
      <c r="I124" s="2">
        <v>17.65639822200373</v>
      </c>
      <c r="J124" s="2">
        <v>20.371899443479265</v>
      </c>
      <c r="K124" s="2">
        <v>24.02877184141818</v>
      </c>
      <c r="L124" s="2">
        <v>14.678175249979331</v>
      </c>
      <c r="M124" s="2">
        <v>17.347141159193114</v>
      </c>
      <c r="N124" s="2">
        <v>17.125204630970757</v>
      </c>
      <c r="O124" s="2">
        <v>19.751156595850539</v>
      </c>
      <c r="P124" s="2">
        <v>19.508160712403992</v>
      </c>
      <c r="Q124" s="2">
        <v>22.315388500239745</v>
      </c>
      <c r="R124" s="2">
        <v>20.483799630625711</v>
      </c>
      <c r="S124" s="2">
        <v>15.564984570445395</v>
      </c>
      <c r="T124" s="2">
        <v>2.5136140489417009</v>
      </c>
      <c r="U124" s="2">
        <v>3.3812998818710751</v>
      </c>
      <c r="V124" s="2">
        <v>3.1988073939678339</v>
      </c>
      <c r="W124" s="2">
        <v>1.7652883274602715</v>
      </c>
      <c r="X124" s="2">
        <v>1.6702657010220956</v>
      </c>
      <c r="Y124" s="2">
        <v>1.8576335366462666</v>
      </c>
      <c r="Z124" s="2">
        <v>2.9805441743495038</v>
      </c>
      <c r="AA124" s="2">
        <v>3.1530670142221502</v>
      </c>
      <c r="AB124" s="2">
        <v>7.9724555313101817</v>
      </c>
      <c r="AC124" s="2">
        <v>3.278541363346966</v>
      </c>
      <c r="AD124" s="2">
        <v>2.6132081840374641</v>
      </c>
      <c r="AE124" s="2">
        <v>2.0120602660424085</v>
      </c>
      <c r="AF124" s="2">
        <v>2.6161419194406141</v>
      </c>
      <c r="AG124" s="2">
        <v>0.66313465982556286</v>
      </c>
      <c r="AH124" s="2">
        <v>0.4442434282076172</v>
      </c>
    </row>
    <row r="125" spans="1:35" x14ac:dyDescent="0.2">
      <c r="A125" s="11">
        <v>40452</v>
      </c>
      <c r="B125" s="2">
        <v>1.4204875730729427</v>
      </c>
      <c r="C125" s="2">
        <v>1.407707527343987</v>
      </c>
      <c r="D125" s="2">
        <v>1.315370173153767</v>
      </c>
      <c r="E125" s="2">
        <v>1.2893194763338518</v>
      </c>
      <c r="F125" s="2">
        <v>1.489505954443346</v>
      </c>
      <c r="G125" s="2">
        <v>15.596185161388167</v>
      </c>
      <c r="H125" s="2">
        <v>19.004303629178768</v>
      </c>
      <c r="I125" s="2">
        <v>18.087518165373197</v>
      </c>
      <c r="J125" s="2">
        <v>21.038215356298817</v>
      </c>
      <c r="K125" s="2">
        <v>24.026462146584443</v>
      </c>
      <c r="L125" s="2">
        <v>15.236509244306816</v>
      </c>
      <c r="M125" s="2">
        <v>17.747760476064062</v>
      </c>
      <c r="N125" s="2">
        <v>17.125279175526501</v>
      </c>
      <c r="O125" s="2">
        <v>19.749571702185921</v>
      </c>
      <c r="P125" s="2">
        <v>19.662307672858923</v>
      </c>
      <c r="Q125" s="2">
        <v>22.653750247825407</v>
      </c>
      <c r="R125" s="2">
        <v>20.498357912915079</v>
      </c>
      <c r="S125" s="2">
        <v>16.008153469558536</v>
      </c>
      <c r="T125" s="2">
        <v>2.5784995410885156</v>
      </c>
      <c r="U125" s="2">
        <v>3.3815649260893701</v>
      </c>
      <c r="V125" s="2">
        <v>3.3236660935668034</v>
      </c>
      <c r="W125" s="2">
        <v>1.9447917672273658</v>
      </c>
      <c r="X125" s="2">
        <v>1.6702631148544667</v>
      </c>
      <c r="Y125" s="2">
        <v>1.9243547492255009</v>
      </c>
      <c r="Z125" s="2">
        <v>3.0151971470654004</v>
      </c>
      <c r="AA125" s="2">
        <v>3.1536722628700899</v>
      </c>
      <c r="AB125" s="2">
        <v>8.0073506189489176</v>
      </c>
      <c r="AC125" s="2">
        <v>3.4884257264957634</v>
      </c>
      <c r="AD125" s="2">
        <v>2.6131330878374941</v>
      </c>
      <c r="AE125" s="2">
        <v>2.0120488832405083</v>
      </c>
      <c r="AF125" s="2">
        <v>2.5092555765843163</v>
      </c>
      <c r="AG125" s="2">
        <v>0.64057144949950529</v>
      </c>
      <c r="AH125" s="2">
        <v>0.44222464768483599</v>
      </c>
    </row>
    <row r="126" spans="1:35" x14ac:dyDescent="0.2">
      <c r="A126" s="11">
        <v>40422</v>
      </c>
      <c r="B126" s="2">
        <v>1.4226355642880575</v>
      </c>
      <c r="C126" s="2">
        <v>1.409855518559102</v>
      </c>
      <c r="D126" s="2">
        <v>1.2989453930459804</v>
      </c>
      <c r="E126" s="2">
        <v>1.2752705715247707</v>
      </c>
      <c r="F126" s="2">
        <v>1.5219807647322809</v>
      </c>
      <c r="G126" s="2">
        <v>16.412191494064096</v>
      </c>
      <c r="H126" s="2">
        <v>19.749150379400856</v>
      </c>
      <c r="I126" s="2">
        <v>18.08583110944463</v>
      </c>
      <c r="J126" s="2">
        <v>20.55340755337123</v>
      </c>
      <c r="K126" s="2">
        <v>24.026462146584443</v>
      </c>
      <c r="L126" s="2">
        <v>15.262344803681476</v>
      </c>
      <c r="M126" s="2">
        <v>17.747760476064062</v>
      </c>
      <c r="N126" s="2">
        <v>17.102169690322448</v>
      </c>
      <c r="O126" s="2">
        <v>19.500897695647637</v>
      </c>
      <c r="P126" s="2">
        <v>19.68419466246031</v>
      </c>
      <c r="Q126" s="2">
        <v>22.653750247825407</v>
      </c>
      <c r="R126" s="2">
        <v>20.013550109987499</v>
      </c>
      <c r="S126" s="2">
        <v>16.008153469558536</v>
      </c>
      <c r="T126" s="2">
        <v>2.5784995410885156</v>
      </c>
      <c r="U126" s="2">
        <v>3.3815649260893701</v>
      </c>
      <c r="V126" s="2">
        <v>3.3236660935668034</v>
      </c>
      <c r="W126" s="2">
        <v>1.8401693488852437</v>
      </c>
      <c r="X126" s="2">
        <v>1.6411175713592963</v>
      </c>
      <c r="Y126" s="2">
        <v>1.9243547492255009</v>
      </c>
      <c r="Z126" s="2">
        <v>3.0208948285310866</v>
      </c>
      <c r="AA126" s="2">
        <v>3.1670142828909498</v>
      </c>
      <c r="AB126" s="2">
        <v>8.0768336120858528</v>
      </c>
      <c r="AC126" s="2">
        <v>3.3068403643452702</v>
      </c>
      <c r="AD126" s="2">
        <v>2.5540874479463471</v>
      </c>
      <c r="AE126" s="2">
        <v>2.0252966729639006</v>
      </c>
      <c r="AF126" s="2">
        <v>2.5448230373042038</v>
      </c>
      <c r="AG126" s="2">
        <v>0.62104515943723082</v>
      </c>
      <c r="AH126" s="2">
        <v>0.44222464768483599</v>
      </c>
    </row>
    <row r="127" spans="1:35" x14ac:dyDescent="0.2">
      <c r="A127" s="11">
        <v>40391</v>
      </c>
      <c r="B127" s="2">
        <v>1.4345684693605729</v>
      </c>
      <c r="C127" s="2">
        <v>1.4074767814026012</v>
      </c>
      <c r="D127" s="2">
        <v>1.302428239450367</v>
      </c>
      <c r="E127" s="2">
        <v>1.2626156057771893</v>
      </c>
      <c r="F127" s="2">
        <v>1.4930724529004276</v>
      </c>
      <c r="G127" s="2">
        <v>16.398290184294108</v>
      </c>
      <c r="H127" s="2">
        <v>19.6968671984963</v>
      </c>
      <c r="I127" s="2">
        <v>17.212111615392832</v>
      </c>
      <c r="J127" s="2">
        <v>20.861997865324096</v>
      </c>
      <c r="K127" s="2">
        <v>24.026462146584443</v>
      </c>
      <c r="L127" s="2">
        <v>15.087965481185158</v>
      </c>
      <c r="M127" s="2">
        <v>16.835618931540051</v>
      </c>
      <c r="N127" s="2">
        <v>16.728366918264321</v>
      </c>
      <c r="O127" s="2">
        <v>19.545456797968956</v>
      </c>
      <c r="P127" s="2">
        <v>19.646478079398126</v>
      </c>
      <c r="Q127" s="2">
        <v>22.653750247825407</v>
      </c>
      <c r="R127" s="2">
        <v>20.477432889729421</v>
      </c>
      <c r="S127" s="2">
        <v>16.008153469558536</v>
      </c>
      <c r="T127" s="2">
        <v>2.5960333722946412</v>
      </c>
      <c r="U127" s="2">
        <v>3.3815649260893701</v>
      </c>
      <c r="V127" s="2">
        <v>3.3236660935668034</v>
      </c>
      <c r="W127" s="2">
        <v>1.803227248665225</v>
      </c>
      <c r="X127" s="2">
        <v>1.6214416092096124</v>
      </c>
      <c r="Y127" s="2">
        <v>1.9243547492255009</v>
      </c>
      <c r="Z127" s="2">
        <v>3.0139440890714071</v>
      </c>
      <c r="AA127" s="2">
        <v>3.1837008433076566</v>
      </c>
      <c r="AB127" s="2">
        <v>8.2187515252259242</v>
      </c>
      <c r="AC127" s="2">
        <v>3.5234494783639456</v>
      </c>
      <c r="AD127" s="2">
        <v>2.532966385263101</v>
      </c>
      <c r="AE127" s="2">
        <v>2.0428085488979919</v>
      </c>
      <c r="AF127" s="2">
        <v>2.5626067676641471</v>
      </c>
      <c r="AG127" s="2">
        <v>0.64423515462680725</v>
      </c>
      <c r="AH127" s="2">
        <v>0.45867213269825979</v>
      </c>
    </row>
    <row r="128" spans="1:35" x14ac:dyDescent="0.2">
      <c r="A128" s="11">
        <v>40360</v>
      </c>
      <c r="B128" s="2">
        <v>1.4345684693605729</v>
      </c>
      <c r="C128" s="2">
        <v>1.4074767814026012</v>
      </c>
      <c r="D128" s="2">
        <v>1.3319864532604142</v>
      </c>
      <c r="E128" s="2">
        <v>1.3064573880401693</v>
      </c>
      <c r="F128" s="2">
        <v>1.4819847648130327</v>
      </c>
      <c r="G128" s="2">
        <v>16.807089194714109</v>
      </c>
      <c r="H128" s="2">
        <v>20.725410575443146</v>
      </c>
      <c r="I128" s="2">
        <v>17.239104510249931</v>
      </c>
      <c r="J128" s="2">
        <v>21.038215356298817</v>
      </c>
      <c r="K128" s="2">
        <v>24.026462146584443</v>
      </c>
      <c r="L128" s="2">
        <v>14.930257758741901</v>
      </c>
      <c r="M128" s="2">
        <v>17.747760476064062</v>
      </c>
      <c r="N128" s="2">
        <v>16.524252014047356</v>
      </c>
      <c r="O128" s="2">
        <v>19.148544540706773</v>
      </c>
      <c r="P128" s="2">
        <v>20.41526146156562</v>
      </c>
      <c r="Q128" s="2">
        <v>22.653750247825407</v>
      </c>
      <c r="R128" s="2">
        <v>20.498357912915079</v>
      </c>
      <c r="S128" s="2">
        <v>16.008153469558536</v>
      </c>
      <c r="T128" s="2">
        <v>2.5960333722946412</v>
      </c>
      <c r="U128" s="2">
        <v>3.3815649260893701</v>
      </c>
      <c r="V128" s="2">
        <v>3.3236660935668034</v>
      </c>
      <c r="W128" s="2">
        <v>1.7620147960178745</v>
      </c>
      <c r="X128" s="2">
        <v>1.6702631148544667</v>
      </c>
      <c r="Y128" s="2">
        <v>1.86147995031546</v>
      </c>
      <c r="Z128" s="2">
        <v>2.9596848394019353</v>
      </c>
      <c r="AA128" s="2">
        <v>3.1168651137861478</v>
      </c>
      <c r="AB128" s="2">
        <v>8.2030662371952427</v>
      </c>
      <c r="AC128" s="2">
        <v>3.5207734391904628</v>
      </c>
      <c r="AD128" s="2">
        <v>2.6521046953938896</v>
      </c>
      <c r="AE128" s="2">
        <v>2.0333581633022102</v>
      </c>
      <c r="AF128" s="2">
        <v>2.5598891856487773</v>
      </c>
      <c r="AG128" s="2">
        <v>0.63647841804219463</v>
      </c>
      <c r="AH128" s="2">
        <v>0.45867213269825979</v>
      </c>
    </row>
    <row r="129" spans="1:34" x14ac:dyDescent="0.2">
      <c r="A129" s="11">
        <v>40330</v>
      </c>
      <c r="B129" s="2">
        <v>1.419945943523109</v>
      </c>
      <c r="C129" s="2">
        <v>1.4071290977362434</v>
      </c>
      <c r="D129" s="2">
        <v>1.3227559087175513</v>
      </c>
      <c r="E129" s="2">
        <v>1.2619347004332515</v>
      </c>
      <c r="F129" s="2">
        <v>1.446394855222825</v>
      </c>
      <c r="G129" s="2">
        <v>16.843882671051073</v>
      </c>
      <c r="H129" s="2">
        <v>20.944128731425696</v>
      </c>
      <c r="I129" s="2">
        <v>17.911300674398472</v>
      </c>
      <c r="J129" s="2">
        <v>20.850729357357473</v>
      </c>
      <c r="K129" s="2">
        <v>24.026462146584443</v>
      </c>
      <c r="L129" s="2">
        <v>15.481228947360327</v>
      </c>
      <c r="M129" s="2">
        <v>17.747760476064062</v>
      </c>
      <c r="N129" s="2">
        <v>16.705257433060265</v>
      </c>
      <c r="O129" s="2">
        <v>19.749571702185921</v>
      </c>
      <c r="P129" s="2">
        <v>20.41526146156562</v>
      </c>
      <c r="Q129" s="2">
        <v>22.653750247825407</v>
      </c>
      <c r="R129" s="2">
        <v>20.498357912915079</v>
      </c>
      <c r="S129" s="2">
        <v>16.008153469558536</v>
      </c>
      <c r="T129" s="2">
        <v>2.6063064971747663</v>
      </c>
      <c r="U129" s="2">
        <v>3.3815649260893701</v>
      </c>
      <c r="V129" s="2">
        <v>3.3236660935668034</v>
      </c>
      <c r="W129" s="2">
        <v>1.8064029462852074</v>
      </c>
      <c r="X129" s="2">
        <v>1.6411175713592963</v>
      </c>
      <c r="Y129" s="2">
        <v>1.9241425931109761</v>
      </c>
      <c r="Z129" s="2">
        <v>2.88487854585801</v>
      </c>
      <c r="AA129" s="2">
        <v>3.0702032676857365</v>
      </c>
      <c r="AB129" s="2">
        <v>8.1283827094429046</v>
      </c>
      <c r="AC129" s="2">
        <v>3.4835378119940668</v>
      </c>
      <c r="AD129" s="2">
        <v>2.6154678318651219</v>
      </c>
      <c r="AE129" s="2">
        <v>2.0001396130721996</v>
      </c>
      <c r="AF129" s="2">
        <v>2.5411647911469393</v>
      </c>
      <c r="AG129" s="2">
        <v>0.63548937945227746</v>
      </c>
      <c r="AH129" s="2">
        <v>0.44163808176972769</v>
      </c>
    </row>
    <row r="130" spans="1:34" x14ac:dyDescent="0.2">
      <c r="A130" s="11">
        <v>40299</v>
      </c>
      <c r="B130" s="2">
        <v>1.419945943523109</v>
      </c>
      <c r="C130" s="2">
        <v>1.4071290977362434</v>
      </c>
      <c r="D130" s="2">
        <v>1.3223642079302456</v>
      </c>
      <c r="E130" s="2">
        <v>1.2806535271105184</v>
      </c>
      <c r="F130" s="2">
        <v>1.4788696655117601</v>
      </c>
      <c r="G130" s="2">
        <v>17.162830040002468</v>
      </c>
      <c r="H130" s="2">
        <v>20.661392700709111</v>
      </c>
      <c r="I130" s="2">
        <v>18.064981149439955</v>
      </c>
      <c r="J130" s="2">
        <v>20.561732672158925</v>
      </c>
      <c r="K130" s="2">
        <v>24.026462146584443</v>
      </c>
      <c r="L130" s="2">
        <v>15.045280641119525</v>
      </c>
      <c r="M130" s="2">
        <v>17.456665138748541</v>
      </c>
      <c r="N130" s="2">
        <v>16.921164271309536</v>
      </c>
      <c r="O130" s="2">
        <v>19.545456797968956</v>
      </c>
      <c r="P130" s="2">
        <v>19.939481492463102</v>
      </c>
      <c r="Q130" s="2">
        <v>22.653750247825407</v>
      </c>
      <c r="R130" s="2">
        <v>20.498357912915079</v>
      </c>
      <c r="S130" s="2">
        <v>15.532555511887109</v>
      </c>
      <c r="T130" s="2">
        <v>2.6063064971747663</v>
      </c>
      <c r="U130" s="2">
        <v>3.3815649260893701</v>
      </c>
      <c r="V130" s="2">
        <v>3.3236660935668034</v>
      </c>
      <c r="W130" s="2">
        <v>1.782384779156077</v>
      </c>
      <c r="X130" s="2">
        <v>1.6663379613960383</v>
      </c>
      <c r="Y130" s="2">
        <v>1.9265303852347244</v>
      </c>
      <c r="Z130" s="2">
        <v>2.9216646771794856</v>
      </c>
      <c r="AA130" s="2">
        <v>3.039548158251173</v>
      </c>
      <c r="AB130" s="2">
        <v>8.1283827094429046</v>
      </c>
      <c r="AC130" s="2">
        <v>3.4835378119940668</v>
      </c>
      <c r="AD130" s="2">
        <v>2.6154678318651219</v>
      </c>
      <c r="AE130" s="2">
        <v>1.9816816790208414</v>
      </c>
      <c r="AF130" s="2">
        <v>2.5100432630170384</v>
      </c>
      <c r="AG130" s="2">
        <v>0.63182567432497561</v>
      </c>
      <c r="AH130" s="2">
        <v>0.44163808176972769</v>
      </c>
    </row>
    <row r="131" spans="1:34" x14ac:dyDescent="0.2">
      <c r="A131" s="11">
        <v>40269</v>
      </c>
      <c r="B131" s="2">
        <v>1.419945943523109</v>
      </c>
      <c r="C131" s="2">
        <v>1.4071290977362434</v>
      </c>
      <c r="D131" s="2">
        <v>1.3218425763305752</v>
      </c>
      <c r="E131" s="2">
        <v>1.3127450707783781</v>
      </c>
      <c r="F131" s="2">
        <v>1.4752561265327784</v>
      </c>
      <c r="G131" s="2">
        <v>17.162830040002468</v>
      </c>
      <c r="H131" s="2">
        <v>20.748879963102127</v>
      </c>
      <c r="I131" s="2">
        <v>18.05230407797751</v>
      </c>
      <c r="J131" s="2">
        <v>21.026946848332198</v>
      </c>
      <c r="K131" s="2">
        <v>24.014513638284569</v>
      </c>
      <c r="L131" s="2">
        <v>15.011281199177805</v>
      </c>
      <c r="M131" s="2">
        <v>17.616975984191821</v>
      </c>
      <c r="N131" s="2">
        <v>16.921164271309536</v>
      </c>
      <c r="O131" s="2">
        <v>19.091842789669318</v>
      </c>
      <c r="P131" s="2">
        <v>19.785195504508646</v>
      </c>
      <c r="Q131" s="2">
        <v>22.653750247825407</v>
      </c>
      <c r="R131" s="2">
        <v>20.498357912915079</v>
      </c>
      <c r="S131" s="2">
        <v>15.783746994420728</v>
      </c>
      <c r="T131" s="2">
        <v>2.5593341383109607</v>
      </c>
      <c r="U131" s="2">
        <v>3.3197275293964634</v>
      </c>
      <c r="V131" s="2">
        <v>3.2590273058822099</v>
      </c>
      <c r="W131" s="2">
        <v>1.8041581514220515</v>
      </c>
      <c r="X131" s="2">
        <v>1.6653566730314315</v>
      </c>
      <c r="Y131" s="2">
        <v>1.9232436726003366</v>
      </c>
      <c r="Z131" s="2">
        <v>2.9216646771794856</v>
      </c>
      <c r="AA131" s="2">
        <v>3.083188084746014</v>
      </c>
      <c r="AB131" s="2">
        <v>8.1283827094429046</v>
      </c>
      <c r="AC131" s="2">
        <v>3.4835378119940668</v>
      </c>
      <c r="AD131" s="2">
        <v>2.6154678318651219</v>
      </c>
      <c r="AE131" s="2">
        <v>1.9816816790208414</v>
      </c>
      <c r="AF131" s="2">
        <v>2.5411647911469393</v>
      </c>
      <c r="AG131" s="2">
        <v>0.64436975533029028</v>
      </c>
      <c r="AH131" s="2">
        <v>0.44163808176972769</v>
      </c>
    </row>
    <row r="132" spans="1:34" x14ac:dyDescent="0.2">
      <c r="A132" s="11">
        <v>40238</v>
      </c>
      <c r="B132" s="2">
        <v>1.419945943523109</v>
      </c>
      <c r="C132" s="2">
        <v>1.4071290977362434</v>
      </c>
      <c r="D132" s="2">
        <v>1.3224304808419745</v>
      </c>
      <c r="E132" s="2">
        <v>1.3136584031653544</v>
      </c>
      <c r="F132" s="2">
        <v>1.4933238214276865</v>
      </c>
      <c r="G132" s="2">
        <v>17.584590662291319</v>
      </c>
      <c r="H132" s="2">
        <v>20.714800540679583</v>
      </c>
      <c r="I132" s="2">
        <v>18.064981149439955</v>
      </c>
      <c r="J132" s="2">
        <v>20.227010882312282</v>
      </c>
      <c r="K132" s="2">
        <v>23.851598085168618</v>
      </c>
      <c r="L132" s="2">
        <v>15.457048781039367</v>
      </c>
      <c r="M132" s="2">
        <v>17.352070010368735</v>
      </c>
      <c r="N132" s="2">
        <v>17.125279175526501</v>
      </c>
      <c r="O132" s="2">
        <v>19.72493792193055</v>
      </c>
      <c r="P132" s="2">
        <v>19.006894975925476</v>
      </c>
      <c r="Q132" s="2">
        <v>22.136677892464721</v>
      </c>
      <c r="R132" s="2">
        <v>20.498357912915079</v>
      </c>
      <c r="S132" s="2">
        <v>15.308452381685346</v>
      </c>
      <c r="T132" s="2">
        <v>2.5593341383109607</v>
      </c>
      <c r="U132" s="2">
        <v>3.3197275293964634</v>
      </c>
      <c r="V132" s="2">
        <v>3.2590273058822099</v>
      </c>
      <c r="W132" s="2">
        <v>1.8041581514220515</v>
      </c>
      <c r="X132" s="2">
        <v>1.6702631148544667</v>
      </c>
      <c r="Y132" s="2">
        <v>2.035021092884854</v>
      </c>
      <c r="Z132" s="2">
        <v>2.9216646771794856</v>
      </c>
      <c r="AA132" s="2">
        <v>3.0702032676857365</v>
      </c>
      <c r="AB132" s="2">
        <v>8.1283827094429046</v>
      </c>
      <c r="AC132" s="2">
        <v>3.4855869656184746</v>
      </c>
      <c r="AD132" s="2">
        <v>2.6154678318651219</v>
      </c>
      <c r="AE132" s="2">
        <v>1.9783697315899933</v>
      </c>
      <c r="AF132" s="2">
        <v>2.5411647911469393</v>
      </c>
      <c r="AG132" s="2">
        <v>0.647516675239314</v>
      </c>
      <c r="AH132" s="2">
        <v>0.44088236560433741</v>
      </c>
    </row>
    <row r="133" spans="1:34" x14ac:dyDescent="0.2">
      <c r="A133" s="11">
        <v>40210</v>
      </c>
      <c r="B133" s="2">
        <v>1.3102067156619948</v>
      </c>
      <c r="C133" s="2">
        <v>1.3322163439134282</v>
      </c>
      <c r="D133" s="2">
        <v>1.3201846968067299</v>
      </c>
      <c r="E133" s="2">
        <v>1.3108909875304395</v>
      </c>
      <c r="F133" s="2">
        <v>1.5006490645411235</v>
      </c>
      <c r="G133" s="2">
        <v>17.000864787874352</v>
      </c>
      <c r="H133" s="2">
        <v>20.683107108297328</v>
      </c>
      <c r="I133" s="2">
        <v>18.064981149439955</v>
      </c>
      <c r="J133" s="2">
        <v>20.260191059845056</v>
      </c>
      <c r="K133" s="2">
        <v>23.851598085168618</v>
      </c>
      <c r="L133" s="2">
        <v>15.067980711646651</v>
      </c>
      <c r="M133" s="2">
        <v>17.40859721975378</v>
      </c>
      <c r="N133" s="2">
        <v>16.388156412039596</v>
      </c>
      <c r="O133" s="2">
        <v>19.72493792193055</v>
      </c>
      <c r="P133" s="2">
        <v>19.536638365895737</v>
      </c>
      <c r="Q133" s="2">
        <v>22.659083707766083</v>
      </c>
      <c r="R133" s="2">
        <v>20.498357912915079</v>
      </c>
      <c r="S133" s="2">
        <v>15.783746994420728</v>
      </c>
      <c r="T133" s="2">
        <v>2.5593341383109607</v>
      </c>
      <c r="U133" s="2">
        <v>3.3197275293964634</v>
      </c>
      <c r="V133" s="2">
        <v>3.2590273058822099</v>
      </c>
      <c r="W133" s="2">
        <v>1.8041581514220515</v>
      </c>
      <c r="X133" s="2">
        <v>1.6702631148544667</v>
      </c>
      <c r="Y133" s="2">
        <v>2.0194701885314683</v>
      </c>
      <c r="Z133" s="2">
        <v>2.9200670145429166</v>
      </c>
      <c r="AA133" s="2">
        <v>3.081590422109445</v>
      </c>
      <c r="AB133" s="2">
        <v>8.1093790860950108</v>
      </c>
      <c r="AC133" s="2">
        <v>3.4811316022267675</v>
      </c>
      <c r="AD133" s="2">
        <v>2.6119671892002092</v>
      </c>
      <c r="AE133" s="2">
        <v>1.9783697315899933</v>
      </c>
      <c r="AF133" s="2">
        <v>2.3859970518071636</v>
      </c>
      <c r="AG133" s="2">
        <v>0.64966940867816692</v>
      </c>
      <c r="AH133" s="2">
        <v>0.44050450752164222</v>
      </c>
    </row>
    <row r="134" spans="1:34" x14ac:dyDescent="0.2">
      <c r="A134" s="11">
        <v>40179</v>
      </c>
      <c r="B134" s="2">
        <v>1.3102067156619948</v>
      </c>
      <c r="C134" s="2">
        <v>1.3177621879975019</v>
      </c>
      <c r="D134" s="2">
        <v>1.3149124307497693</v>
      </c>
      <c r="E134" s="2">
        <v>1.3044470138850948</v>
      </c>
      <c r="F134" s="2">
        <v>1.5006490645411235</v>
      </c>
      <c r="G134" s="2">
        <v>17.433085525164259</v>
      </c>
      <c r="H134" s="2">
        <v>21.120543420262422</v>
      </c>
      <c r="I134" s="2">
        <v>17.888763658465233</v>
      </c>
      <c r="J134" s="2">
        <v>20.850729357357473</v>
      </c>
      <c r="K134" s="2">
        <v>23.851598085168618</v>
      </c>
      <c r="L134" s="2">
        <v>15.407143967956937</v>
      </c>
      <c r="M134" s="2">
        <v>17.747760476064062</v>
      </c>
      <c r="N134" s="2">
        <v>16.676226386249184</v>
      </c>
      <c r="O134" s="2">
        <v>18.908478305062687</v>
      </c>
      <c r="P134" s="2">
        <v>19.436407565632166</v>
      </c>
      <c r="Q134" s="2">
        <v>22.659083707766083</v>
      </c>
      <c r="R134" s="2">
        <v>20.498357912915079</v>
      </c>
      <c r="S134" s="2">
        <v>15.308452381685346</v>
      </c>
      <c r="T134" s="2">
        <v>2.5559780799095244</v>
      </c>
      <c r="U134" s="2">
        <v>3.3146548107242597</v>
      </c>
      <c r="V134" s="2">
        <v>3.3340746361205467</v>
      </c>
      <c r="W134" s="2">
        <v>1.8041581514220515</v>
      </c>
      <c r="X134" s="2">
        <v>1.6702631148544667</v>
      </c>
      <c r="Y134" s="2">
        <v>1.950869793499679</v>
      </c>
      <c r="Z134" s="2">
        <v>2.9200670145429166</v>
      </c>
      <c r="AA134" s="2">
        <v>3.0686056050491675</v>
      </c>
      <c r="AB134" s="2">
        <v>7.9617445161423284</v>
      </c>
      <c r="AC134" s="2">
        <v>3.4811316022267675</v>
      </c>
      <c r="AD134" s="2">
        <v>2.5510600145480726</v>
      </c>
      <c r="AE134" s="2">
        <v>1.9816816790208414</v>
      </c>
      <c r="AF134" s="2">
        <v>2.5408239756440936</v>
      </c>
      <c r="AG134" s="2">
        <v>0.64966940867816692</v>
      </c>
      <c r="AH134" s="2">
        <v>0.44543690920983031</v>
      </c>
    </row>
    <row r="135" spans="1:34" x14ac:dyDescent="0.2">
      <c r="A135" s="11">
        <v>40148</v>
      </c>
      <c r="B135" s="2">
        <v>1.3102067156619948</v>
      </c>
      <c r="C135" s="2">
        <v>1.3162834036146864</v>
      </c>
      <c r="D135" s="2">
        <v>1.3153008098651009</v>
      </c>
      <c r="E135" s="2">
        <v>1.3044470138850948</v>
      </c>
      <c r="F135" s="2">
        <v>1.5006490645411235</v>
      </c>
      <c r="G135" s="2">
        <v>17.608060049950293</v>
      </c>
      <c r="H135" s="2">
        <v>20.901825264279875</v>
      </c>
      <c r="I135" s="2">
        <v>18.064981149439955</v>
      </c>
      <c r="J135" s="2">
        <v>20.860667016623889</v>
      </c>
      <c r="K135" s="2">
        <v>23.851598085168618</v>
      </c>
      <c r="L135" s="2">
        <v>15.159643461265496</v>
      </c>
      <c r="M135" s="2">
        <v>16.738405391553002</v>
      </c>
      <c r="N135" s="2">
        <v>16.798695328779356</v>
      </c>
      <c r="O135" s="2">
        <v>19.888229845304121</v>
      </c>
      <c r="P135" s="2">
        <v>20.802694917319545</v>
      </c>
      <c r="Q135" s="2">
        <v>22.659083707766083</v>
      </c>
      <c r="R135" s="2">
        <v>20.510167304415059</v>
      </c>
      <c r="S135" s="2">
        <v>15.783746994420728</v>
      </c>
      <c r="T135" s="2">
        <v>2.5593341383109607</v>
      </c>
      <c r="U135" s="2">
        <v>3.3146548107242597</v>
      </c>
      <c r="V135" s="2">
        <v>3.3340746361205467</v>
      </c>
      <c r="W135" s="2">
        <v>1.8041581514220515</v>
      </c>
      <c r="X135" s="2">
        <v>1.6702631148544667</v>
      </c>
      <c r="Y135" s="2">
        <v>1.9872138714677263</v>
      </c>
      <c r="Z135" s="2">
        <v>2.9200670145429166</v>
      </c>
      <c r="AA135" s="2">
        <v>3.081590422109445</v>
      </c>
      <c r="AB135" s="2">
        <v>7.943652744693745</v>
      </c>
      <c r="AC135" s="2">
        <v>3.3958615577137774</v>
      </c>
      <c r="AD135" s="2">
        <v>2.6119671892002092</v>
      </c>
      <c r="AE135" s="2">
        <v>1.9839027229717066</v>
      </c>
      <c r="AF135" s="2">
        <v>2.5586077060040373</v>
      </c>
      <c r="AG135" s="2">
        <v>0.63780294902218937</v>
      </c>
      <c r="AH135" s="2">
        <v>0.44579237602607474</v>
      </c>
    </row>
    <row r="136" spans="1:34" x14ac:dyDescent="0.2">
      <c r="A136" s="11">
        <v>40118</v>
      </c>
      <c r="B136" s="2">
        <v>1.3102067156619948</v>
      </c>
      <c r="C136" s="2">
        <v>1.3177621879975019</v>
      </c>
      <c r="D136" s="2">
        <v>1.3153008098651009</v>
      </c>
      <c r="E136" s="2">
        <v>1.3035336814981187</v>
      </c>
      <c r="F136" s="2">
        <v>1.5006490645411235</v>
      </c>
      <c r="G136" s="2">
        <v>17.232334847996853</v>
      </c>
      <c r="H136" s="2">
        <v>21.120543420262422</v>
      </c>
      <c r="I136" s="2">
        <v>17.911330085197729</v>
      </c>
      <c r="J136" s="2">
        <v>20.542139045404614</v>
      </c>
      <c r="K136" s="2">
        <v>23.851598085168618</v>
      </c>
      <c r="L136" s="2">
        <v>15.352665207844678</v>
      </c>
      <c r="M136" s="2">
        <v>17.747760476064062</v>
      </c>
      <c r="N136" s="2">
        <v>16.061572565292447</v>
      </c>
      <c r="O136" s="2">
        <v>19.888229845304121</v>
      </c>
      <c r="P136" s="2">
        <v>20.452029304876046</v>
      </c>
      <c r="Q136" s="2">
        <v>22.659083707766083</v>
      </c>
      <c r="R136" s="2">
        <v>20.025359501487475</v>
      </c>
      <c r="S136" s="2">
        <v>15.783746994420728</v>
      </c>
      <c r="T136" s="2">
        <v>2.5593341383109607</v>
      </c>
      <c r="U136" s="2">
        <v>3.3146548107242597</v>
      </c>
      <c r="V136" s="2">
        <v>3.3340746361205467</v>
      </c>
      <c r="W136" s="2">
        <v>1.8041581514220515</v>
      </c>
      <c r="X136" s="2">
        <v>1.6702631148544667</v>
      </c>
      <c r="Y136" s="2">
        <v>1.9872138714677263</v>
      </c>
      <c r="Z136" s="2">
        <v>2.9200670145429166</v>
      </c>
      <c r="AA136" s="2">
        <v>3.0386732689010563</v>
      </c>
      <c r="AB136" s="2">
        <v>7.943652744693745</v>
      </c>
      <c r="AC136" s="2">
        <v>3.4811316022267675</v>
      </c>
      <c r="AD136" s="2">
        <v>2.6119671892002092</v>
      </c>
      <c r="AE136" s="2">
        <v>1.9837319601696726</v>
      </c>
      <c r="AF136" s="2">
        <v>2.5586077060040373</v>
      </c>
      <c r="AG136" s="2">
        <v>0.65040951829356697</v>
      </c>
      <c r="AH136" s="2">
        <v>0.44579237602607474</v>
      </c>
    </row>
    <row r="137" spans="1:34" x14ac:dyDescent="0.2">
      <c r="A137" s="11">
        <v>40087</v>
      </c>
      <c r="B137" s="2">
        <v>1.3115084271643025</v>
      </c>
      <c r="C137" s="2">
        <v>1.3190638994998094</v>
      </c>
      <c r="D137" s="2">
        <v>1.2894711891955268</v>
      </c>
      <c r="E137" s="2">
        <v>1.277704060828545</v>
      </c>
      <c r="F137" s="2">
        <v>1.5006490645411235</v>
      </c>
      <c r="G137" s="2">
        <v>17.212060604459321</v>
      </c>
      <c r="H137" s="2">
        <v>20.721058943777553</v>
      </c>
      <c r="I137" s="2">
        <v>17.924007156660174</v>
      </c>
      <c r="J137" s="2">
        <v>21.026946848332198</v>
      </c>
      <c r="K137" s="2">
        <v>23.664098416462988</v>
      </c>
      <c r="L137" s="2">
        <v>15.603726451926082</v>
      </c>
      <c r="M137" s="2">
        <v>17.521651638523874</v>
      </c>
      <c r="N137" s="2">
        <v>16.728366918264321</v>
      </c>
      <c r="O137" s="2">
        <v>20.051521768677691</v>
      </c>
      <c r="P137" s="2">
        <v>20.111193343233484</v>
      </c>
      <c r="Q137" s="2">
        <v>22.659083707766083</v>
      </c>
      <c r="R137" s="2">
        <v>20.510167304415059</v>
      </c>
      <c r="S137" s="2">
        <v>15.479741698136495</v>
      </c>
      <c r="T137" s="2">
        <v>2.5593341383109607</v>
      </c>
      <c r="U137" s="2">
        <v>3.3146548107242597</v>
      </c>
      <c r="V137" s="2">
        <v>3.3340746361205467</v>
      </c>
      <c r="W137" s="2">
        <v>1.7627336283839778</v>
      </c>
      <c r="X137" s="2">
        <v>1.6702631148544667</v>
      </c>
      <c r="Y137" s="2">
        <v>1.9872138714677263</v>
      </c>
      <c r="Z137" s="2">
        <v>2.9225731305309033</v>
      </c>
      <c r="AA137" s="2">
        <v>3.035968310314872</v>
      </c>
      <c r="AB137" s="2">
        <v>7.9428818612611813</v>
      </c>
      <c r="AC137" s="2">
        <v>3.4811316022267675</v>
      </c>
      <c r="AD137" s="2">
        <v>2.6174609155989961</v>
      </c>
      <c r="AE137" s="2">
        <v>1.9839027229717066</v>
      </c>
      <c r="AF137" s="2">
        <v>2.5586077060040373</v>
      </c>
      <c r="AG137" s="2">
        <v>0.64631648683625631</v>
      </c>
      <c r="AH137" s="2">
        <v>0.44579237602607474</v>
      </c>
    </row>
    <row r="138" spans="1:34" x14ac:dyDescent="0.2">
      <c r="A138" s="11">
        <v>40057</v>
      </c>
      <c r="B138" s="2">
        <v>1.3115084271643025</v>
      </c>
      <c r="C138" s="2">
        <v>1.3335180554157362</v>
      </c>
      <c r="D138" s="2">
        <v>1.3399591680777343</v>
      </c>
      <c r="E138" s="2">
        <v>1.3067976772655123</v>
      </c>
      <c r="F138" s="2">
        <v>1.5006490645411235</v>
      </c>
      <c r="G138" s="2">
        <v>17.342140728112454</v>
      </c>
      <c r="H138" s="2">
        <v>21.037689594442433</v>
      </c>
      <c r="I138" s="2">
        <v>17.39837042041453</v>
      </c>
      <c r="J138" s="2">
        <v>21.026946848332198</v>
      </c>
      <c r="K138" s="2">
        <v>23.664098416462988</v>
      </c>
      <c r="L138" s="2">
        <v>15.438942518112119</v>
      </c>
      <c r="M138" s="2">
        <v>18.148248636100572</v>
      </c>
      <c r="N138" s="2">
        <v>16.785445160322773</v>
      </c>
      <c r="O138" s="2">
        <v>19.905845031439505</v>
      </c>
      <c r="P138" s="2">
        <v>20.812015329190526</v>
      </c>
      <c r="Q138" s="2">
        <v>22.659083707766083</v>
      </c>
      <c r="R138" s="2">
        <v>20.025359501487475</v>
      </c>
      <c r="S138" s="2">
        <v>15.955036310871874</v>
      </c>
      <c r="T138" s="2">
        <v>2.5900067716841422</v>
      </c>
      <c r="U138" s="2">
        <v>3.3386675303859108</v>
      </c>
      <c r="V138" s="2">
        <v>3.3592879764167631</v>
      </c>
      <c r="W138" s="2">
        <v>1.7353358763159368</v>
      </c>
      <c r="X138" s="2">
        <v>1.6536085185715126</v>
      </c>
      <c r="Y138" s="2">
        <v>1.9872138714677263</v>
      </c>
      <c r="Z138" s="2">
        <v>2.9225731305309033</v>
      </c>
      <c r="AA138" s="2">
        <v>3.0840965380974317</v>
      </c>
      <c r="AB138" s="2">
        <v>7.9428818612611813</v>
      </c>
      <c r="AC138" s="2">
        <v>3.4811316022267675</v>
      </c>
      <c r="AD138" s="2">
        <v>2.6154538862188836</v>
      </c>
      <c r="AE138" s="2">
        <v>1.9892548013186726</v>
      </c>
      <c r="AF138" s="2">
        <v>2.5592871015078793</v>
      </c>
      <c r="AG138" s="2">
        <v>0.65004268022962119</v>
      </c>
      <c r="AH138" s="2">
        <v>0.45072477771426284</v>
      </c>
    </row>
    <row r="139" spans="1:34" x14ac:dyDescent="0.2">
      <c r="A139" s="11">
        <v>40026</v>
      </c>
      <c r="B139" s="2">
        <v>1.3381733234226656</v>
      </c>
      <c r="C139" s="2">
        <v>1.3821251363386833</v>
      </c>
      <c r="D139" s="2">
        <v>1.3420515385479583</v>
      </c>
      <c r="E139" s="2">
        <v>1.3313804090453476</v>
      </c>
      <c r="F139" s="2">
        <v>1.5222989380670806</v>
      </c>
      <c r="G139" s="2">
        <v>17.773623182788075</v>
      </c>
      <c r="H139" s="2">
        <v>21.061922530191218</v>
      </c>
      <c r="I139" s="2">
        <v>18.398022148268705</v>
      </c>
      <c r="J139" s="2">
        <v>20.145428811171634</v>
      </c>
      <c r="K139" s="2">
        <v>24.01382653929463</v>
      </c>
      <c r="L139" s="2">
        <v>15.348899702252931</v>
      </c>
      <c r="M139" s="2">
        <v>17.217331781594872</v>
      </c>
      <c r="N139" s="2">
        <v>16.95223204250323</v>
      </c>
      <c r="O139" s="2">
        <v>19.924071648568749</v>
      </c>
      <c r="P139" s="2">
        <v>21.041811735406053</v>
      </c>
      <c r="Q139" s="2">
        <v>22.659083707766083</v>
      </c>
      <c r="R139" s="2">
        <v>20.621180970691309</v>
      </c>
      <c r="S139" s="2">
        <v>15.955036310871874</v>
      </c>
      <c r="T139" s="2">
        <v>2.6086363310943446</v>
      </c>
      <c r="U139" s="2">
        <v>3.3567061934918199</v>
      </c>
      <c r="V139" s="2">
        <v>3.3592879764167631</v>
      </c>
      <c r="W139" s="2">
        <v>1.8208791182774495</v>
      </c>
      <c r="X139" s="2">
        <v>1.6704752709689916</v>
      </c>
      <c r="Y139" s="2">
        <v>1.9872138714677263</v>
      </c>
      <c r="Z139" s="2">
        <v>2.901728832234217</v>
      </c>
      <c r="AA139" s="2">
        <v>3.0706871457230465</v>
      </c>
      <c r="AB139" s="2">
        <v>7.9502200375772354</v>
      </c>
      <c r="AC139" s="2">
        <v>3.5423408228606323</v>
      </c>
      <c r="AD139" s="2">
        <v>2.6661866553207041</v>
      </c>
      <c r="AE139" s="2">
        <v>2.0384745595290075</v>
      </c>
      <c r="AF139" s="2">
        <v>2.5264514821971003</v>
      </c>
      <c r="AG139" s="2">
        <v>0.62974681818239509</v>
      </c>
      <c r="AH139" s="2">
        <v>0.45155967146408882</v>
      </c>
    </row>
    <row r="140" spans="1:34" x14ac:dyDescent="0.2">
      <c r="A140" s="11">
        <v>39995</v>
      </c>
      <c r="B140" s="2">
        <v>1.3576432011685207</v>
      </c>
      <c r="C140" s="2">
        <v>1.3716143112114207</v>
      </c>
      <c r="D140" s="2">
        <v>1.3253395621974029</v>
      </c>
      <c r="E140" s="2">
        <v>1.3184902442214534</v>
      </c>
      <c r="F140" s="2">
        <v>1.5209972265647729</v>
      </c>
      <c r="G140" s="2">
        <v>17.262577202289339</v>
      </c>
      <c r="H140" s="2">
        <v>20.731484176066864</v>
      </c>
      <c r="I140" s="2">
        <v>17.924007156660174</v>
      </c>
      <c r="J140" s="2">
        <v>21.058304309426305</v>
      </c>
      <c r="K140" s="2">
        <v>23.818509908338214</v>
      </c>
      <c r="L140" s="2">
        <v>15.740569826310985</v>
      </c>
      <c r="M140" s="2">
        <v>18.177774989671615</v>
      </c>
      <c r="N140" s="2">
        <v>17.77122214514339</v>
      </c>
      <c r="O140" s="2">
        <v>20.369489487289854</v>
      </c>
      <c r="P140" s="2">
        <v>19.829968832534306</v>
      </c>
      <c r="Q140" s="2">
        <v>22.659083707766083</v>
      </c>
      <c r="R140" s="2">
        <v>20.085960476853419</v>
      </c>
      <c r="S140" s="2">
        <v>15.959878397260033</v>
      </c>
      <c r="T140" s="2">
        <v>2.6086363310943446</v>
      </c>
      <c r="U140" s="2">
        <v>3.4309126468180695</v>
      </c>
      <c r="V140" s="2">
        <v>3.3029311800151362</v>
      </c>
      <c r="W140" s="2">
        <v>1.7579100104258789</v>
      </c>
      <c r="X140" s="2">
        <v>1.6703280789450032</v>
      </c>
      <c r="Y140" s="2">
        <v>1.9840595931385241</v>
      </c>
      <c r="Z140" s="2">
        <v>2.932995279679246</v>
      </c>
      <c r="AA140" s="2">
        <v>3.0815338701854968</v>
      </c>
      <c r="AB140" s="2">
        <v>7.9428818612611813</v>
      </c>
      <c r="AC140" s="2">
        <v>3.576325706016366</v>
      </c>
      <c r="AD140" s="2">
        <v>2.7014574164332004</v>
      </c>
      <c r="AE140" s="2">
        <v>2.1127800688134886</v>
      </c>
      <c r="AF140" s="2">
        <v>2.56897629169845</v>
      </c>
      <c r="AG140" s="2">
        <v>0.68581863221796346</v>
      </c>
      <c r="AH140" s="2">
        <v>0.49276888779540812</v>
      </c>
    </row>
    <row r="141" spans="1:34" x14ac:dyDescent="0.2">
      <c r="A141" s="11">
        <v>39965</v>
      </c>
      <c r="B141" s="2">
        <v>1.3576432011685207</v>
      </c>
      <c r="C141" s="2">
        <v>1.3716143112114207</v>
      </c>
      <c r="D141" s="2">
        <v>1.3899628005948759</v>
      </c>
      <c r="E141" s="2">
        <v>1.3562136439375494</v>
      </c>
      <c r="F141" s="2">
        <v>1.5209972265647729</v>
      </c>
      <c r="G141" s="2">
        <v>17.224178619779732</v>
      </c>
      <c r="H141" s="2">
        <v>20.334067095976899</v>
      </c>
      <c r="I141" s="2">
        <v>17.250421419906196</v>
      </c>
      <c r="J141" s="2">
        <v>21.197883300660372</v>
      </c>
      <c r="K141" s="2">
        <v>23.686669040012703</v>
      </c>
      <c r="L141" s="2">
        <v>15.386230287478917</v>
      </c>
      <c r="M141" s="2">
        <v>17.663355988307469</v>
      </c>
      <c r="N141" s="2">
        <v>17.487425512937666</v>
      </c>
      <c r="O141" s="2">
        <v>20.020376085734696</v>
      </c>
      <c r="P141" s="2">
        <v>21.37521971452194</v>
      </c>
      <c r="Q141" s="2">
        <v>22.654816939813543</v>
      </c>
      <c r="R141" s="2">
        <v>20.482267273500845</v>
      </c>
      <c r="S141" s="2">
        <v>15.552483014915421</v>
      </c>
      <c r="T141" s="2">
        <v>2.6086363310943446</v>
      </c>
      <c r="U141" s="2">
        <v>3.4541828490026596</v>
      </c>
      <c r="V141" s="2">
        <v>3.3029311800151362</v>
      </c>
      <c r="W141" s="2">
        <v>1.8338549693290136</v>
      </c>
      <c r="X141" s="2">
        <v>1.699473622440173</v>
      </c>
      <c r="Y141" s="2">
        <v>1.9840595931385241</v>
      </c>
      <c r="Z141" s="2">
        <v>3.0466345770053316</v>
      </c>
      <c r="AA141" s="2">
        <v>3.2792518934943642</v>
      </c>
      <c r="AB141" s="2">
        <v>7.9436806925794663</v>
      </c>
      <c r="AC141" s="2">
        <v>3.574806636851994</v>
      </c>
      <c r="AD141" s="2">
        <v>2.7251004630861884</v>
      </c>
      <c r="AE141" s="2">
        <v>2.0919001719122901</v>
      </c>
      <c r="AF141" s="2">
        <v>2.533408830978563</v>
      </c>
      <c r="AG141" s="2">
        <v>0.68999348201203259</v>
      </c>
      <c r="AH141" s="2">
        <v>0.48747407855945679</v>
      </c>
    </row>
    <row r="142" spans="1:34" x14ac:dyDescent="0.2">
      <c r="A142" s="11">
        <v>39934</v>
      </c>
      <c r="B142" s="2">
        <v>1.382100387954466</v>
      </c>
      <c r="C142" s="2">
        <v>1.4265370324122439</v>
      </c>
      <c r="D142" s="2">
        <v>1.4062924533867958</v>
      </c>
      <c r="E142" s="2">
        <v>1.3824586061853752</v>
      </c>
      <c r="F142" s="2">
        <v>1.5295128858601579</v>
      </c>
      <c r="G142" s="2">
        <v>17.637757927221582</v>
      </c>
      <c r="H142" s="2">
        <v>21.261950224249652</v>
      </c>
      <c r="I142" s="2">
        <v>17.788299160882634</v>
      </c>
      <c r="J142" s="2">
        <v>20.87357016110164</v>
      </c>
      <c r="K142" s="2">
        <v>23.686669040012703</v>
      </c>
      <c r="L142" s="2">
        <v>15.409226696769672</v>
      </c>
      <c r="M142" s="2">
        <v>17.699037703303357</v>
      </c>
      <c r="N142" s="2">
        <v>17.748692590335377</v>
      </c>
      <c r="O142" s="2">
        <v>20.26296941650309</v>
      </c>
      <c r="P142" s="2">
        <v>21.352930338151669</v>
      </c>
      <c r="Q142" s="2">
        <v>22.696571697863217</v>
      </c>
      <c r="R142" s="2">
        <v>20.591479590960766</v>
      </c>
      <c r="S142" s="2">
        <v>15.654430736532916</v>
      </c>
      <c r="T142" s="2">
        <v>2.610010453140116</v>
      </c>
      <c r="U142" s="2">
        <v>3.3652244064016159</v>
      </c>
      <c r="V142" s="2">
        <v>3.34273786337282</v>
      </c>
      <c r="W142" s="2">
        <v>1.8338100525092804</v>
      </c>
      <c r="X142" s="2">
        <v>1.6991605520537818</v>
      </c>
      <c r="Y142" s="2">
        <v>1.9854386078829356</v>
      </c>
      <c r="Z142" s="2">
        <v>3.0460080480083351</v>
      </c>
      <c r="AA142" s="2">
        <v>3.2662670764340866</v>
      </c>
      <c r="AB142" s="2">
        <v>7.9455602795704561</v>
      </c>
      <c r="AC142" s="2">
        <v>3.6701410467592885</v>
      </c>
      <c r="AD142" s="2">
        <v>2.7481829601321324</v>
      </c>
      <c r="AE142" s="2">
        <v>2.1220866078604268</v>
      </c>
      <c r="AF142" s="2">
        <v>2.6336553400117393</v>
      </c>
      <c r="AG142" s="2">
        <v>0.69173490147465433</v>
      </c>
      <c r="AH142" s="2">
        <v>0.49374162291880291</v>
      </c>
    </row>
    <row r="143" spans="1:34" x14ac:dyDescent="0.2">
      <c r="A143" s="11">
        <v>39904</v>
      </c>
      <c r="B143" s="2">
        <v>1.387018198345499</v>
      </c>
      <c r="C143" s="2">
        <v>1.4265370324122439</v>
      </c>
      <c r="D143" s="2">
        <v>1.4055257664481355</v>
      </c>
      <c r="E143" s="2">
        <v>1.3833719385723511</v>
      </c>
      <c r="F143" s="2">
        <v>1.525361762407786</v>
      </c>
      <c r="G143" s="2">
        <v>16.707558080662313</v>
      </c>
      <c r="H143" s="2">
        <v>21.078226973224314</v>
      </c>
      <c r="I143" s="2">
        <v>17.889729069566645</v>
      </c>
      <c r="J143" s="2">
        <v>20.208244281298509</v>
      </c>
      <c r="K143" s="2">
        <v>23.686669040012703</v>
      </c>
      <c r="L143" s="2">
        <v>15.727468960325455</v>
      </c>
      <c r="M143" s="2">
        <v>18.082672212795263</v>
      </c>
      <c r="N143" s="2">
        <v>17.952807494552346</v>
      </c>
      <c r="O143" s="2">
        <v>20.287603196758457</v>
      </c>
      <c r="P143" s="2">
        <v>20.346173900927063</v>
      </c>
      <c r="Q143" s="2">
        <v>22.696571697863217</v>
      </c>
      <c r="R143" s="2">
        <v>20.591479590960766</v>
      </c>
      <c r="S143" s="2">
        <v>16.06182611887753</v>
      </c>
      <c r="T143" s="2">
        <v>2.610010453140116</v>
      </c>
      <c r="U143" s="2">
        <v>3.3652244064016159</v>
      </c>
      <c r="V143" s="2">
        <v>3.34273786337282</v>
      </c>
      <c r="W143" s="2">
        <v>1.8384842902077017</v>
      </c>
      <c r="X143" s="2">
        <v>1.6991605520537818</v>
      </c>
      <c r="Y143" s="2">
        <v>1.9840595931385241</v>
      </c>
      <c r="Z143" s="2">
        <v>3.0460080480083351</v>
      </c>
      <c r="AA143" s="2">
        <v>3.2507634861659329</v>
      </c>
      <c r="AB143" s="2">
        <v>7.9455602795704561</v>
      </c>
      <c r="AC143" s="2">
        <v>3.6701410467592885</v>
      </c>
      <c r="AD143" s="2">
        <v>2.7481829601321324</v>
      </c>
      <c r="AE143" s="2">
        <v>2.1220866078604268</v>
      </c>
      <c r="AF143" s="2">
        <v>2.6367226795373502</v>
      </c>
      <c r="AG143" s="2">
        <v>0.68780125158837457</v>
      </c>
      <c r="AH143" s="2">
        <v>0.48880922123061477</v>
      </c>
    </row>
    <row r="144" spans="1:34" x14ac:dyDescent="0.2">
      <c r="A144" s="11">
        <v>39873</v>
      </c>
      <c r="B144" s="2">
        <v>1.387018198345499</v>
      </c>
      <c r="C144" s="2">
        <v>1.4265370324122439</v>
      </c>
      <c r="D144" s="2">
        <v>1.4075676493419389</v>
      </c>
      <c r="E144" s="2">
        <v>1.3854138214661547</v>
      </c>
      <c r="F144" s="2">
        <v>1.5284245867484911</v>
      </c>
      <c r="G144" s="2">
        <v>17.637757927221582</v>
      </c>
      <c r="H144" s="2">
        <v>20.334067095976899</v>
      </c>
      <c r="I144" s="2">
        <v>17.364092333320997</v>
      </c>
      <c r="J144" s="2">
        <v>20.661694623131986</v>
      </c>
      <c r="K144" s="2">
        <v>23.686669040012703</v>
      </c>
      <c r="L144" s="2">
        <v>15.607669256600534</v>
      </c>
      <c r="M144" s="2">
        <v>18.039077382171183</v>
      </c>
      <c r="N144" s="2">
        <v>17.351780333073201</v>
      </c>
      <c r="O144" s="2">
        <v>20.308600825753146</v>
      </c>
      <c r="P144" s="2">
        <v>19.376823169778916</v>
      </c>
      <c r="Q144" s="2">
        <v>22.704467043313851</v>
      </c>
      <c r="R144" s="2">
        <v>20.591479590960766</v>
      </c>
      <c r="S144" s="2">
        <v>16.3334230404406</v>
      </c>
      <c r="T144" s="2">
        <v>2.610010453140116</v>
      </c>
      <c r="U144" s="2">
        <v>3.3652244064016159</v>
      </c>
      <c r="V144" s="2">
        <v>3.34273786337282</v>
      </c>
      <c r="W144" s="2">
        <v>1.8384842902077017</v>
      </c>
      <c r="X144" s="2">
        <v>1.7324697446196904</v>
      </c>
      <c r="Y144" s="2">
        <v>2.0003515412829018</v>
      </c>
      <c r="Z144" s="2">
        <v>3.0460080480083351</v>
      </c>
      <c r="AA144" s="2">
        <v>3.2273126252532531</v>
      </c>
      <c r="AB144" s="2">
        <v>7.9455602795704561</v>
      </c>
      <c r="AC144" s="2">
        <v>3.6701410467592885</v>
      </c>
      <c r="AD144" s="2">
        <v>2.7562110776525808</v>
      </c>
      <c r="AE144" s="2">
        <v>2.1220866078604268</v>
      </c>
      <c r="AF144" s="2">
        <v>2.6367226795373502</v>
      </c>
      <c r="AG144" s="2">
        <v>0.69016144152014236</v>
      </c>
      <c r="AH144" s="2">
        <v>0.51779242060420927</v>
      </c>
    </row>
    <row r="145" spans="1:34" x14ac:dyDescent="0.2">
      <c r="A145" s="11">
        <v>39845</v>
      </c>
      <c r="B145" s="2">
        <v>1.4097962686081962</v>
      </c>
      <c r="C145" s="2">
        <v>1.4279207402297012</v>
      </c>
      <c r="D145" s="2">
        <v>1.4089513571593961</v>
      </c>
      <c r="E145" s="2">
        <v>1.3867975292836119</v>
      </c>
      <c r="F145" s="2">
        <v>1.5284245867484911</v>
      </c>
      <c r="G145" s="2">
        <v>17.480280854914149</v>
      </c>
      <c r="H145" s="2">
        <v>20.965888866694787</v>
      </c>
      <c r="I145" s="2">
        <v>17.912295496299141</v>
      </c>
      <c r="J145" s="2">
        <v>20.090296547426924</v>
      </c>
      <c r="K145" s="2">
        <v>23.686669040012703</v>
      </c>
      <c r="L145" s="2">
        <v>15.770734873222777</v>
      </c>
      <c r="M145" s="2">
        <v>18.039077382171183</v>
      </c>
      <c r="N145" s="2">
        <v>17.952807494552346</v>
      </c>
      <c r="O145" s="2">
        <v>20.059101721670473</v>
      </c>
      <c r="P145" s="2">
        <v>20.018829421218125</v>
      </c>
      <c r="Q145" s="2">
        <v>22.704467043313851</v>
      </c>
      <c r="R145" s="2">
        <v>20.727994987785664</v>
      </c>
      <c r="S145" s="2">
        <v>16.324332703282764</v>
      </c>
      <c r="T145" s="2">
        <v>2.610010453140116</v>
      </c>
      <c r="U145" s="2">
        <v>3.3652244064016159</v>
      </c>
      <c r="V145" s="2">
        <v>3.3802615284919888</v>
      </c>
      <c r="W145" s="2">
        <v>1.8383944565682351</v>
      </c>
      <c r="X145" s="2">
        <v>1.7450877144295298</v>
      </c>
      <c r="Y145" s="2">
        <v>2.0003515412829018</v>
      </c>
      <c r="Z145" s="2">
        <v>3.070798463975708</v>
      </c>
      <c r="AA145" s="2">
        <v>3.2014338777103348</v>
      </c>
      <c r="AB145" s="2">
        <v>7.9396162251729461</v>
      </c>
      <c r="AC145" s="2">
        <v>3.6620347965631153</v>
      </c>
      <c r="AD145" s="2">
        <v>2.7572703456277852</v>
      </c>
      <c r="AE145" s="2">
        <v>2.1253985552912749</v>
      </c>
      <c r="AF145" s="2">
        <v>2.6374271013436763</v>
      </c>
      <c r="AG145" s="2">
        <v>0.68784681486020538</v>
      </c>
      <c r="AH145" s="2">
        <v>0.51873092606838256</v>
      </c>
    </row>
    <row r="146" spans="1:34" x14ac:dyDescent="0.2">
      <c r="A146" s="11">
        <v>39814</v>
      </c>
      <c r="B146" s="2">
        <v>1.434720097436506</v>
      </c>
      <c r="C146" s="2">
        <v>1.4663230577406272</v>
      </c>
      <c r="D146" s="2">
        <v>1.4184203794763244</v>
      </c>
      <c r="E146" s="2">
        <v>1.4468957505203759</v>
      </c>
      <c r="F146" s="2">
        <v>1.5259236227555957</v>
      </c>
      <c r="G146" s="2">
        <v>17.20156432377382</v>
      </c>
      <c r="H146" s="2">
        <v>21.061355745319073</v>
      </c>
      <c r="I146" s="2">
        <v>18.030703062346426</v>
      </c>
      <c r="J146" s="2">
        <v>20.712192306033451</v>
      </c>
      <c r="K146" s="2">
        <v>23.686669040012703</v>
      </c>
      <c r="L146" s="2">
        <v>15.628095704587096</v>
      </c>
      <c r="M146" s="2">
        <v>18.238409111208718</v>
      </c>
      <c r="N146" s="2">
        <v>17.924068084254412</v>
      </c>
      <c r="O146" s="2">
        <v>20.038573571457665</v>
      </c>
      <c r="P146" s="2">
        <v>19.631878810582357</v>
      </c>
      <c r="Q146" s="2">
        <v>22.704467043313851</v>
      </c>
      <c r="R146" s="2">
        <v>20.727994987785664</v>
      </c>
      <c r="S146" s="2">
        <v>15.867997776609204</v>
      </c>
      <c r="T146" s="2">
        <v>2.7041344296236565</v>
      </c>
      <c r="U146" s="2">
        <v>3.4934728752946231</v>
      </c>
      <c r="V146" s="2">
        <v>3.3821274827682464</v>
      </c>
      <c r="W146" s="2">
        <v>1.9075023847567603</v>
      </c>
      <c r="X146" s="2">
        <v>1.775861798155483</v>
      </c>
      <c r="Y146" s="2">
        <v>2.0003515412829018</v>
      </c>
      <c r="Z146" s="2">
        <v>3.0704689203996174</v>
      </c>
      <c r="AA146" s="2">
        <v>3.1148767980071042</v>
      </c>
      <c r="AB146" s="2">
        <v>7.9396162251729461</v>
      </c>
      <c r="AC146" s="2">
        <v>3.7219343075163076</v>
      </c>
      <c r="AD146" s="2">
        <v>2.8278808909573274</v>
      </c>
      <c r="AE146" s="2">
        <v>2.1539316556753669</v>
      </c>
      <c r="AF146" s="2">
        <v>2.6626927776276919</v>
      </c>
      <c r="AG146" s="2">
        <v>0.69329748267444635</v>
      </c>
      <c r="AH146" s="2">
        <v>0.5366655818726106</v>
      </c>
    </row>
    <row r="147" spans="1:34" x14ac:dyDescent="0.2">
      <c r="A147" s="11">
        <v>39783</v>
      </c>
      <c r="B147" s="2">
        <v>1.4673994216269464</v>
      </c>
      <c r="C147" s="2">
        <v>1.4883099029614955</v>
      </c>
      <c r="D147" s="2">
        <v>1.4903541598573773</v>
      </c>
      <c r="E147" s="2">
        <v>1.4580535834769226</v>
      </c>
      <c r="F147" s="2">
        <v>1.5639975728853617</v>
      </c>
      <c r="G147" s="2">
        <v>17.501153551083881</v>
      </c>
      <c r="H147" s="2">
        <v>20.520911258174177</v>
      </c>
      <c r="I147" s="2">
        <v>18.030703062346426</v>
      </c>
      <c r="J147" s="2">
        <v>20.272565660567228</v>
      </c>
      <c r="K147" s="2">
        <v>23.708727824566303</v>
      </c>
      <c r="L147" s="2">
        <v>15.833177874465578</v>
      </c>
      <c r="M147" s="2">
        <v>18.074759097167068</v>
      </c>
      <c r="N147" s="2">
        <v>17.760776160880841</v>
      </c>
      <c r="O147" s="2">
        <v>20.095275322495119</v>
      </c>
      <c r="P147" s="2">
        <v>19.897165964855049</v>
      </c>
      <c r="Q147" s="2">
        <v>22.746221801363529</v>
      </c>
      <c r="R147" s="2">
        <v>20.106671788033182</v>
      </c>
      <c r="S147" s="2">
        <v>16.32511171502891</v>
      </c>
      <c r="T147" s="2">
        <v>2.7900545788703557</v>
      </c>
      <c r="U147" s="2">
        <v>3.5973682652474848</v>
      </c>
      <c r="V147" s="2">
        <v>3.3496382044395485</v>
      </c>
      <c r="W147" s="2">
        <v>1.9636054107621228</v>
      </c>
      <c r="X147" s="2">
        <v>1.8424801832873001</v>
      </c>
      <c r="Y147" s="2">
        <v>2.0003515412829018</v>
      </c>
      <c r="Z147" s="2">
        <v>3.0754811523755907</v>
      </c>
      <c r="AA147" s="2">
        <v>3.1104083429021396</v>
      </c>
      <c r="AB147" s="2">
        <v>7.9396162251729461</v>
      </c>
      <c r="AC147" s="2">
        <v>3.7876317592153774</v>
      </c>
      <c r="AD147" s="2">
        <v>2.8757698968306924</v>
      </c>
      <c r="AE147" s="2">
        <v>2.148204154569509</v>
      </c>
      <c r="AF147" s="2">
        <v>2.6488762672188071</v>
      </c>
      <c r="AG147" s="2">
        <v>0.68638349870164861</v>
      </c>
      <c r="AH147" s="2">
        <v>0.53578573299994814</v>
      </c>
    </row>
    <row r="148" spans="1:34" x14ac:dyDescent="0.2">
      <c r="A148" s="11">
        <v>39753</v>
      </c>
      <c r="B148" s="2">
        <v>1.4673994216269464</v>
      </c>
      <c r="C148" s="2">
        <v>1.4883099029614955</v>
      </c>
      <c r="D148" s="2">
        <v>1.4910848257669578</v>
      </c>
      <c r="E148" s="2">
        <v>1.4569575846125513</v>
      </c>
      <c r="F148" s="2">
        <v>1.5632581806939541</v>
      </c>
      <c r="G148" s="2">
        <v>17.719871707066428</v>
      </c>
      <c r="H148" s="2">
        <v>21.055101705678346</v>
      </c>
      <c r="I148" s="2">
        <v>18.030703062346426</v>
      </c>
      <c r="J148" s="2">
        <v>20.853166298813228</v>
      </c>
      <c r="K148" s="2">
        <v>23.708727824566303</v>
      </c>
      <c r="L148" s="2">
        <v>15.555339521881519</v>
      </c>
      <c r="M148" s="2">
        <v>18.074759097167068</v>
      </c>
      <c r="N148" s="2">
        <v>17.924068084254412</v>
      </c>
      <c r="O148" s="2">
        <v>20.496293209799866</v>
      </c>
      <c r="P148" s="2">
        <v>20.157391607949837</v>
      </c>
      <c r="Q148" s="2">
        <v>22.746221801363529</v>
      </c>
      <c r="R148" s="2">
        <v>20.106671788033182</v>
      </c>
      <c r="S148" s="2">
        <v>16.320048138678967</v>
      </c>
      <c r="T148" s="2">
        <v>2.7900545788703557</v>
      </c>
      <c r="U148" s="2">
        <v>3.5973682652474848</v>
      </c>
      <c r="V148" s="2">
        <v>3.3496382044395485</v>
      </c>
      <c r="W148" s="2">
        <v>1.9622288127797389</v>
      </c>
      <c r="X148" s="2">
        <v>1.8432785196154691</v>
      </c>
      <c r="Y148" s="2"/>
      <c r="Z148" s="2">
        <v>3.0704689203996174</v>
      </c>
      <c r="AA148" s="2">
        <v>3.1258355163780642</v>
      </c>
      <c r="AB148" s="2">
        <v>7.9396162251729461</v>
      </c>
      <c r="AC148" s="2">
        <v>3.8037347915368174</v>
      </c>
      <c r="AD148" s="2">
        <v>2.8752575410967616</v>
      </c>
      <c r="AE148" s="2">
        <v>2.148204154569509</v>
      </c>
      <c r="AF148" s="2">
        <v>2.6844437279386937</v>
      </c>
      <c r="AG148" s="2">
        <v>0.69085493077368643</v>
      </c>
      <c r="AH148" s="2">
        <v>0.53578573299994814</v>
      </c>
    </row>
    <row r="149" spans="1:34" x14ac:dyDescent="0.2">
      <c r="A149" s="11">
        <v>39722</v>
      </c>
      <c r="B149" s="2">
        <v>1.4663254260193888</v>
      </c>
      <c r="C149" s="2">
        <v>1.4872359073539378</v>
      </c>
      <c r="D149" s="2">
        <v>1.525039635784021</v>
      </c>
      <c r="E149" s="2">
        <v>1.4920083934939856</v>
      </c>
      <c r="F149" s="2">
        <v>1.5582816373048718</v>
      </c>
      <c r="G149" s="2">
        <v>17.67645157095491</v>
      </c>
      <c r="H149" s="2">
        <v>21.344035223863379</v>
      </c>
      <c r="I149" s="2">
        <v>17.793957945390858</v>
      </c>
      <c r="J149" s="2">
        <v>20.888409797008173</v>
      </c>
      <c r="K149" s="2">
        <v>23.549150332341931</v>
      </c>
      <c r="L149" s="2">
        <v>15.063941708253198</v>
      </c>
      <c r="M149" s="2">
        <v>18.199233606580954</v>
      </c>
      <c r="N149" s="2">
        <v>17.209624051474162</v>
      </c>
      <c r="O149" s="2">
        <v>20.288072675540338</v>
      </c>
      <c r="P149" s="2">
        <v>19.792521807578986</v>
      </c>
      <c r="Q149" s="2">
        <v>22.483020071100857</v>
      </c>
      <c r="R149" s="2">
        <v>20.572339369153411</v>
      </c>
      <c r="S149" s="2">
        <v>16.097372027292476</v>
      </c>
      <c r="T149" s="2">
        <v>2.7900545788703557</v>
      </c>
      <c r="U149" s="2">
        <v>3.6342849144406482</v>
      </c>
      <c r="V149" s="2">
        <v>3.3309786616769719</v>
      </c>
      <c r="W149" s="2">
        <v>1.9622288127797389</v>
      </c>
      <c r="X149" s="2">
        <v>1.8424801832873001</v>
      </c>
      <c r="Y149" s="2"/>
      <c r="Z149" s="2">
        <v>3.0704689203996174</v>
      </c>
      <c r="AA149" s="2">
        <v>3.0729940696994857</v>
      </c>
      <c r="AB149" s="2">
        <v>7.9396162251729461</v>
      </c>
      <c r="AC149" s="2">
        <v>3.8037347915368174</v>
      </c>
      <c r="AD149" s="2">
        <v>2.8752575410967616</v>
      </c>
      <c r="AE149" s="2">
        <v>2.147521103361373</v>
      </c>
      <c r="AF149" s="2">
        <v>2.6488762672188071</v>
      </c>
      <c r="AG149" s="2">
        <v>0.69085493077368643</v>
      </c>
      <c r="AH149" s="2">
        <v>0.53622565743627937</v>
      </c>
    </row>
    <row r="150" spans="1:34" x14ac:dyDescent="0.2">
      <c r="A150" s="11">
        <v>39692</v>
      </c>
      <c r="B150" s="2">
        <v>1.461864590357117</v>
      </c>
      <c r="C150" s="2">
        <v>1.4827750716916661</v>
      </c>
      <c r="D150" s="2">
        <v>1.5153911435984613</v>
      </c>
      <c r="E150" s="2">
        <v>1.4888658895863989</v>
      </c>
      <c r="F150" s="2">
        <v>1.5675658399894883</v>
      </c>
      <c r="G150" s="2">
        <v>17.61079795201962</v>
      </c>
      <c r="H150" s="2">
        <v>20.513833195806953</v>
      </c>
      <c r="I150" s="2">
        <v>17.977018045050688</v>
      </c>
      <c r="J150" s="2">
        <v>19.979395166518955</v>
      </c>
      <c r="K150" s="2">
        <v>23.327385552455972</v>
      </c>
      <c r="L150" s="2">
        <v>15.129410852968658</v>
      </c>
      <c r="M150" s="2">
        <v>18.009281933124353</v>
      </c>
      <c r="N150" s="2">
        <v>17.181165432739277</v>
      </c>
      <c r="O150" s="2">
        <v>20.277948996215457</v>
      </c>
      <c r="P150" s="2">
        <v>19.573811860451276</v>
      </c>
      <c r="Q150" s="2">
        <v>22.72417863546131</v>
      </c>
      <c r="R150" s="2">
        <v>20.572339369153411</v>
      </c>
      <c r="S150" s="2">
        <v>16.097372027292476</v>
      </c>
      <c r="T150" s="2">
        <v>2.8491364784151907</v>
      </c>
      <c r="U150" s="2">
        <v>3.7078490205844954</v>
      </c>
      <c r="V150" s="2">
        <v>3.4160996020495178</v>
      </c>
      <c r="W150" s="2">
        <v>1.9656089626765163</v>
      </c>
      <c r="X150" s="2">
        <v>1.8424801832873001</v>
      </c>
      <c r="Y150" s="2"/>
      <c r="Z150" s="2">
        <v>3.0724659986953289</v>
      </c>
      <c r="AA150" s="2">
        <v>3.1129755262940999</v>
      </c>
      <c r="AB150" s="2">
        <v>7.92575201391693</v>
      </c>
      <c r="AC150" s="2">
        <v>3.8084309369123228</v>
      </c>
      <c r="AD150" s="2">
        <v>2.8804233010098184</v>
      </c>
      <c r="AE150" s="2">
        <v>2.1463515852371597</v>
      </c>
      <c r="AF150" s="2">
        <v>2.6844437279386937</v>
      </c>
      <c r="AG150" s="2">
        <v>0.68928147081917457</v>
      </c>
      <c r="AH150" s="2">
        <v>0.53637229891505644</v>
      </c>
    </row>
    <row r="151" spans="1:34" x14ac:dyDescent="0.2">
      <c r="A151" s="11">
        <v>39661</v>
      </c>
      <c r="B151" s="2">
        <v>1.461864590357117</v>
      </c>
      <c r="C151" s="2">
        <v>1.4827750716916661</v>
      </c>
      <c r="D151" s="2">
        <v>1.535830255860928</v>
      </c>
      <c r="E151" s="2">
        <v>1.4922488845925483</v>
      </c>
      <c r="F151" s="2">
        <v>1.5655239570956849</v>
      </c>
      <c r="G151" s="2">
        <v>17.61079795201962</v>
      </c>
      <c r="H151" s="2">
        <v>20.034593238020584</v>
      </c>
      <c r="I151" s="2">
        <v>18.020363642191342</v>
      </c>
      <c r="J151" s="2">
        <v>20.631166259637851</v>
      </c>
      <c r="K151" s="2">
        <v>23.486963044680348</v>
      </c>
      <c r="L151" s="2">
        <v>14.266233206611872</v>
      </c>
      <c r="M151" s="2">
        <v>17.72591553406783</v>
      </c>
      <c r="N151" s="2">
        <v>17.052027617676842</v>
      </c>
      <c r="O151" s="2">
        <v>20.273843366172898</v>
      </c>
      <c r="P151" s="2">
        <v>19.5587252272264</v>
      </c>
      <c r="Q151" s="2">
        <v>22.755760017263839</v>
      </c>
      <c r="R151" s="2">
        <v>20.572339369153411</v>
      </c>
      <c r="S151" s="2">
        <v>15.622077414557097</v>
      </c>
      <c r="T151" s="2">
        <v>2.8049711256822869</v>
      </c>
      <c r="U151" s="2">
        <v>3.6942738842108467</v>
      </c>
      <c r="V151" s="2">
        <v>3.3153924930020349</v>
      </c>
      <c r="W151" s="2">
        <v>1.9656089626765163</v>
      </c>
      <c r="X151" s="2">
        <v>1.8424801832873001</v>
      </c>
      <c r="Y151" s="2"/>
      <c r="Z151" s="2">
        <v>3.0736015653846009</v>
      </c>
      <c r="AA151" s="2">
        <v>3.1144791684984363</v>
      </c>
      <c r="AB151" s="2">
        <v>7.9381352600926647</v>
      </c>
      <c r="AC151" s="2">
        <v>3.8093701659874246</v>
      </c>
      <c r="AD151" s="2">
        <v>2.8813625300849197</v>
      </c>
      <c r="AE151" s="2">
        <v>2.148204154569509</v>
      </c>
      <c r="AF151" s="2">
        <v>2.683739306132368</v>
      </c>
      <c r="AG151" s="2">
        <v>0.68555527742580957</v>
      </c>
      <c r="AH151" s="2">
        <v>0.53085333131176005</v>
      </c>
    </row>
    <row r="152" spans="1:34" x14ac:dyDescent="0.2">
      <c r="A152" s="11">
        <v>39630</v>
      </c>
      <c r="B152" s="2">
        <v>1.4820356795002583</v>
      </c>
      <c r="C152" s="2">
        <v>1.503685553026215</v>
      </c>
      <c r="D152" s="2">
        <v>1.535830255860928</v>
      </c>
      <c r="E152" s="2">
        <v>1.4708545221473086</v>
      </c>
      <c r="F152" s="2">
        <v>1.5428531421228264</v>
      </c>
      <c r="G152" s="2">
        <v>16.449656145808728</v>
      </c>
      <c r="H152" s="2">
        <v>19.286476581064338</v>
      </c>
      <c r="I152" s="2">
        <v>17.177535422191188</v>
      </c>
      <c r="J152" s="2">
        <v>20.173000783103564</v>
      </c>
      <c r="K152" s="2">
        <v>23.357943055329535</v>
      </c>
      <c r="L152" s="2">
        <v>13.645310325933893</v>
      </c>
      <c r="M152" s="2">
        <v>18.009281933124353</v>
      </c>
      <c r="N152" s="2">
        <v>16.622868402169765</v>
      </c>
      <c r="O152" s="2">
        <v>20.320062336581007</v>
      </c>
      <c r="P152" s="2">
        <v>20.202396538108651</v>
      </c>
      <c r="Q152" s="2">
        <v>22.547295078625051</v>
      </c>
      <c r="R152" s="2">
        <v>20.572339369153411</v>
      </c>
      <c r="S152" s="2">
        <v>16.320048138678967</v>
      </c>
      <c r="T152" s="2">
        <v>2.8048280856799357</v>
      </c>
      <c r="U152" s="2">
        <v>3.5913899380927559</v>
      </c>
      <c r="V152" s="2">
        <v>3.2625522520533279</v>
      </c>
      <c r="W152" s="2">
        <v>1.9062156377852024</v>
      </c>
      <c r="X152" s="2">
        <v>1.8358397902172712</v>
      </c>
      <c r="Y152" s="2"/>
      <c r="Z152" s="2">
        <v>3.0574346026659298</v>
      </c>
      <c r="AA152" s="2">
        <v>3.0935445009377935</v>
      </c>
      <c r="AB152" s="2">
        <v>7.5650156372452226</v>
      </c>
      <c r="AC152" s="2">
        <v>3.6952556407799348</v>
      </c>
      <c r="AD152" s="2">
        <v>2.8082739205023568</v>
      </c>
      <c r="AE152" s="2">
        <v>2.0960631588071204</v>
      </c>
      <c r="AF152" s="2">
        <v>2.5724405216717132</v>
      </c>
      <c r="AG152" s="2">
        <v>0.6887009976649674</v>
      </c>
      <c r="AH152" s="2">
        <v>0.53057453619851191</v>
      </c>
    </row>
    <row r="153" spans="1:34" x14ac:dyDescent="0.2">
      <c r="A153" s="11">
        <v>39600</v>
      </c>
      <c r="B153" s="2">
        <v>1.4574416020280514</v>
      </c>
      <c r="C153" s="2">
        <v>1.4790914755540079</v>
      </c>
      <c r="D153" s="2">
        <v>1.5117686638438594</v>
      </c>
      <c r="E153" s="2">
        <v>1.4522035012098693</v>
      </c>
      <c r="F153" s="2">
        <v>1.5361098691233128</v>
      </c>
      <c r="G153" s="2">
        <v>17.347508700250561</v>
      </c>
      <c r="H153" s="2">
        <v>19.946971890966317</v>
      </c>
      <c r="I153" s="2">
        <v>17.963927122144973</v>
      </c>
      <c r="J153" s="2">
        <v>20.225299516889184</v>
      </c>
      <c r="K153" s="2">
        <v>22.620503254155196</v>
      </c>
      <c r="L153" s="2">
        <v>14.083147083846075</v>
      </c>
      <c r="M153" s="2">
        <v>17.286665890147219</v>
      </c>
      <c r="N153" s="2">
        <v>16.563627775553066</v>
      </c>
      <c r="O153" s="2">
        <v>20.487825842504094</v>
      </c>
      <c r="P153" s="2">
        <v>19.417828151532905</v>
      </c>
      <c r="Q153" s="2">
        <v>22.810496808887724</v>
      </c>
      <c r="R153" s="2">
        <v>20.714052067153158</v>
      </c>
      <c r="S153" s="2">
        <v>17.162392855809578</v>
      </c>
      <c r="T153" s="2">
        <v>2.8048280856799357</v>
      </c>
      <c r="U153" s="2">
        <v>3.5913899380927559</v>
      </c>
      <c r="V153" s="2">
        <v>3.2625522520533279</v>
      </c>
      <c r="W153" s="2">
        <v>1.8781620958451368</v>
      </c>
      <c r="X153" s="2">
        <v>1.7907976770053726</v>
      </c>
      <c r="Y153" s="2"/>
      <c r="Z153" s="2">
        <v>2.8710097264591687</v>
      </c>
      <c r="AA153" s="2">
        <v>2.8643263751965908</v>
      </c>
      <c r="AB153" s="2">
        <v>7.3312639956190866</v>
      </c>
      <c r="AC153" s="2">
        <v>3.5970486577058862</v>
      </c>
      <c r="AD153" s="2">
        <v>2.7502796432547223</v>
      </c>
      <c r="AE153" s="2">
        <v>2.0518006471479984</v>
      </c>
      <c r="AF153" s="2">
        <v>2.6048405835046053</v>
      </c>
      <c r="AG153" s="2">
        <v>0.68609164433948211</v>
      </c>
      <c r="AH153" s="2">
        <v>0.51208064745372617</v>
      </c>
    </row>
    <row r="154" spans="1:34" x14ac:dyDescent="0.2">
      <c r="A154" s="11">
        <v>39569</v>
      </c>
      <c r="B154" s="2">
        <v>1.4585155976356088</v>
      </c>
      <c r="C154" s="2">
        <v>1.4801654711615655</v>
      </c>
      <c r="D154" s="2">
        <v>1.5137044384163518</v>
      </c>
      <c r="E154" s="2">
        <v>1.4915794100615309</v>
      </c>
      <c r="F154" s="2">
        <v>1.5380456436958048</v>
      </c>
      <c r="G154" s="2">
        <v>17.178101996645886</v>
      </c>
      <c r="H154" s="2">
        <v>19.911980286418686</v>
      </c>
      <c r="I154" s="2">
        <v>18.203222685060975</v>
      </c>
      <c r="J154" s="2">
        <v>19.902412961331947</v>
      </c>
      <c r="K154" s="2">
        <v>22.688365569996321</v>
      </c>
      <c r="L154" s="2">
        <v>14.222620863013688</v>
      </c>
      <c r="M154" s="2">
        <v>17.251760346818511</v>
      </c>
      <c r="N154" s="2">
        <v>16.749036904676249</v>
      </c>
      <c r="O154" s="2">
        <v>20.631402978054854</v>
      </c>
      <c r="P154" s="2">
        <v>19.628611616605266</v>
      </c>
      <c r="Q154" s="2">
        <v>22.839255133723597</v>
      </c>
      <c r="R154" s="2">
        <v>20.781077572282744</v>
      </c>
      <c r="S154" s="2">
        <v>18.328255589071244</v>
      </c>
      <c r="T154" s="2">
        <v>2.8048280856799357</v>
      </c>
      <c r="U154" s="2">
        <v>3.589194763893865</v>
      </c>
      <c r="V154" s="2">
        <v>3.2504834885680309</v>
      </c>
      <c r="W154" s="2">
        <v>1.8795323737882232</v>
      </c>
      <c r="X154" s="2">
        <v>1.7905506724727958</v>
      </c>
      <c r="Y154" s="2"/>
      <c r="Z154" s="2">
        <v>2.870350639306988</v>
      </c>
      <c r="AA154" s="2">
        <v>2.8513415581363133</v>
      </c>
      <c r="AB154" s="2">
        <v>7.3269799291299114</v>
      </c>
      <c r="AC154" s="2">
        <v>3.5166211822748576</v>
      </c>
      <c r="AD154" s="2">
        <v>2.7596659945386248</v>
      </c>
      <c r="AE154" s="2">
        <v>2.0510596194150592</v>
      </c>
      <c r="AF154" s="2">
        <v>2.6094071832617378</v>
      </c>
      <c r="AG154" s="2">
        <v>0.6848703683891022</v>
      </c>
      <c r="AH154" s="2">
        <v>0.5147281049445025</v>
      </c>
    </row>
    <row r="155" spans="1:34" x14ac:dyDescent="0.2">
      <c r="A155" s="11">
        <v>39539</v>
      </c>
      <c r="B155" s="2">
        <v>1.4541113656743592</v>
      </c>
      <c r="C155" s="2">
        <v>1.4750868619592095</v>
      </c>
      <c r="D155" s="2">
        <v>1.4852531063070855</v>
      </c>
      <c r="E155" s="2">
        <v>1.4949131674318552</v>
      </c>
      <c r="F155" s="2">
        <v>1.5249709988755222</v>
      </c>
      <c r="G155" s="2">
        <v>16.481475583413857</v>
      </c>
      <c r="H155" s="2">
        <v>20.126520698578041</v>
      </c>
      <c r="I155" s="2">
        <v>17.228257310353285</v>
      </c>
      <c r="J155" s="2">
        <v>20.324645246335592</v>
      </c>
      <c r="K155" s="2">
        <v>22.700787103821554</v>
      </c>
      <c r="L155" s="2">
        <v>14.20401866488638</v>
      </c>
      <c r="M155" s="2">
        <v>17.085096429428816</v>
      </c>
      <c r="N155" s="2">
        <v>16.106858627727835</v>
      </c>
      <c r="O155" s="2">
        <v>19.973877872299674</v>
      </c>
      <c r="P155" s="2">
        <v>19.151501478945516</v>
      </c>
      <c r="Q155" s="2">
        <v>23.094614231986721</v>
      </c>
      <c r="R155" s="2">
        <v>20.761100108975718</v>
      </c>
      <c r="S155" s="2">
        <v>17.319782152699766</v>
      </c>
      <c r="T155" s="2">
        <v>2.8025066089350736</v>
      </c>
      <c r="U155" s="2">
        <v>3.5871985408888416</v>
      </c>
      <c r="V155" s="2">
        <v>3.2433658526525768</v>
      </c>
      <c r="W155" s="2">
        <v>1.8745346602036494</v>
      </c>
      <c r="X155" s="2">
        <v>1.785268353287834</v>
      </c>
      <c r="Y155" s="2"/>
      <c r="Z155" s="2">
        <v>2.8691953569393549</v>
      </c>
      <c r="AA155" s="2">
        <v>2.8632700219385336</v>
      </c>
      <c r="AB155" s="2">
        <v>7.3100611354701623</v>
      </c>
      <c r="AC155" s="2">
        <v>3.6004467112867271</v>
      </c>
      <c r="AD155" s="2">
        <v>2.7687440322259023</v>
      </c>
      <c r="AE155" s="2">
        <v>2.052433467540661</v>
      </c>
      <c r="AF155" s="2">
        <v>2.6099945018863733</v>
      </c>
      <c r="AG155" s="2">
        <v>0.67572207021767561</v>
      </c>
      <c r="AH155" s="2">
        <v>0.51107174737512329</v>
      </c>
    </row>
    <row r="156" spans="1:34" x14ac:dyDescent="0.2">
      <c r="A156" s="11">
        <v>39508</v>
      </c>
      <c r="B156" s="2">
        <v>1.4960623582440604</v>
      </c>
      <c r="C156" s="2">
        <v>1.4960623582440604</v>
      </c>
      <c r="D156" s="2">
        <v>1.4373476937084793</v>
      </c>
      <c r="E156" s="2">
        <v>1.4933757484913126</v>
      </c>
      <c r="F156" s="2">
        <v>1.51773870715493</v>
      </c>
      <c r="G156" s="2">
        <v>17.000262362249593</v>
      </c>
      <c r="H156" s="2">
        <v>19.426216735849433</v>
      </c>
      <c r="I156" s="2">
        <v>17.61365086094872</v>
      </c>
      <c r="J156" s="2">
        <v>19.445231381430361</v>
      </c>
      <c r="K156" s="2">
        <v>22.658129687875288</v>
      </c>
      <c r="L156" s="2">
        <v>14.40824208728902</v>
      </c>
      <c r="M156" s="2">
        <v>16.688329641742083</v>
      </c>
      <c r="N156" s="2">
        <v>16.30165166876985</v>
      </c>
      <c r="O156" s="2">
        <v>20.176412585786984</v>
      </c>
      <c r="P156" s="2">
        <v>19.433146608201071</v>
      </c>
      <c r="Q156" s="2">
        <v>22.43715336964507</v>
      </c>
      <c r="R156" s="2">
        <v>20.039880125867178</v>
      </c>
      <c r="S156" s="2">
        <v>17.788919613004076</v>
      </c>
      <c r="T156" s="2">
        <v>2.8093530049435196</v>
      </c>
      <c r="U156" s="2">
        <v>3.58493325646343</v>
      </c>
      <c r="V156" s="2">
        <v>3.2739295654166249</v>
      </c>
      <c r="W156" s="2">
        <v>1.8839816152599673</v>
      </c>
      <c r="X156" s="2">
        <v>1.7896397254325982</v>
      </c>
      <c r="Y156" s="2"/>
      <c r="Z156" s="2">
        <v>2.8699510643178496</v>
      </c>
      <c r="AA156" s="2">
        <v>2.8632700219385336</v>
      </c>
      <c r="AB156" s="2">
        <v>7.3100611354701623</v>
      </c>
      <c r="AC156" s="2">
        <v>3.6004467112867271</v>
      </c>
      <c r="AD156" s="2">
        <v>2.7687440322259023</v>
      </c>
      <c r="AE156" s="2">
        <v>2.0517600999734946</v>
      </c>
      <c r="AF156" s="2">
        <v>2.6801046814991314</v>
      </c>
      <c r="AG156" s="2">
        <v>0.67208970001595836</v>
      </c>
      <c r="AH156" s="2">
        <v>0.51015737426868202</v>
      </c>
    </row>
    <row r="157" spans="1:34" x14ac:dyDescent="0.2">
      <c r="A157" s="11">
        <v>39479</v>
      </c>
      <c r="B157" s="2">
        <v>1.4960623582440604</v>
      </c>
      <c r="C157" s="2">
        <v>1.4960623582440604</v>
      </c>
      <c r="D157" s="2">
        <v>1.5086707923309086</v>
      </c>
      <c r="E157" s="2">
        <v>1.4887634916696852</v>
      </c>
      <c r="F157" s="2">
        <v>1.5286214871861956</v>
      </c>
      <c r="G157" s="2">
        <v>16.067667622034925</v>
      </c>
      <c r="H157" s="2">
        <v>19.501222323659871</v>
      </c>
      <c r="I157" s="2">
        <v>17.047606985613704</v>
      </c>
      <c r="J157" s="2">
        <v>19.113115561518097</v>
      </c>
      <c r="K157" s="2">
        <v>22.658129687875288</v>
      </c>
      <c r="L157" s="2">
        <v>14.400347959035344</v>
      </c>
      <c r="M157" s="2">
        <v>16.80710012483339</v>
      </c>
      <c r="N157" s="2">
        <v>15.515478576451933</v>
      </c>
      <c r="O157" s="2">
        <v>19.180807723479052</v>
      </c>
      <c r="P157" s="2">
        <v>17.616991456846861</v>
      </c>
      <c r="Q157" s="2">
        <v>22.17051482404144</v>
      </c>
      <c r="R157" s="2">
        <v>21.101884520522546</v>
      </c>
      <c r="S157" s="2">
        <v>15.828169902430176</v>
      </c>
      <c r="T157" s="2">
        <v>2.8064983981937455</v>
      </c>
      <c r="U157" s="2">
        <v>3.5834591564995062</v>
      </c>
      <c r="V157" s="2">
        <v>3.2708398206891345</v>
      </c>
      <c r="W157" s="2">
        <v>1.8839816152599673</v>
      </c>
      <c r="X157" s="2">
        <v>1.7896397254325982</v>
      </c>
      <c r="Y157" s="2"/>
      <c r="Z157" s="2">
        <v>2.8802020632781842</v>
      </c>
      <c r="AA157" s="2">
        <v>2.7909059464366734</v>
      </c>
      <c r="AB157" s="2">
        <v>7.3176429473537352</v>
      </c>
      <c r="AC157" s="2">
        <v>3.6018598779394897</v>
      </c>
      <c r="AD157" s="2">
        <v>2.6241521578602218</v>
      </c>
      <c r="AE157" s="2">
        <v>2.0517600999734946</v>
      </c>
      <c r="AF157" s="2">
        <v>2.6801046814991314</v>
      </c>
      <c r="AG157" s="2">
        <v>0.67208970001595836</v>
      </c>
      <c r="AH157" s="2">
        <v>0.51015737426868202</v>
      </c>
    </row>
    <row r="158" spans="1:34" x14ac:dyDescent="0.2">
      <c r="A158" s="11">
        <v>39448</v>
      </c>
      <c r="B158" s="2">
        <v>1.5896141809925484</v>
      </c>
      <c r="C158" s="2">
        <v>1.5558687155064053</v>
      </c>
      <c r="D158" s="2">
        <v>1.5264787544859524</v>
      </c>
      <c r="E158" s="2">
        <v>1.3659925244595446</v>
      </c>
      <c r="F158" s="2">
        <v>1.5099586990742142</v>
      </c>
      <c r="G158" s="2">
        <v>15.76419911067326</v>
      </c>
      <c r="H158" s="2">
        <v>19.055820105975627</v>
      </c>
      <c r="I158" s="2">
        <v>16.39490963963388</v>
      </c>
      <c r="J158" s="2">
        <v>20.124325484683233</v>
      </c>
      <c r="K158" s="2">
        <v>23.261192736901414</v>
      </c>
      <c r="L158" s="2">
        <v>14.610101454740823</v>
      </c>
      <c r="M158" s="2">
        <v>16.999151871823273</v>
      </c>
      <c r="N158" s="2">
        <v>16.006584174097522</v>
      </c>
      <c r="O158" s="2">
        <v>19.60508647887864</v>
      </c>
      <c r="P158" s="2">
        <v>18.659501395712297</v>
      </c>
      <c r="Q158" s="2">
        <v>22.209372778933904</v>
      </c>
      <c r="R158" s="2">
        <v>21.057463958683122</v>
      </c>
      <c r="S158" s="2">
        <v>16.167957879868208</v>
      </c>
      <c r="T158" s="2">
        <v>2.7961308747000624</v>
      </c>
      <c r="U158" s="2">
        <v>3.5359915978750842</v>
      </c>
      <c r="V158" s="2">
        <v>3.1711042857815861</v>
      </c>
      <c r="W158" s="2">
        <v>1.8233190551266367</v>
      </c>
      <c r="X158" s="2">
        <v>1.79025429588709</v>
      </c>
      <c r="Y158" s="2"/>
      <c r="Z158" s="2">
        <v>2.8647126939142007</v>
      </c>
      <c r="AA158" s="2">
        <v>2.8452332783107144</v>
      </c>
      <c r="AB158" s="2">
        <v>7.3699722103334873</v>
      </c>
      <c r="AC158" s="2">
        <v>3.58249740144434</v>
      </c>
      <c r="AD158" s="2">
        <v>2.664631877169553</v>
      </c>
      <c r="AE158" s="2">
        <v>2.0309301232768755</v>
      </c>
      <c r="AF158" s="2">
        <v>2.6334524171736966</v>
      </c>
      <c r="AG158" s="2">
        <v>0.65826966280834165</v>
      </c>
      <c r="AH158" s="2">
        <v>0.52221388364844312</v>
      </c>
    </row>
    <row r="159" spans="1:34" x14ac:dyDescent="0.2">
      <c r="A159" s="11">
        <v>39417</v>
      </c>
      <c r="B159" s="2">
        <v>1.5896141809925484</v>
      </c>
      <c r="C159" s="2">
        <v>1.5558687155064053</v>
      </c>
      <c r="D159" s="2">
        <v>1.5254371197629975</v>
      </c>
      <c r="E159" s="2">
        <v>1.4456159411559582</v>
      </c>
      <c r="F159" s="2">
        <v>1.5099586990742142</v>
      </c>
      <c r="G159" s="2">
        <v>15.413540706780909</v>
      </c>
      <c r="H159" s="2">
        <v>17.868571418931079</v>
      </c>
      <c r="I159" s="2">
        <v>17.079419138698647</v>
      </c>
      <c r="J159" s="2">
        <v>19.24788784117235</v>
      </c>
      <c r="K159" s="2">
        <v>23.146160743679566</v>
      </c>
      <c r="L159" s="2">
        <v>14.556621973541329</v>
      </c>
      <c r="M159" s="2">
        <v>16.95655455547935</v>
      </c>
      <c r="N159" s="2">
        <v>15.683772537853049</v>
      </c>
      <c r="O159" s="2">
        <v>19.1141208310022</v>
      </c>
      <c r="P159" s="2">
        <v>19.095445531677612</v>
      </c>
      <c r="Q159" s="2">
        <v>22.142555239485738</v>
      </c>
      <c r="R159" s="2">
        <v>21.116058347582694</v>
      </c>
      <c r="S159" s="2">
        <v>16.034652993091637</v>
      </c>
      <c r="T159" s="2">
        <v>2.7940575254386824</v>
      </c>
      <c r="U159" s="2">
        <v>3.5359915978750842</v>
      </c>
      <c r="V159" s="2">
        <v>3.1711042857815861</v>
      </c>
      <c r="W159" s="2">
        <v>1.7606213665797188</v>
      </c>
      <c r="X159" s="2">
        <v>1.7902542958870873</v>
      </c>
      <c r="Y159" s="2"/>
      <c r="Z159" s="2">
        <v>2.8647126939142007</v>
      </c>
      <c r="AA159" s="2">
        <v>2.8658482983409921</v>
      </c>
      <c r="AB159" s="2">
        <v>7.3699722103334873</v>
      </c>
      <c r="AC159" s="2">
        <v>3.58249740144434</v>
      </c>
      <c r="AD159" s="2">
        <v>2.6640998449894995</v>
      </c>
      <c r="AE159" s="2">
        <v>2.0265099402025788</v>
      </c>
      <c r="AF159" s="2">
        <v>2.636195231643363</v>
      </c>
      <c r="AG159" s="2">
        <v>0.66764770162922682</v>
      </c>
      <c r="AH159" s="2">
        <v>0.49933701459034624</v>
      </c>
    </row>
    <row r="160" spans="1:34" x14ac:dyDescent="0.2">
      <c r="A160" s="11">
        <v>39387</v>
      </c>
      <c r="B160" s="2">
        <v>1.5637803535319317</v>
      </c>
      <c r="C160" s="2">
        <v>1.5411841806071658</v>
      </c>
      <c r="D160" s="2">
        <v>1.5058710959399899</v>
      </c>
      <c r="E160" s="2">
        <v>1.4362065924516789</v>
      </c>
      <c r="F160" s="2">
        <v>1.5020712314153244</v>
      </c>
      <c r="G160" s="2">
        <v>15.620698685766722</v>
      </c>
      <c r="H160" s="2">
        <v>19.481730964148841</v>
      </c>
      <c r="I160" s="2">
        <v>17.144086506571799</v>
      </c>
      <c r="J160" s="2">
        <v>20.061692875146676</v>
      </c>
      <c r="K160" s="2">
        <v>23.146160743679566</v>
      </c>
      <c r="L160" s="2">
        <v>14.170656629910926</v>
      </c>
      <c r="M160" s="2">
        <v>16.025192917290898</v>
      </c>
      <c r="N160" s="2">
        <v>15.486466607835643</v>
      </c>
      <c r="O160" s="2">
        <v>19.1142828118865</v>
      </c>
      <c r="P160" s="2">
        <v>17.433555874503401</v>
      </c>
      <c r="Q160" s="2">
        <v>22.209372778933904</v>
      </c>
      <c r="R160" s="2">
        <v>20.998869569783547</v>
      </c>
      <c r="S160" s="2">
        <v>16.167957879868208</v>
      </c>
      <c r="T160" s="2">
        <v>2.7250786461842904</v>
      </c>
      <c r="U160" s="2">
        <v>3.4928385922761906</v>
      </c>
      <c r="V160" s="2">
        <v>3.1210274457337497</v>
      </c>
      <c r="W160" s="2">
        <v>1.7606213665797188</v>
      </c>
      <c r="X160" s="2">
        <v>1.78144353605946</v>
      </c>
      <c r="Y160" s="2"/>
      <c r="Z160" s="2">
        <v>2.8748519868867985</v>
      </c>
      <c r="AA160" s="2">
        <v>2.6498554256395441</v>
      </c>
      <c r="AB160" s="2">
        <v>6.997487080019531</v>
      </c>
      <c r="AC160" s="2">
        <v>3.58840117243781</v>
      </c>
      <c r="AD160" s="2">
        <v>2.6639113819044593</v>
      </c>
      <c r="AE160" s="2">
        <v>2.0041017703017756</v>
      </c>
      <c r="AF160" s="2">
        <v>2.6336511913481746</v>
      </c>
      <c r="AG160" s="2">
        <v>0.65515704809312014</v>
      </c>
      <c r="AH160" s="2">
        <v>0.49933701459034624</v>
      </c>
    </row>
    <row r="161" spans="1:34" x14ac:dyDescent="0.2">
      <c r="A161" s="11">
        <v>39356</v>
      </c>
      <c r="B161" s="2">
        <v>1.5131320197880509</v>
      </c>
      <c r="C161" s="2">
        <v>1.4912360411745109</v>
      </c>
      <c r="D161" s="2">
        <v>1.4773052036838976</v>
      </c>
      <c r="E161" s="2">
        <v>1.3526903450473262</v>
      </c>
      <c r="F161" s="2">
        <v>1.4750588634865913</v>
      </c>
      <c r="G161" s="2">
        <v>15.76419911067326</v>
      </c>
      <c r="H161" s="2">
        <v>19.055820105975627</v>
      </c>
      <c r="I161" s="2">
        <v>16.787587019401524</v>
      </c>
      <c r="J161" s="2">
        <v>20.380703264425428</v>
      </c>
      <c r="K161" s="2">
        <v>23.146160743679566</v>
      </c>
      <c r="L161" s="2">
        <v>13.202418118863944</v>
      </c>
      <c r="M161" s="2">
        <v>16.63980795381535</v>
      </c>
      <c r="N161" s="2">
        <v>16.111499946046347</v>
      </c>
      <c r="O161" s="2">
        <v>19.575802564501068</v>
      </c>
      <c r="P161" s="2">
        <v>17.736359975662584</v>
      </c>
      <c r="Q161" s="2">
        <v>21.181492502528727</v>
      </c>
      <c r="R161" s="2">
        <v>20.998429687085594</v>
      </c>
      <c r="S161" s="2">
        <v>16.167957879868208</v>
      </c>
      <c r="T161" s="2">
        <v>2.7250786461842904</v>
      </c>
      <c r="U161" s="2">
        <v>3.4928385922761906</v>
      </c>
      <c r="V161" s="2">
        <v>3.1730348735580125</v>
      </c>
      <c r="W161" s="2">
        <v>1.7333339895659725</v>
      </c>
      <c r="X161" s="2">
        <v>1.7437971974239019</v>
      </c>
      <c r="Y161" s="2"/>
      <c r="Z161" s="2">
        <v>2.7223492623561674</v>
      </c>
      <c r="AA161" s="2">
        <v>2.5556022023563849</v>
      </c>
      <c r="AB161" s="2">
        <v>6.8207052193063857</v>
      </c>
      <c r="AC161" s="2">
        <v>3.5455879367627965</v>
      </c>
      <c r="AD161" s="2">
        <v>2.6245636789365694</v>
      </c>
      <c r="AE161" s="2">
        <v>1.9787705102423985</v>
      </c>
      <c r="AF161" s="2">
        <v>2.6094420821084539</v>
      </c>
      <c r="AG161" s="2">
        <v>0.63305784304135415</v>
      </c>
      <c r="AH161" s="2">
        <v>0.4965241421108153</v>
      </c>
    </row>
    <row r="162" spans="1:34" x14ac:dyDescent="0.2">
      <c r="A162" s="11">
        <v>39326</v>
      </c>
      <c r="B162" s="2">
        <v>1.5021639077007283</v>
      </c>
      <c r="C162" s="2">
        <v>1.4766954826811005</v>
      </c>
      <c r="D162" s="2">
        <v>1.4716191456186056</v>
      </c>
      <c r="E162" s="2">
        <v>1.3942929657792806</v>
      </c>
      <c r="F162" s="2">
        <v>1.4728762632159127</v>
      </c>
      <c r="G162" s="2">
        <v>15.76943346021605</v>
      </c>
      <c r="H162" s="2">
        <v>19.057475050674977</v>
      </c>
      <c r="I162" s="2">
        <v>17.149143163983112</v>
      </c>
      <c r="J162" s="2">
        <v>20.06407080629528</v>
      </c>
      <c r="K162" s="2">
        <v>23.150237411475597</v>
      </c>
      <c r="L162" s="2">
        <v>14.177502615959103</v>
      </c>
      <c r="M162" s="2">
        <v>16.607311790796771</v>
      </c>
      <c r="N162" s="2">
        <v>16.113302852246996</v>
      </c>
      <c r="O162" s="2">
        <v>19.576853570059789</v>
      </c>
      <c r="P162" s="2">
        <v>18.508925888595552</v>
      </c>
      <c r="Q162" s="2">
        <v>21.409201261448469</v>
      </c>
      <c r="R162" s="2">
        <v>21.002817905347221</v>
      </c>
      <c r="S162" s="2">
        <v>16.129846077175749</v>
      </c>
      <c r="T162" s="2">
        <v>2.7268706584621651</v>
      </c>
      <c r="U162" s="2">
        <v>3.4929049630632609</v>
      </c>
      <c r="V162" s="2">
        <v>3.4791323676216201</v>
      </c>
      <c r="W162" s="2">
        <v>1.7291162468610606</v>
      </c>
      <c r="X162" s="2">
        <v>1.7437972418346979</v>
      </c>
      <c r="Y162" s="2"/>
      <c r="Z162" s="2">
        <v>2.7026619441494568</v>
      </c>
      <c r="AA162" s="2">
        <v>2.5509919261115419</v>
      </c>
      <c r="AB162" s="2">
        <v>6.7570709381657732</v>
      </c>
      <c r="AC162" s="2">
        <v>3.5856406816600845</v>
      </c>
      <c r="AD162" s="2">
        <v>2.6998364698152741</v>
      </c>
      <c r="AE162" s="2">
        <v>1.9693049481434548</v>
      </c>
      <c r="AF162" s="2">
        <v>2.5334289210199818</v>
      </c>
      <c r="AG162" s="2">
        <v>0.64170615878632475</v>
      </c>
      <c r="AH162" s="2">
        <v>0.49413283684650411</v>
      </c>
    </row>
    <row r="163" spans="1:34" ht="14.25" x14ac:dyDescent="0.2">
      <c r="A163" s="11">
        <v>39295</v>
      </c>
      <c r="B163" s="1">
        <v>1.5021639077007283</v>
      </c>
      <c r="C163" s="1">
        <v>1.4782963795946706</v>
      </c>
      <c r="D163" s="1">
        <v>1.4774293281263653</v>
      </c>
      <c r="E163" s="1">
        <v>1.3160882173460096</v>
      </c>
      <c r="F163" s="1">
        <v>1.4728762632159127</v>
      </c>
      <c r="G163" s="1">
        <v>15.76943346021605</v>
      </c>
      <c r="H163" s="1">
        <v>18.219717280750078</v>
      </c>
      <c r="I163" s="1">
        <v>17.446746629365357</v>
      </c>
      <c r="J163" s="1">
        <v>20.405118491103003</v>
      </c>
      <c r="K163" s="1">
        <v>23.147152762456656</v>
      </c>
      <c r="L163" s="1">
        <v>14.28306760126627</v>
      </c>
      <c r="M163" s="1">
        <v>16.619480869295845</v>
      </c>
      <c r="N163" s="1">
        <v>15.101931157990565</v>
      </c>
      <c r="O163" s="1">
        <v>19.279570329170141</v>
      </c>
      <c r="P163" s="1">
        <v>17.979238243630846</v>
      </c>
      <c r="Q163" s="1">
        <v>22.210277253378536</v>
      </c>
      <c r="R163" s="1">
        <v>21.002817905347221</v>
      </c>
      <c r="S163" s="1">
        <v>14.676683669187822</v>
      </c>
      <c r="T163" s="1">
        <v>2.7268706584621651</v>
      </c>
      <c r="U163" s="1">
        <v>3.4929049630632609</v>
      </c>
      <c r="V163" s="1">
        <v>3.4791323676216201</v>
      </c>
      <c r="W163" s="1">
        <v>1.7291162468610606</v>
      </c>
      <c r="X163" s="1">
        <v>1.7437972418346979</v>
      </c>
      <c r="Y163" s="1"/>
      <c r="Z163" s="1">
        <v>2.7029764987897829</v>
      </c>
      <c r="AA163" s="1">
        <v>2.6382502243935235</v>
      </c>
      <c r="AB163" s="1">
        <v>6.7570709381657732</v>
      </c>
      <c r="AC163" s="1">
        <v>3.5878002538603577</v>
      </c>
      <c r="AD163" s="1">
        <v>2.5363377345005391</v>
      </c>
      <c r="AE163" s="1">
        <v>1.9693049481434548</v>
      </c>
      <c r="AF163" s="1">
        <v>2.6112859186992248</v>
      </c>
      <c r="AG163" s="1">
        <v>0.63139835501839536</v>
      </c>
      <c r="AH163" s="1">
        <v>0.49413283684650411</v>
      </c>
    </row>
    <row r="164" spans="1:34" ht="14.25" x14ac:dyDescent="0.2">
      <c r="A164" s="11">
        <v>39264</v>
      </c>
      <c r="B164" s="1">
        <v>1.5021639077007283</v>
      </c>
      <c r="C164" s="1">
        <v>1.4766954826811005</v>
      </c>
      <c r="D164" s="1">
        <v>1.434372029076705</v>
      </c>
      <c r="E164" s="1">
        <v>1.4252190650362457</v>
      </c>
      <c r="F164" s="1">
        <v>1.4689895736840435</v>
      </c>
      <c r="G164" s="1">
        <v>15.625933035309512</v>
      </c>
      <c r="H164" s="1">
        <v>19.495798055540416</v>
      </c>
      <c r="I164" s="1">
        <v>17.100850739541258</v>
      </c>
      <c r="J164" s="1">
        <v>19.235128569193421</v>
      </c>
      <c r="K164" s="1">
        <v>23.115819222422136</v>
      </c>
      <c r="L164" s="1">
        <v>13.568075191575456</v>
      </c>
      <c r="M164" s="1">
        <v>16.619480869295845</v>
      </c>
      <c r="N164" s="1">
        <v>16.399537144138506</v>
      </c>
      <c r="O164" s="1">
        <v>19.555798631194506</v>
      </c>
      <c r="P164" s="1">
        <v>17.979238243630846</v>
      </c>
      <c r="Q164" s="1">
        <v>22.170386606906206</v>
      </c>
      <c r="R164" s="1">
        <v>21.002817905347221</v>
      </c>
      <c r="S164" s="1">
        <v>16.168075398303209</v>
      </c>
      <c r="T164" s="1">
        <v>2.7263012451366766</v>
      </c>
      <c r="U164" s="1">
        <v>3.4929049630632609</v>
      </c>
      <c r="V164" s="1">
        <v>3.4791323676216201</v>
      </c>
      <c r="W164" s="1">
        <v>1.7863133439772558</v>
      </c>
      <c r="X164" s="1">
        <v>1.7326501712013844</v>
      </c>
      <c r="Y164" s="1"/>
      <c r="Z164" s="1">
        <v>2.7928223284453333</v>
      </c>
      <c r="AA164" s="1">
        <v>2.6685623906606071</v>
      </c>
      <c r="AB164" s="1">
        <v>6.7570709381657732</v>
      </c>
      <c r="AC164" s="1">
        <v>3.5878002538603577</v>
      </c>
      <c r="AD164" s="1">
        <v>2.631263774174514</v>
      </c>
      <c r="AE164" s="1">
        <v>1.9693049481434548</v>
      </c>
      <c r="AF164" s="1">
        <v>2.6112859186992248</v>
      </c>
      <c r="AG164" s="1">
        <v>0.64170615878632475</v>
      </c>
      <c r="AH164" s="1">
        <v>0.49413283684650411</v>
      </c>
    </row>
    <row r="165" spans="1:34" ht="14.25" x14ac:dyDescent="0.2">
      <c r="A165" s="11">
        <v>39234</v>
      </c>
      <c r="B165" s="1">
        <v>1.5021639077007283</v>
      </c>
      <c r="C165" s="1">
        <v>1.4766954826811005</v>
      </c>
      <c r="D165" s="1">
        <v>1.4783577832336505</v>
      </c>
      <c r="E165" s="1">
        <v>1.4375605064258141</v>
      </c>
      <c r="F165" s="1">
        <v>1.4728762632159127</v>
      </c>
      <c r="G165" s="1">
        <v>15.76943346021605</v>
      </c>
      <c r="H165" s="1">
        <v>19.047269474107278</v>
      </c>
      <c r="I165" s="1">
        <v>17.436771320914279</v>
      </c>
      <c r="J165" s="1">
        <v>20.380005979524398</v>
      </c>
      <c r="K165" s="1">
        <v>23.003379164849385</v>
      </c>
      <c r="L165" s="1">
        <v>13.671518532207966</v>
      </c>
      <c r="M165" s="1">
        <v>16.420333933538089</v>
      </c>
      <c r="N165" s="1">
        <v>16.069975901906613</v>
      </c>
      <c r="O165" s="1">
        <v>18.411198026628998</v>
      </c>
      <c r="P165" s="1">
        <v>18.981928258395708</v>
      </c>
      <c r="Q165" s="1">
        <v>22.170386606906206</v>
      </c>
      <c r="R165" s="1">
        <v>20.944291547767822</v>
      </c>
      <c r="S165" s="1">
        <v>16.129846077175749</v>
      </c>
      <c r="T165" s="1">
        <v>2.7282193799906032</v>
      </c>
      <c r="U165" s="1">
        <v>3.4929049630632609</v>
      </c>
      <c r="V165" s="1">
        <v>3.4791323676216201</v>
      </c>
      <c r="W165" s="1">
        <v>1.8261373675226391</v>
      </c>
      <c r="X165" s="1">
        <v>1.7437972418346979</v>
      </c>
      <c r="Y165" s="1"/>
      <c r="Z165" s="1">
        <v>2.7921106804660978</v>
      </c>
      <c r="AA165" s="1">
        <v>2.6685623906606071</v>
      </c>
      <c r="AB165" s="1">
        <v>6.7570709381657732</v>
      </c>
      <c r="AC165" s="1">
        <v>3.424322004042935</v>
      </c>
      <c r="AD165" s="1">
        <v>2.6634599667801555</v>
      </c>
      <c r="AE165" s="1">
        <v>1.9693049481434548</v>
      </c>
      <c r="AF165" s="1">
        <v>2.6112859186992248</v>
      </c>
      <c r="AG165" s="1">
        <v>0.64170615878632475</v>
      </c>
      <c r="AH165" s="1">
        <v>0.49413283684650411</v>
      </c>
    </row>
    <row r="166" spans="1:34" ht="14.25" x14ac:dyDescent="0.2">
      <c r="A166" s="11">
        <v>39203</v>
      </c>
      <c r="B166" s="1">
        <v>1.5018925802280769</v>
      </c>
      <c r="C166" s="1">
        <v>1.4764471574982014</v>
      </c>
      <c r="D166" s="1">
        <v>1.4818468279731971</v>
      </c>
      <c r="E166" s="1">
        <v>1.4317533267521765</v>
      </c>
      <c r="F166" s="1">
        <v>1.4728762632159127</v>
      </c>
      <c r="G166" s="1">
        <v>15.913541173735897</v>
      </c>
      <c r="H166" s="1">
        <v>19.508740246164169</v>
      </c>
      <c r="I166" s="1">
        <v>17.119201778035897</v>
      </c>
      <c r="J166" s="1">
        <v>19.984335463793126</v>
      </c>
      <c r="K166" s="1">
        <v>23.284479308781261</v>
      </c>
      <c r="L166" s="1">
        <v>14.543692887659107</v>
      </c>
      <c r="M166" s="1">
        <v>16.9325115812095</v>
      </c>
      <c r="N166" s="1">
        <v>16.670631312777736</v>
      </c>
      <c r="O166" s="1">
        <v>19.555798631194506</v>
      </c>
      <c r="P166" s="1">
        <v>18.966855905268975</v>
      </c>
      <c r="Q166" s="1">
        <v>21.475957594109307</v>
      </c>
      <c r="R166" s="1">
        <v>20.885765190188422</v>
      </c>
      <c r="S166" s="1">
        <v>16.197459719007238</v>
      </c>
      <c r="T166" s="1">
        <v>2.7297407441004626</v>
      </c>
      <c r="U166" s="1">
        <v>3.4991862724637661</v>
      </c>
      <c r="V166" s="1">
        <v>3.4826796227906018</v>
      </c>
      <c r="W166" s="1">
        <v>1.9260099189142723</v>
      </c>
      <c r="X166" s="1">
        <v>1.7366598443879058</v>
      </c>
      <c r="Y166" s="1"/>
      <c r="Z166" s="1">
        <v>2.6534293997718716</v>
      </c>
      <c r="AA166" s="1">
        <v>2.6705336633964158</v>
      </c>
      <c r="AB166" s="1">
        <v>6.7570709381657732</v>
      </c>
      <c r="AC166" s="1">
        <v>3.5916735156011015</v>
      </c>
      <c r="AD166" s="1">
        <v>2.6663140616630847</v>
      </c>
      <c r="AE166" s="1">
        <v>1.9693049481434548</v>
      </c>
      <c r="AF166" s="1">
        <v>2.6112859186992248</v>
      </c>
      <c r="AG166" s="1">
        <v>0.63139835501839536</v>
      </c>
      <c r="AH166" s="1">
        <v>0.49413283684650411</v>
      </c>
    </row>
    <row r="167" spans="1:34" ht="14.25" x14ac:dyDescent="0.2">
      <c r="A167" s="11">
        <v>39173</v>
      </c>
      <c r="B167" s="1">
        <v>1.5021639077007283</v>
      </c>
      <c r="C167" s="1">
        <v>1.4766954826811005</v>
      </c>
      <c r="D167" s="1">
        <v>1.5013908853612741</v>
      </c>
      <c r="E167" s="1">
        <v>1.4708809371391336</v>
      </c>
      <c r="F167" s="1">
        <v>1.4728762632159127</v>
      </c>
      <c r="G167" s="1">
        <v>16.592335175136537</v>
      </c>
      <c r="H167" s="1">
        <v>19.508740246164169</v>
      </c>
      <c r="I167" s="1">
        <v>17.147454117414355</v>
      </c>
      <c r="J167" s="1">
        <v>20.048564941071774</v>
      </c>
      <c r="K167" s="1">
        <v>23.284479308781261</v>
      </c>
      <c r="L167" s="1">
        <v>14.240823351989597</v>
      </c>
      <c r="M167" s="1">
        <v>16.615764979545499</v>
      </c>
      <c r="N167" s="1">
        <v>16.877289265427446</v>
      </c>
      <c r="O167" s="1">
        <v>19.555798631194506</v>
      </c>
      <c r="P167" s="1">
        <v>19.085284945128802</v>
      </c>
      <c r="Q167" s="1">
        <v>21.946150083607666</v>
      </c>
      <c r="R167" s="1">
        <v>20.961691132580178</v>
      </c>
      <c r="S167" s="1">
        <v>15.277359249722709</v>
      </c>
      <c r="T167" s="1">
        <v>2.8100316785934574</v>
      </c>
      <c r="U167" s="1">
        <v>3.5798182609991636</v>
      </c>
      <c r="V167" s="1">
        <v>3.4826796227906018</v>
      </c>
      <c r="W167" s="1">
        <v>2.1234498440557705</v>
      </c>
      <c r="X167" s="1">
        <v>1.7478069150212185</v>
      </c>
      <c r="Y167" s="1"/>
      <c r="Z167" s="1">
        <v>2.803145386722186</v>
      </c>
      <c r="AA167" s="1">
        <v>2.6006481410574236</v>
      </c>
      <c r="AB167" s="1">
        <v>6.7570709381657732</v>
      </c>
      <c r="AC167" s="1">
        <v>3.7669395859758246</v>
      </c>
      <c r="AD167" s="1">
        <v>2.8412271151304571</v>
      </c>
      <c r="AE167" s="1">
        <v>2.0515718858988015</v>
      </c>
      <c r="AF167" s="1">
        <v>2.6263483565657122</v>
      </c>
      <c r="AG167" s="1">
        <v>0.64170615878632475</v>
      </c>
      <c r="AH167" s="1">
        <v>0.49457479658575842</v>
      </c>
    </row>
    <row r="168" spans="1:34" ht="14.25" x14ac:dyDescent="0.2">
      <c r="A168" s="11">
        <v>39142</v>
      </c>
      <c r="B168" s="1">
        <v>1.5021639077007283</v>
      </c>
      <c r="C168" s="1">
        <v>1.4766954826811005</v>
      </c>
      <c r="D168" s="1">
        <v>1.5013908853612741</v>
      </c>
      <c r="E168" s="1">
        <v>1.4689374273182412</v>
      </c>
      <c r="F168" s="1">
        <v>1.4689895736840435</v>
      </c>
      <c r="G168" s="1">
        <v>16.442187779077265</v>
      </c>
      <c r="H168" s="1">
        <v>18.82994624476353</v>
      </c>
      <c r="I168" s="1">
        <v>16.544893063148422</v>
      </c>
      <c r="J168" s="1">
        <v>19.441919893485657</v>
      </c>
      <c r="K168" s="1">
        <v>23.172039251208513</v>
      </c>
      <c r="L168" s="1">
        <v>14.750438210538929</v>
      </c>
      <c r="M168" s="1">
        <v>16.9325115812095</v>
      </c>
      <c r="N168" s="1">
        <v>16.449561857234148</v>
      </c>
      <c r="O168" s="1">
        <v>19.128071223001214</v>
      </c>
      <c r="P168" s="1">
        <v>17.1683231800253</v>
      </c>
      <c r="Q168" s="1">
        <v>21.946150083607666</v>
      </c>
      <c r="R168" s="1">
        <v>20.944291547767822</v>
      </c>
      <c r="S168" s="1">
        <v>16.159230397879778</v>
      </c>
      <c r="T168" s="1">
        <v>2.8100316785934574</v>
      </c>
      <c r="U168" s="1">
        <v>3.5535866608076176</v>
      </c>
      <c r="V168" s="1">
        <v>3.4826796227906018</v>
      </c>
      <c r="W168" s="1">
        <v>2.1278202151221093</v>
      </c>
      <c r="X168" s="1">
        <v>1.7378984077916071</v>
      </c>
      <c r="Y168" s="1"/>
      <c r="Z168" s="1">
        <v>2.7936261984820985</v>
      </c>
      <c r="AA168" s="1">
        <v>2.6272564717461098</v>
      </c>
      <c r="AB168" s="1">
        <v>6.7570709381657732</v>
      </c>
      <c r="AC168" s="1">
        <v>3.7647800137755514</v>
      </c>
      <c r="AD168" s="1">
        <v>2.8409959843437362</v>
      </c>
      <c r="AE168" s="1">
        <v>2.0515718858988015</v>
      </c>
      <c r="AF168" s="1">
        <v>2.6192996922964564</v>
      </c>
      <c r="AG168" s="1">
        <v>0.59191591871817828</v>
      </c>
      <c r="AH168" s="1">
        <v>0.46158691342476965</v>
      </c>
    </row>
    <row r="169" spans="1:34" ht="14.25" x14ac:dyDescent="0.2">
      <c r="A169" s="11">
        <v>39114</v>
      </c>
      <c r="B169" s="1">
        <v>1.5021639077007283</v>
      </c>
      <c r="C169" s="1">
        <v>1.4766954826811005</v>
      </c>
      <c r="D169" s="1">
        <v>1.5013908853612741</v>
      </c>
      <c r="E169" s="1">
        <v>1.4699714547731662</v>
      </c>
      <c r="F169" s="1">
        <v>1.4716809070029011</v>
      </c>
      <c r="G169" s="1">
        <v>15.76339377767663</v>
      </c>
      <c r="H169" s="1">
        <v>19.485592478972716</v>
      </c>
      <c r="I169" s="1">
        <v>17.004378901938278</v>
      </c>
      <c r="J169" s="1">
        <v>20.048564941071774</v>
      </c>
      <c r="K169" s="1">
        <v>23.284479308781261</v>
      </c>
      <c r="L169" s="1">
        <v>14.426438793242649</v>
      </c>
      <c r="M169" s="1">
        <v>16.615764979545499</v>
      </c>
      <c r="N169" s="1">
        <v>16.877289265427446</v>
      </c>
      <c r="O169" s="1">
        <v>19.555798631194506</v>
      </c>
      <c r="P169" s="1">
        <v>18.976907840738306</v>
      </c>
      <c r="Q169" s="1">
        <v>22.477302584021885</v>
      </c>
      <c r="R169" s="1">
        <v>20.979754682120245</v>
      </c>
      <c r="S169" s="1">
        <v>16.039080929497185</v>
      </c>
      <c r="T169" s="1">
        <v>2.8100316785934574</v>
      </c>
      <c r="U169" s="1">
        <v>3.5535866608076176</v>
      </c>
      <c r="V169" s="1">
        <v>3.4791323676216201</v>
      </c>
      <c r="W169" s="1">
        <v>2.1321905861884489</v>
      </c>
      <c r="X169" s="1">
        <v>1.7478069150212185</v>
      </c>
      <c r="Y169" s="1"/>
      <c r="Z169" s="1">
        <v>2.6848288975388419</v>
      </c>
      <c r="AA169" s="1">
        <v>2.6949410535635918</v>
      </c>
      <c r="AB169" s="1">
        <v>6.7554671203088201</v>
      </c>
      <c r="AC169" s="1">
        <v>3.7669395859758246</v>
      </c>
      <c r="AD169" s="1">
        <v>2.8412271151304571</v>
      </c>
      <c r="AE169" s="1">
        <v>2.0515718858988015</v>
      </c>
      <c r="AF169" s="1">
        <v>2.6263483565657122</v>
      </c>
      <c r="AG169" s="1">
        <v>0.64170615878632475</v>
      </c>
      <c r="AH169" s="1">
        <v>0.49457479658575842</v>
      </c>
    </row>
    <row r="170" spans="1:34" ht="14.25" x14ac:dyDescent="0.2">
      <c r="A170" s="11">
        <v>39083</v>
      </c>
      <c r="B170" s="1">
        <v>1.5016212527554249</v>
      </c>
      <c r="C170" s="1">
        <v>1.4776887834126979</v>
      </c>
      <c r="D170" s="1">
        <v>1.4981412924857758</v>
      </c>
      <c r="E170" s="1">
        <v>1.4632488186136621</v>
      </c>
      <c r="F170" s="1">
        <v>1.4728762632159127</v>
      </c>
      <c r="G170" s="1">
        <v>16.241676771244187</v>
      </c>
      <c r="H170" s="1">
        <v>18.95960487313419</v>
      </c>
      <c r="I170" s="1">
        <v>16.347395753211604</v>
      </c>
      <c r="J170" s="1">
        <v>19.999696112258409</v>
      </c>
      <c r="K170" s="1">
        <v>23.754727765236073</v>
      </c>
      <c r="L170" s="1">
        <v>14.743185394906654</v>
      </c>
      <c r="M170" s="1">
        <v>16.9325115812095</v>
      </c>
      <c r="N170" s="1">
        <v>16.377262594858884</v>
      </c>
      <c r="O170" s="1">
        <v>19.128071223001214</v>
      </c>
      <c r="P170" s="1">
        <v>18.932719583442694</v>
      </c>
      <c r="Q170" s="1">
        <v>22.480200744894375</v>
      </c>
      <c r="R170" s="1">
        <v>21.487396954401174</v>
      </c>
      <c r="S170" s="1">
        <v>16.959374569184718</v>
      </c>
      <c r="T170" s="1">
        <v>2.8099047566007691</v>
      </c>
      <c r="U170" s="1">
        <v>3.5522060502712201</v>
      </c>
      <c r="V170" s="1">
        <v>3.4791323676216201</v>
      </c>
      <c r="W170" s="1">
        <v>2.1241690498685109</v>
      </c>
      <c r="X170" s="1">
        <v>1.7437972418346979</v>
      </c>
      <c r="Y170" s="1"/>
      <c r="Z170" s="1">
        <v>2.8710129318070035</v>
      </c>
      <c r="AA170" s="1">
        <v>2.745261589259703</v>
      </c>
      <c r="AB170" s="1">
        <v>6.6794646170088248</v>
      </c>
      <c r="AC170" s="1">
        <v>3.7751397191212797</v>
      </c>
      <c r="AD170" s="1">
        <v>2.8434328149373287</v>
      </c>
      <c r="AE170" s="1">
        <v>2.0622336248649296</v>
      </c>
      <c r="AF170" s="1">
        <v>2.6263483565657122</v>
      </c>
      <c r="AG170" s="1">
        <v>0.64407831716602826</v>
      </c>
      <c r="AH170" s="1">
        <v>0.49413283684650411</v>
      </c>
    </row>
    <row r="171" spans="1:34" ht="14.25" x14ac:dyDescent="0.2">
      <c r="A171" s="11">
        <v>39052</v>
      </c>
      <c r="B171" s="1">
        <v>1.5021639077007283</v>
      </c>
      <c r="C171" s="1">
        <v>1.4766954826811005</v>
      </c>
      <c r="D171" s="1">
        <v>1.4995339751467038</v>
      </c>
      <c r="E171" s="1">
        <v>1.3620729827133715</v>
      </c>
      <c r="F171" s="1">
        <v>1.4728762632159127</v>
      </c>
      <c r="G171" s="1">
        <v>16.329341372217275</v>
      </c>
      <c r="H171" s="1">
        <v>18.352998928662139</v>
      </c>
      <c r="I171" s="1">
        <v>17.026548877070233</v>
      </c>
      <c r="J171" s="1">
        <v>19.183351876010956</v>
      </c>
      <c r="K171" s="1">
        <v>23.747324607590613</v>
      </c>
      <c r="L171" s="1">
        <v>14.743185394906654</v>
      </c>
      <c r="M171" s="1">
        <v>16.9325115812095</v>
      </c>
      <c r="N171" s="1">
        <v>16.535107338872809</v>
      </c>
      <c r="O171" s="1">
        <v>19.555798631194506</v>
      </c>
      <c r="P171" s="1">
        <v>17.194393400596969</v>
      </c>
      <c r="Q171" s="1">
        <v>22.480200744894375</v>
      </c>
      <c r="R171" s="1">
        <v>21.311817881662972</v>
      </c>
      <c r="S171" s="1">
        <v>16.959374569184718</v>
      </c>
      <c r="T171" s="1">
        <v>2.8176384991427583</v>
      </c>
      <c r="U171" s="1">
        <v>3.5522060502712201</v>
      </c>
      <c r="V171" s="1">
        <v>3.4791323676216201</v>
      </c>
      <c r="W171" s="1">
        <v>2.1234498440557705</v>
      </c>
      <c r="X171" s="1">
        <v>1.7437972418346979</v>
      </c>
      <c r="Y171" s="1"/>
      <c r="Z171" s="1">
        <v>2.8890187961025222</v>
      </c>
      <c r="AA171" s="1">
        <v>2.7371224982802467</v>
      </c>
      <c r="AB171" s="1">
        <v>6.542424506946765</v>
      </c>
      <c r="AC171" s="1">
        <v>3.7430233370776409</v>
      </c>
      <c r="AD171" s="1">
        <v>2.8433837108965156</v>
      </c>
      <c r="AE171" s="1">
        <v>2.1227388938813392</v>
      </c>
      <c r="AF171" s="1">
        <v>2.6263483565657122</v>
      </c>
      <c r="AG171" s="1">
        <v>0.64407831716602826</v>
      </c>
      <c r="AH171" s="1">
        <v>0.49413283684650411</v>
      </c>
    </row>
    <row r="172" spans="1:34" ht="14.25" x14ac:dyDescent="0.2">
      <c r="A172" s="11">
        <v>39022</v>
      </c>
      <c r="B172" s="1">
        <v>1.5021639077007283</v>
      </c>
      <c r="C172" s="1">
        <v>1.4766954826811005</v>
      </c>
      <c r="D172" s="1">
        <v>1.5111543401622229</v>
      </c>
      <c r="E172" s="1">
        <v>1.4790264580095522</v>
      </c>
      <c r="F172" s="1">
        <v>1.4728762632159127</v>
      </c>
      <c r="G172" s="1">
        <v>16.035693551251462</v>
      </c>
      <c r="H172" s="1">
        <v>19.470115934928216</v>
      </c>
      <c r="I172" s="1">
        <v>16.738258926861501</v>
      </c>
      <c r="J172" s="1">
        <v>20.379193076935717</v>
      </c>
      <c r="K172" s="1">
        <v>23.284479308781261</v>
      </c>
      <c r="L172" s="1">
        <v>14.665023116056</v>
      </c>
      <c r="M172" s="1">
        <v>16.594491050291452</v>
      </c>
      <c r="N172" s="1">
        <v>16.637517795497409</v>
      </c>
      <c r="O172" s="1">
        <v>19.122968335777589</v>
      </c>
      <c r="P172" s="1">
        <v>18.286959908746802</v>
      </c>
      <c r="Q172" s="1">
        <v>22.453606980579497</v>
      </c>
      <c r="R172" s="1">
        <v>20.247359577586316</v>
      </c>
      <c r="S172" s="1">
        <v>16.926826721518523</v>
      </c>
      <c r="T172" s="1">
        <v>2.8176384991427583</v>
      </c>
      <c r="U172" s="1">
        <v>3.5568780554453396</v>
      </c>
      <c r="V172" s="1">
        <v>3.4791323676216201</v>
      </c>
      <c r="W172" s="1">
        <v>2.1238140416446321</v>
      </c>
      <c r="X172" s="1">
        <v>1.7327077838947602</v>
      </c>
      <c r="Y172" s="1"/>
      <c r="Z172" s="1">
        <v>2.8874953948684241</v>
      </c>
      <c r="AA172" s="1">
        <v>2.7067868404263162</v>
      </c>
      <c r="AB172" s="1">
        <v>6.542424506946765</v>
      </c>
      <c r="AC172" s="1">
        <v>3.7055736633801897</v>
      </c>
      <c r="AD172" s="1">
        <v>3.0176461358231168</v>
      </c>
      <c r="AE172" s="1">
        <v>2.1247012340350069</v>
      </c>
      <c r="AF172" s="1">
        <v>2.6263483565657122</v>
      </c>
      <c r="AG172" s="1">
        <v>0.66405198939762256</v>
      </c>
      <c r="AH172" s="1">
        <v>0.51437796247963352</v>
      </c>
    </row>
    <row r="173" spans="1:34" s="6" customFormat="1" ht="14.25" x14ac:dyDescent="0.2">
      <c r="A173" s="11">
        <v>38991</v>
      </c>
      <c r="B173" s="1">
        <v>1.5016212527554249</v>
      </c>
      <c r="C173" s="1">
        <v>1.4761988323153024</v>
      </c>
      <c r="D173" s="1">
        <v>1.4988436647313641</v>
      </c>
      <c r="E173" s="1">
        <v>1.4647062754906888</v>
      </c>
      <c r="F173" s="1">
        <v>1.4728762632159127</v>
      </c>
      <c r="G173" s="1">
        <v>16.081989085634373</v>
      </c>
      <c r="H173" s="1">
        <v>19.470115934928216</v>
      </c>
      <c r="I173" s="1">
        <v>17.727632895038507</v>
      </c>
      <c r="J173" s="1">
        <v>20.321485115457559</v>
      </c>
      <c r="K173" s="1">
        <v>23.698507736449699</v>
      </c>
      <c r="L173" s="1">
        <v>14.700707116960009</v>
      </c>
      <c r="M173" s="1">
        <v>16.658312838053593</v>
      </c>
      <c r="N173" s="1">
        <v>16.253120871743622</v>
      </c>
      <c r="O173" s="1">
        <v>19.128071223001214</v>
      </c>
      <c r="P173" s="1">
        <v>18.169597661098116</v>
      </c>
      <c r="Q173" s="1">
        <v>22.453606980579497</v>
      </c>
      <c r="R173" s="1">
        <v>21.311817881662972</v>
      </c>
      <c r="S173" s="1">
        <v>16.959374569184718</v>
      </c>
      <c r="T173" s="1">
        <v>2.8176384991427583</v>
      </c>
      <c r="U173" s="1">
        <v>3.5615500606194597</v>
      </c>
      <c r="V173" s="1">
        <v>3.4720413037874449</v>
      </c>
      <c r="W173" s="1">
        <v>2.1228721823286993</v>
      </c>
      <c r="X173" s="1">
        <v>1.7438548545280734</v>
      </c>
      <c r="Y173" s="1"/>
      <c r="Z173" s="1">
        <v>2.7165282076718782</v>
      </c>
      <c r="AA173" s="1">
        <v>2.7593153391102563</v>
      </c>
      <c r="AB173" s="1">
        <v>6.542424506946765</v>
      </c>
      <c r="AC173" s="1">
        <v>3.9452005744262468</v>
      </c>
      <c r="AD173" s="1">
        <v>3.0182967643638876</v>
      </c>
      <c r="AE173" s="1">
        <v>2.144500562620276</v>
      </c>
      <c r="AF173" s="1">
        <v>2.6263483565657122</v>
      </c>
      <c r="AG173" s="1">
        <v>0.66429861495715414</v>
      </c>
      <c r="AH173" s="1">
        <v>0.51602112375720655</v>
      </c>
    </row>
    <row r="174" spans="1:34" ht="14.25" x14ac:dyDescent="0.2">
      <c r="A174" s="11">
        <v>38961</v>
      </c>
      <c r="B174" s="1">
        <v>1.5074792112007778</v>
      </c>
      <c r="C174" s="1">
        <v>1.4833243798608893</v>
      </c>
      <c r="D174" s="1">
        <v>1.5111543401622229</v>
      </c>
      <c r="E174" s="1">
        <v>1.478116975643585</v>
      </c>
      <c r="F174" s="1">
        <v>1.4728762632159127</v>
      </c>
      <c r="G174" s="1">
        <v>16.663812515406349</v>
      </c>
      <c r="H174" s="1">
        <v>19.485592478972716</v>
      </c>
      <c r="I174" s="1">
        <v>17.651657975658114</v>
      </c>
      <c r="J174" s="1">
        <v>20.321485115457559</v>
      </c>
      <c r="K174" s="1">
        <v>23.698507736449699</v>
      </c>
      <c r="L174" s="1">
        <v>15.210321975509338</v>
      </c>
      <c r="M174" s="1">
        <v>16.266681722466004</v>
      </c>
      <c r="N174" s="1">
        <v>16.095276127729697</v>
      </c>
      <c r="O174" s="1">
        <v>19.128071223001214</v>
      </c>
      <c r="P174" s="1">
        <v>19.172287675862979</v>
      </c>
      <c r="Q174" s="1">
        <v>21.386803865660823</v>
      </c>
      <c r="R174" s="1">
        <v>21.311817881662972</v>
      </c>
      <c r="S174" s="1">
        <v>16.000851768865335</v>
      </c>
      <c r="T174" s="1">
        <v>2.8583707161119714</v>
      </c>
      <c r="U174" s="1">
        <v>3.6252842499589946</v>
      </c>
      <c r="V174" s="1">
        <v>3.5144496801087914</v>
      </c>
      <c r="W174" s="1">
        <v>2.1234498440557705</v>
      </c>
      <c r="X174" s="1">
        <v>1.7215607132614472</v>
      </c>
      <c r="Y174" s="1"/>
      <c r="Z174" s="1">
        <v>2.8874953948684241</v>
      </c>
      <c r="AA174" s="1">
        <v>2.7615397712186143</v>
      </c>
      <c r="AB174" s="1">
        <v>6.542424506946765</v>
      </c>
      <c r="AC174" s="1">
        <v>3.9452005744262468</v>
      </c>
      <c r="AD174" s="1">
        <v>2.8620802796513867</v>
      </c>
      <c r="AE174" s="1">
        <v>2.144500562620276</v>
      </c>
      <c r="AF174" s="1">
        <v>2.6265414450990412</v>
      </c>
      <c r="AG174" s="1">
        <v>0.66429861495715414</v>
      </c>
      <c r="AH174" s="1">
        <v>0.51602112375720655</v>
      </c>
    </row>
    <row r="175" spans="1:34" ht="14.25" x14ac:dyDescent="0.2">
      <c r="A175" s="11">
        <v>38930</v>
      </c>
      <c r="B175" s="1">
        <v>1.5125766153518834</v>
      </c>
      <c r="C175" s="1">
        <v>1.4893456808587053</v>
      </c>
      <c r="D175" s="1">
        <v>1.4707832999050938</v>
      </c>
      <c r="E175" s="1">
        <v>1.4305983166624903</v>
      </c>
      <c r="F175" s="1">
        <v>1.4103178474856404</v>
      </c>
      <c r="G175" s="1">
        <v>16.186447276835342</v>
      </c>
      <c r="H175" s="1">
        <v>18.368475472706638</v>
      </c>
      <c r="I175" s="1">
        <v>16.557843088517231</v>
      </c>
      <c r="J175" s="1">
        <v>19.050374534679168</v>
      </c>
      <c r="K175" s="1">
        <v>23.698507736449699</v>
      </c>
      <c r="L175" s="1">
        <v>14.323431490850135</v>
      </c>
      <c r="M175" s="1">
        <v>16.975059439717594</v>
      </c>
      <c r="N175" s="1">
        <v>17.290008477385506</v>
      </c>
      <c r="O175" s="1">
        <v>19.555798631194506</v>
      </c>
      <c r="P175" s="1">
        <v>18.788327635161608</v>
      </c>
      <c r="Q175" s="1">
        <v>22.453606980579497</v>
      </c>
      <c r="R175" s="1">
        <v>21.297078418933665</v>
      </c>
      <c r="S175" s="1">
        <v>16.921137548580724</v>
      </c>
      <c r="T175" s="1">
        <v>2.8991029330811848</v>
      </c>
      <c r="U175" s="1">
        <v>3.6747685625186159</v>
      </c>
      <c r="V175" s="1">
        <v>3.5464469630339543</v>
      </c>
      <c r="W175" s="1">
        <v>2.1234498440557705</v>
      </c>
      <c r="X175" s="1">
        <v>1.7439124672214492</v>
      </c>
      <c r="Y175" s="1"/>
      <c r="Z175" s="1">
        <v>2.8881226777295232</v>
      </c>
      <c r="AA175" s="1">
        <v>2.7615397712186143</v>
      </c>
      <c r="AB175" s="1">
        <v>6.542170781347278</v>
      </c>
      <c r="AC175" s="1">
        <v>3.9435689539765724</v>
      </c>
      <c r="AD175" s="1">
        <v>2.9884043346441764</v>
      </c>
      <c r="AE175" s="1">
        <v>2.144500562620276</v>
      </c>
      <c r="AF175" s="1">
        <v>2.4333113092829568</v>
      </c>
      <c r="AG175" s="1">
        <v>0.66380536383809086</v>
      </c>
      <c r="AH175" s="1">
        <v>0.51602112375720655</v>
      </c>
    </row>
    <row r="176" spans="1:34" ht="14.25" x14ac:dyDescent="0.2">
      <c r="A176" s="11">
        <v>38899</v>
      </c>
      <c r="B176" s="1">
        <v>1.5193688131988039</v>
      </c>
      <c r="C176" s="1">
        <v>1.4893456808587053</v>
      </c>
      <c r="D176" s="1">
        <v>1.4339514391700237</v>
      </c>
      <c r="E176" s="1">
        <v>1.4802835121386841</v>
      </c>
      <c r="F176" s="1">
        <v>1.4103178474856404</v>
      </c>
      <c r="G176" s="1">
        <v>15.558093993785489</v>
      </c>
      <c r="H176" s="1">
        <v>19.485592478972716</v>
      </c>
      <c r="I176" s="1">
        <v>17.712695807299287</v>
      </c>
      <c r="J176" s="1">
        <v>20.321485115457559</v>
      </c>
      <c r="K176" s="1">
        <v>23.698507736449699</v>
      </c>
      <c r="L176" s="1">
        <v>15.210321975509338</v>
      </c>
      <c r="M176" s="1">
        <v>16.975059439717594</v>
      </c>
      <c r="N176" s="1">
        <v>17.290008477385506</v>
      </c>
      <c r="O176" s="1">
        <v>18.419686607955391</v>
      </c>
      <c r="P176" s="1">
        <v>18.198564363352951</v>
      </c>
      <c r="Q176" s="1">
        <v>22.453606980579497</v>
      </c>
      <c r="R176" s="1">
        <v>21.297078418933665</v>
      </c>
      <c r="S176" s="1">
        <v>16.959374569184718</v>
      </c>
      <c r="T176" s="1">
        <v>2.8991029330811848</v>
      </c>
      <c r="U176" s="1">
        <v>3.6747685625186159</v>
      </c>
      <c r="V176" s="1">
        <v>3.5502150582553336</v>
      </c>
      <c r="W176" s="1">
        <v>2.1234498440557705</v>
      </c>
      <c r="X176" s="1">
        <v>1.7439124672214492</v>
      </c>
      <c r="Y176" s="1"/>
      <c r="Z176" s="1">
        <v>2.8881226777295232</v>
      </c>
      <c r="AA176" s="1">
        <v>2.7615397712186143</v>
      </c>
      <c r="AB176" s="1">
        <v>6.5400325491589859</v>
      </c>
      <c r="AC176" s="1">
        <v>3.9435689539765724</v>
      </c>
      <c r="AD176" s="1">
        <v>3.0141612887286904</v>
      </c>
      <c r="AE176" s="1">
        <v>2.299474963730169</v>
      </c>
      <c r="AF176" s="1">
        <v>2.6267345336323706</v>
      </c>
      <c r="AG176" s="1">
        <v>0.65693349465947126</v>
      </c>
      <c r="AH176" s="1">
        <v>0.51602112375720655</v>
      </c>
    </row>
    <row r="177" spans="1:34" ht="14.25" x14ac:dyDescent="0.2">
      <c r="A177" s="11">
        <v>38869</v>
      </c>
      <c r="B177" s="1">
        <v>1.525889683573072</v>
      </c>
      <c r="C177" s="1">
        <v>1.489097355675806</v>
      </c>
      <c r="D177" s="1">
        <v>1.4707832999050938</v>
      </c>
      <c r="E177" s="1">
        <v>1.4316236562828453</v>
      </c>
      <c r="F177" s="1">
        <v>1.4103178474856404</v>
      </c>
      <c r="G177" s="1">
        <v>16.136628336468306</v>
      </c>
      <c r="H177" s="1">
        <v>19.047269474107278</v>
      </c>
      <c r="I177" s="1">
        <v>17.092001806162088</v>
      </c>
      <c r="J177" s="1">
        <v>20.369518347233058</v>
      </c>
      <c r="K177" s="1">
        <v>23.698507736449699</v>
      </c>
      <c r="L177" s="1">
        <v>14.810917549465911</v>
      </c>
      <c r="M177" s="1">
        <v>16.658312838053593</v>
      </c>
      <c r="N177" s="1">
        <v>17.456855149999626</v>
      </c>
      <c r="O177" s="1">
        <v>19.521844305888933</v>
      </c>
      <c r="P177" s="1">
        <v>19.214604517416468</v>
      </c>
      <c r="Q177" s="1">
        <v>21.460150648893283</v>
      </c>
      <c r="R177" s="1">
        <v>21.105859551476726</v>
      </c>
      <c r="S177" s="1">
        <v>16.959374569184718</v>
      </c>
      <c r="T177" s="1">
        <v>2.8991029330811848</v>
      </c>
      <c r="U177" s="1">
        <v>3.6747685625186159</v>
      </c>
      <c r="V177" s="1">
        <v>3.5275696039463527</v>
      </c>
      <c r="W177" s="1">
        <v>2.1234498440557705</v>
      </c>
      <c r="X177" s="1">
        <v>1.7439124672214492</v>
      </c>
      <c r="Y177" s="1"/>
      <c r="Z177" s="1">
        <v>2.8881226777295232</v>
      </c>
      <c r="AA177" s="1">
        <v>2.7615397712186143</v>
      </c>
      <c r="AB177" s="1">
        <v>6.5844983826598629</v>
      </c>
      <c r="AC177" s="1">
        <v>3.8494076363724488</v>
      </c>
      <c r="AD177" s="1">
        <v>3.0570774253540671</v>
      </c>
      <c r="AE177" s="1">
        <v>2.299474963730169</v>
      </c>
      <c r="AF177" s="1">
        <v>2.4335043978162862</v>
      </c>
      <c r="AG177" s="1">
        <v>0.62481617865693706</v>
      </c>
      <c r="AH177" s="1">
        <v>0.51602112375720655</v>
      </c>
    </row>
    <row r="178" spans="1:34" ht="14.25" x14ac:dyDescent="0.2">
      <c r="A178" s="11">
        <v>38838</v>
      </c>
      <c r="B178" s="1">
        <v>1.5256183561004202</v>
      </c>
      <c r="C178" s="1">
        <v>1.4888490304929067</v>
      </c>
      <c r="D178" s="1">
        <v>1.4679979345832379</v>
      </c>
      <c r="E178" s="1">
        <v>1.4142187670683457</v>
      </c>
      <c r="F178" s="1">
        <v>1.4064290776718007</v>
      </c>
      <c r="G178" s="1">
        <v>15.70426172779745</v>
      </c>
      <c r="H178" s="1">
        <v>19.322236556787537</v>
      </c>
      <c r="I178" s="1">
        <v>18.142179417725149</v>
      </c>
      <c r="J178" s="1">
        <v>20.309863226218091</v>
      </c>
      <c r="K178" s="1">
        <v>23.683084491354986</v>
      </c>
      <c r="L178" s="1">
        <v>15.671277200924713</v>
      </c>
      <c r="M178" s="1">
        <v>16.799175463674359</v>
      </c>
      <c r="N178" s="1">
        <v>16.693005784392131</v>
      </c>
      <c r="O178" s="1">
        <v>19.679689049902862</v>
      </c>
      <c r="P178" s="1">
        <v>19.039000138852824</v>
      </c>
      <c r="Q178" s="1">
        <v>22.453606980579497</v>
      </c>
      <c r="R178" s="1">
        <v>21.105859551476726</v>
      </c>
      <c r="S178" s="1">
        <v>15.432164075265337</v>
      </c>
      <c r="T178" s="1">
        <v>2.8991029330811848</v>
      </c>
      <c r="U178" s="1">
        <v>3.6747685625186159</v>
      </c>
      <c r="V178" s="1">
        <v>3.5275696039463527</v>
      </c>
      <c r="W178" s="1">
        <v>2.1238140416446321</v>
      </c>
      <c r="X178" s="1">
        <v>1.732765396588136</v>
      </c>
      <c r="Y178" s="1"/>
      <c r="Z178" s="1">
        <v>2.7171554905329773</v>
      </c>
      <c r="AA178" s="1">
        <v>2.7615397712186143</v>
      </c>
      <c r="AB178" s="1">
        <v>6.5822697470212113</v>
      </c>
      <c r="AC178" s="1">
        <v>4.1123885831067089</v>
      </c>
      <c r="AD178" s="1">
        <v>3.0930130807076743</v>
      </c>
      <c r="AE178" s="1">
        <v>2.410245647578519</v>
      </c>
      <c r="AF178" s="1">
        <v>2.6267345336323706</v>
      </c>
      <c r="AG178" s="1">
        <v>0.66429861495715414</v>
      </c>
      <c r="AH178" s="1">
        <v>0.51602112375720655</v>
      </c>
    </row>
    <row r="179" spans="1:34" ht="14.25" x14ac:dyDescent="0.2">
      <c r="A179" s="11">
        <v>38808</v>
      </c>
      <c r="B179" s="1">
        <v>1.525889683573072</v>
      </c>
      <c r="C179" s="1">
        <v>1.489097355675806</v>
      </c>
      <c r="D179" s="1">
        <v>1.5108323156244854</v>
      </c>
      <c r="E179" s="1">
        <v>1.4808743826670718</v>
      </c>
      <c r="F179" s="1">
        <v>1.4110908112067007</v>
      </c>
      <c r="G179" s="1">
        <v>16.70693961644319</v>
      </c>
      <c r="H179" s="1">
        <v>19.585230359706802</v>
      </c>
      <c r="I179" s="1">
        <v>17.789928917113013</v>
      </c>
      <c r="J179" s="1">
        <v>19.0387526454397</v>
      </c>
      <c r="K179" s="1">
        <v>23.698507736449699</v>
      </c>
      <c r="L179" s="1">
        <v>15.269723016729692</v>
      </c>
      <c r="M179" s="1">
        <v>16.909385896180265</v>
      </c>
      <c r="N179" s="1">
        <v>17.39179339906946</v>
      </c>
      <c r="O179" s="1">
        <v>19.251961641709563</v>
      </c>
      <c r="P179" s="1">
        <v>18.449236867044171</v>
      </c>
      <c r="Q179" s="1">
        <v>22.453606980579497</v>
      </c>
      <c r="R179" s="1">
        <v>21.252175445425223</v>
      </c>
      <c r="S179" s="1">
        <v>16.997600931817384</v>
      </c>
      <c r="T179" s="1">
        <v>2.8991029330811848</v>
      </c>
      <c r="U179" s="1">
        <v>3.6747685625186159</v>
      </c>
      <c r="V179" s="1">
        <v>3.5413447346849116</v>
      </c>
      <c r="W179" s="1">
        <v>2.1241782392334936</v>
      </c>
      <c r="X179" s="1">
        <v>1.7439124672214492</v>
      </c>
      <c r="Y179" s="1"/>
      <c r="Z179" s="1">
        <v>2.8881226777295232</v>
      </c>
      <c r="AA179" s="1">
        <v>2.7825689442002228</v>
      </c>
      <c r="AB179" s="1">
        <v>6.5865525442252331</v>
      </c>
      <c r="AC179" s="1">
        <v>4.1150097191134876</v>
      </c>
      <c r="AD179" s="1">
        <v>3.1812023878988565</v>
      </c>
      <c r="AE179" s="1">
        <v>2.4300449761637886</v>
      </c>
      <c r="AF179" s="1">
        <v>2.6254529583106883</v>
      </c>
      <c r="AG179" s="1">
        <v>0.65562896507277046</v>
      </c>
      <c r="AH179" s="1">
        <v>0.51632819332059332</v>
      </c>
    </row>
    <row r="180" spans="1:34" ht="14.25" x14ac:dyDescent="0.2">
      <c r="A180" s="11">
        <v>38777</v>
      </c>
      <c r="B180" s="1">
        <v>1.526161011045724</v>
      </c>
      <c r="C180" s="1">
        <v>1.4893456808587053</v>
      </c>
      <c r="D180" s="1">
        <v>1.5101221026861618</v>
      </c>
      <c r="E180" s="1">
        <v>1.4820155795418155</v>
      </c>
      <c r="F180" s="1">
        <v>1.4110908112067007</v>
      </c>
      <c r="G180" s="1">
        <v>16.618953144455396</v>
      </c>
      <c r="H180" s="1">
        <v>19.585230359706802</v>
      </c>
      <c r="I180" s="1">
        <v>17.777925639755367</v>
      </c>
      <c r="J180" s="1">
        <v>19.960000623198777</v>
      </c>
      <c r="K180" s="1">
        <v>23.698507736449699</v>
      </c>
      <c r="L180" s="1">
        <v>14.356230344031209</v>
      </c>
      <c r="M180" s="1">
        <v>17.305319148260267</v>
      </c>
      <c r="N180" s="1">
        <v>17.819520807262759</v>
      </c>
      <c r="O180" s="1">
        <v>19.679689049902862</v>
      </c>
      <c r="P180" s="1">
        <v>17.357605999204264</v>
      </c>
      <c r="Q180" s="1">
        <v>22.387122569792282</v>
      </c>
      <c r="R180" s="1">
        <v>21.252175445425223</v>
      </c>
      <c r="S180" s="1">
        <v>16.119800730550867</v>
      </c>
      <c r="T180" s="1">
        <v>2.8991029330811848</v>
      </c>
      <c r="U180" s="1">
        <v>3.6747685625186159</v>
      </c>
      <c r="V180" s="1">
        <v>3.5508631592206936</v>
      </c>
      <c r="W180" s="1">
        <v>2.1234498440557705</v>
      </c>
      <c r="X180" s="1">
        <v>1.732765396588136</v>
      </c>
      <c r="Y180" s="1"/>
      <c r="Z180" s="1">
        <v>2.8881226777295232</v>
      </c>
      <c r="AA180" s="1">
        <v>2.751255075228054</v>
      </c>
      <c r="AB180" s="1">
        <v>6.5908353414292549</v>
      </c>
      <c r="AC180" s="1">
        <v>4.1150097191134876</v>
      </c>
      <c r="AD180" s="1">
        <v>3.1812023878988565</v>
      </c>
      <c r="AE180" s="1">
        <v>2.4300449761637886</v>
      </c>
      <c r="AF180" s="1">
        <v>2.6254529583106883</v>
      </c>
      <c r="AG180" s="1">
        <v>0.66593676884069986</v>
      </c>
      <c r="AH180" s="1">
        <v>0.51602112375720655</v>
      </c>
    </row>
    <row r="181" spans="1:34" ht="14.25" x14ac:dyDescent="0.2">
      <c r="A181" s="11">
        <v>38749</v>
      </c>
      <c r="B181" s="1">
        <v>1.526161011045724</v>
      </c>
      <c r="C181" s="1">
        <v>1.4893456808587053</v>
      </c>
      <c r="D181" s="1">
        <v>1.5117607707317706</v>
      </c>
      <c r="E181" s="1">
        <v>1.377308983597475</v>
      </c>
      <c r="F181" s="1">
        <v>1.4136016827567139</v>
      </c>
      <c r="G181" s="1">
        <v>16.124794315656509</v>
      </c>
      <c r="H181" s="1">
        <v>19.14690735484136</v>
      </c>
      <c r="I181" s="1">
        <v>17.799871318347737</v>
      </c>
      <c r="J181" s="1">
        <v>19.999693189140405</v>
      </c>
      <c r="K181" s="1">
        <v>23.228259279994887</v>
      </c>
      <c r="L181" s="1">
        <v>15.354530599260711</v>
      </c>
      <c r="M181" s="1">
        <v>16.909385896180265</v>
      </c>
      <c r="N181" s="1">
        <v>17.477338880708118</v>
      </c>
      <c r="O181" s="1">
        <v>18.954651233972847</v>
      </c>
      <c r="P181" s="1">
        <v>17.917536561939027</v>
      </c>
      <c r="Q181" s="1">
        <v>22.453606980579497</v>
      </c>
      <c r="R181" s="1">
        <v>21.266807034820072</v>
      </c>
      <c r="S181" s="1">
        <v>17.023092278886708</v>
      </c>
      <c r="T181" s="1">
        <v>2.8989406828874431</v>
      </c>
      <c r="U181" s="1">
        <v>3.6747685625186159</v>
      </c>
      <c r="V181" s="1">
        <v>3.5508631592206936</v>
      </c>
      <c r="W181" s="1">
        <v>2.1234498440557705</v>
      </c>
      <c r="X181" s="1">
        <v>1.7390132507282527</v>
      </c>
      <c r="Y181" s="1"/>
      <c r="Z181" s="1">
        <v>2.8885006541115592</v>
      </c>
      <c r="AA181" s="1">
        <v>2.7619472991400524</v>
      </c>
      <c r="AB181" s="1">
        <v>6.5908353414292549</v>
      </c>
      <c r="AC181" s="1">
        <v>4.1150097191134876</v>
      </c>
      <c r="AD181" s="1">
        <v>2.8204999938532755</v>
      </c>
      <c r="AE181" s="1">
        <v>2.3046149110729752</v>
      </c>
      <c r="AF181" s="1">
        <v>2.6254529583106883</v>
      </c>
      <c r="AG181" s="1">
        <v>0.62645433254048266</v>
      </c>
      <c r="AH181" s="1">
        <v>0.51632819332059332</v>
      </c>
    </row>
    <row r="182" spans="1:34" ht="14.25" x14ac:dyDescent="0.2">
      <c r="A182" s="11">
        <v>38718</v>
      </c>
      <c r="B182" s="1">
        <v>1.5443800078689316</v>
      </c>
      <c r="C182" s="1">
        <v>1.5114442833867741</v>
      </c>
      <c r="D182" s="1">
        <v>1.5101221026861618</v>
      </c>
      <c r="E182" s="1">
        <v>1.4951719412596229</v>
      </c>
      <c r="F182" s="1">
        <v>1.4110908112067007</v>
      </c>
      <c r="G182" s="1">
        <v>16.180630139589958</v>
      </c>
      <c r="H182" s="1">
        <v>19.14690735484136</v>
      </c>
      <c r="I182" s="1">
        <v>16.830036689305942</v>
      </c>
      <c r="J182" s="1">
        <v>20.39141476853343</v>
      </c>
      <c r="K182" s="1">
        <v>23.698507736449699</v>
      </c>
      <c r="L182" s="1">
        <v>15.836184997884651</v>
      </c>
      <c r="M182" s="1">
        <v>16.596941431008677</v>
      </c>
      <c r="N182" s="1">
        <v>17.905066288901416</v>
      </c>
      <c r="O182" s="1">
        <v>19.243797022151767</v>
      </c>
      <c r="P182" s="1">
        <v>18.111550000340685</v>
      </c>
      <c r="Q182" s="1">
        <v>22.414684142066005</v>
      </c>
      <c r="R182" s="1">
        <v>21.281438624214925</v>
      </c>
      <c r="S182" s="1">
        <v>16.04014027095922</v>
      </c>
      <c r="T182" s="1">
        <v>2.8996739734871335</v>
      </c>
      <c r="U182" s="1">
        <v>3.6747685625186159</v>
      </c>
      <c r="V182" s="1">
        <v>3.5508631592206936</v>
      </c>
      <c r="W182" s="1">
        <v>2.1217360370582856</v>
      </c>
      <c r="X182" s="1">
        <v>1.7440225414646684</v>
      </c>
      <c r="Y182" s="1"/>
      <c r="Z182" s="1">
        <v>2.7179114432970493</v>
      </c>
      <c r="AA182" s="1">
        <v>2.8048071403939461</v>
      </c>
      <c r="AB182" s="1">
        <v>6.5908353414292549</v>
      </c>
      <c r="AC182" s="1">
        <v>4.116871558375732</v>
      </c>
      <c r="AD182" s="1">
        <v>3.001049107766713</v>
      </c>
      <c r="AE182" s="1">
        <v>2.4331040970831737</v>
      </c>
      <c r="AF182" s="1">
        <v>2.6242944271107125</v>
      </c>
      <c r="AG182" s="1">
        <v>0.65955815078114344</v>
      </c>
      <c r="AH182" s="1">
        <v>0.51679766797132842</v>
      </c>
    </row>
    <row r="183" spans="1:34" ht="14.25" x14ac:dyDescent="0.2">
      <c r="A183" s="11">
        <v>38687</v>
      </c>
      <c r="B183" s="1">
        <v>1.5461671956096052</v>
      </c>
      <c r="C183" s="1">
        <v>1.5134527384091316</v>
      </c>
      <c r="D183" s="1">
        <v>1.511259265666939</v>
      </c>
      <c r="E183" s="1">
        <v>1.4940787708655971</v>
      </c>
      <c r="F183" s="1">
        <v>1.4110908112067007</v>
      </c>
      <c r="G183" s="1">
        <v>14.675828845206198</v>
      </c>
      <c r="H183" s="1">
        <v>17.970799061746696</v>
      </c>
      <c r="I183" s="1">
        <v>17.902484913741741</v>
      </c>
      <c r="J183" s="1">
        <v>18.545041266589159</v>
      </c>
      <c r="K183" s="1">
        <v>23.698507736449702</v>
      </c>
      <c r="L183" s="1">
        <v>15.548070913545006</v>
      </c>
      <c r="M183" s="1">
        <v>17.285048441514483</v>
      </c>
      <c r="N183" s="1">
        <v>17.701065556806544</v>
      </c>
      <c r="O183" s="1">
        <v>18.461358694998143</v>
      </c>
      <c r="P183" s="1">
        <v>17.348858463859045</v>
      </c>
      <c r="Q183" s="1">
        <v>22.425177012644827</v>
      </c>
      <c r="R183" s="1">
        <v>21.363880489482778</v>
      </c>
      <c r="S183" s="1">
        <v>17.017285364193793</v>
      </c>
      <c r="T183" s="1">
        <v>2.8950303129974735</v>
      </c>
      <c r="U183" s="1">
        <v>3.677195139043488</v>
      </c>
      <c r="V183" s="1">
        <v>3.5832239892089737</v>
      </c>
      <c r="W183" s="1">
        <v>2.1217360370582856</v>
      </c>
      <c r="X183" s="1">
        <v>1.745577059771426</v>
      </c>
      <c r="Y183" s="1"/>
      <c r="Z183" s="1">
        <v>2.9036916556800625</v>
      </c>
      <c r="AA183" s="1">
        <v>2.7041414155643779</v>
      </c>
      <c r="AB183" s="1">
        <v>6.5987501746026842</v>
      </c>
      <c r="AC183" s="1">
        <v>3.7217506976157857</v>
      </c>
      <c r="AD183" s="1">
        <v>3.1450470486531592</v>
      </c>
      <c r="AE183" s="1">
        <v>2.3254310845272088</v>
      </c>
      <c r="AF183" s="1">
        <v>2.6228750450732998</v>
      </c>
      <c r="AG183" s="1">
        <v>0.66244863970117973</v>
      </c>
      <c r="AH183" s="1">
        <v>0.51865816490758943</v>
      </c>
    </row>
    <row r="184" spans="1:34" ht="14.25" x14ac:dyDescent="0.2">
      <c r="A184" s="11">
        <v>38657</v>
      </c>
      <c r="B184" s="1">
        <v>1.5461671956096052</v>
      </c>
      <c r="C184" s="1">
        <v>1.5134527384091316</v>
      </c>
      <c r="D184" s="1">
        <v>1.4353947954231603</v>
      </c>
      <c r="E184" s="1">
        <v>1.4940787708655971</v>
      </c>
      <c r="F184" s="1">
        <v>1.4217578458963795</v>
      </c>
      <c r="G184" s="1">
        <v>16.048310908860532</v>
      </c>
      <c r="H184" s="1">
        <v>19.000251467039689</v>
      </c>
      <c r="I184" s="1">
        <v>17.835268018915247</v>
      </c>
      <c r="J184" s="1">
        <v>19.994332594111835</v>
      </c>
      <c r="K184" s="1">
        <v>23.698507736449702</v>
      </c>
      <c r="L184" s="1">
        <v>16.13517262754327</v>
      </c>
      <c r="M184" s="1">
        <v>17.285048441514483</v>
      </c>
      <c r="N184" s="1">
        <v>18.214338446638497</v>
      </c>
      <c r="O184" s="1">
        <v>19.702032250634954</v>
      </c>
      <c r="P184" s="1">
        <v>17.806488163939836</v>
      </c>
      <c r="Q184" s="1">
        <v>22.322098840239669</v>
      </c>
      <c r="R184" s="1">
        <v>21.363880489482778</v>
      </c>
      <c r="S184" s="1">
        <v>17.017285364193793</v>
      </c>
      <c r="T184" s="1">
        <v>2.903532674340207</v>
      </c>
      <c r="U184" s="1">
        <v>3.677195139043488</v>
      </c>
      <c r="V184" s="1">
        <v>3.5786772408631746</v>
      </c>
      <c r="W184" s="1">
        <v>2.1223889159144704</v>
      </c>
      <c r="X184" s="1">
        <v>1.745577059771426</v>
      </c>
      <c r="Y184" s="1"/>
      <c r="Z184" s="1">
        <v>2.9036916556800625</v>
      </c>
      <c r="AA184" s="1">
        <v>2.7500460404781748</v>
      </c>
      <c r="AB184" s="1">
        <v>6.5987501746026842</v>
      </c>
      <c r="AC184" s="1">
        <v>4.220331235157925</v>
      </c>
      <c r="AD184" s="1">
        <v>3.2802943965746016</v>
      </c>
      <c r="AE184" s="1">
        <v>2.3373938776315422</v>
      </c>
      <c r="AF184" s="1">
        <v>2.6078126072068124</v>
      </c>
      <c r="AG184" s="1">
        <v>0.66692327107882643</v>
      </c>
      <c r="AH184" s="1">
        <v>0.53772960391388103</v>
      </c>
    </row>
    <row r="185" spans="1:34" ht="14.25" x14ac:dyDescent="0.2">
      <c r="A185" s="11">
        <v>38626</v>
      </c>
      <c r="B185" s="1">
        <v>1.5275412075774195</v>
      </c>
      <c r="C185" s="1">
        <v>1.4909816481067137</v>
      </c>
      <c r="D185" s="1">
        <v>1.4364872407868994</v>
      </c>
      <c r="E185" s="1">
        <v>1.4831961150627073</v>
      </c>
      <c r="F185" s="1">
        <v>1.4217578458963795</v>
      </c>
      <c r="G185" s="1">
        <v>16.749627716645236</v>
      </c>
      <c r="H185" s="1">
        <v>19.701568274824389</v>
      </c>
      <c r="I185" s="1">
        <v>16.371964137997708</v>
      </c>
      <c r="J185" s="1">
        <v>19.880931572721437</v>
      </c>
      <c r="K185" s="1">
        <v>23.698507736449702</v>
      </c>
      <c r="L185" s="1">
        <v>15.652352448863516</v>
      </c>
      <c r="M185" s="1">
        <v>16.746174967980703</v>
      </c>
      <c r="N185" s="1">
        <v>18.402294384901762</v>
      </c>
      <c r="O185" s="1">
        <v>19.889988188898215</v>
      </c>
      <c r="P185" s="1">
        <v>17.961323576812571</v>
      </c>
      <c r="Q185" s="1">
        <v>22.322098840239669</v>
      </c>
      <c r="R185" s="1">
        <v>21.334617310693076</v>
      </c>
      <c r="S185" s="1">
        <v>17.017285364193793</v>
      </c>
      <c r="T185" s="1">
        <v>2.903532674340207</v>
      </c>
      <c r="U185" s="1">
        <v>3.677195139043488</v>
      </c>
      <c r="V185" s="1">
        <v>3.5564782536434629</v>
      </c>
      <c r="W185" s="1">
        <v>2.123117311092193</v>
      </c>
      <c r="X185" s="1">
        <v>1.7367617665982493</v>
      </c>
      <c r="Y185" s="1"/>
      <c r="Z185" s="1">
        <v>2.9036916556800625</v>
      </c>
      <c r="AA185" s="1">
        <v>2.8101787222849808</v>
      </c>
      <c r="AB185" s="1">
        <v>6.5987501746026842</v>
      </c>
      <c r="AC185" s="1">
        <v>4.0941850266087227</v>
      </c>
      <c r="AD185" s="1">
        <v>3.0260499320153702</v>
      </c>
      <c r="AE185" s="1">
        <v>2.4308884586444122</v>
      </c>
      <c r="AF185" s="1">
        <v>2.6109020237400804</v>
      </c>
      <c r="AG185" s="1">
        <v>0.66593676884069997</v>
      </c>
      <c r="AH185" s="1">
        <v>0.51490236770170816</v>
      </c>
    </row>
    <row r="186" spans="1:34" ht="14.25" x14ac:dyDescent="0.2">
      <c r="A186" s="11">
        <v>38596</v>
      </c>
      <c r="B186" s="1">
        <v>1.5279481987863972</v>
      </c>
      <c r="C186" s="1">
        <v>1.4913541358810627</v>
      </c>
      <c r="D186" s="1">
        <v>1.4662772913748459</v>
      </c>
      <c r="E186" s="1">
        <v>1.4200268992640026</v>
      </c>
      <c r="F186" s="1">
        <v>1.4331102014998411</v>
      </c>
      <c r="G186" s="1">
        <v>16.636743561461778</v>
      </c>
      <c r="H186" s="1">
        <v>19.701568274824389</v>
      </c>
      <c r="I186" s="1">
        <v>17.753836104636314</v>
      </c>
      <c r="J186" s="1">
        <v>19.887542761380129</v>
      </c>
      <c r="K186" s="1">
        <v>23.639726679392851</v>
      </c>
      <c r="L186" s="1">
        <v>15.107041957356612</v>
      </c>
      <c r="M186" s="1">
        <v>17.454552685232294</v>
      </c>
      <c r="N186" s="1">
        <v>17.717930531792486</v>
      </c>
      <c r="O186" s="1">
        <v>19.20562433578894</v>
      </c>
      <c r="P186" s="1">
        <v>18.964013591577434</v>
      </c>
      <c r="Q186" s="1">
        <v>22.281951718449118</v>
      </c>
      <c r="R186" s="1">
        <v>21.188301416744579</v>
      </c>
      <c r="S186" s="1">
        <v>16.096999584478404</v>
      </c>
      <c r="T186" s="1">
        <v>2.903532674340207</v>
      </c>
      <c r="U186" s="1">
        <v>3.677195139043488</v>
      </c>
      <c r="V186" s="1">
        <v>3.5564782536434629</v>
      </c>
      <c r="W186" s="1">
        <v>2.1223889159144704</v>
      </c>
      <c r="X186" s="1">
        <v>1.6708739221981739</v>
      </c>
      <c r="Y186" s="1"/>
      <c r="Z186" s="1">
        <v>2.9036916556800625</v>
      </c>
      <c r="AA186" s="1">
        <v>2.8101787222849808</v>
      </c>
      <c r="AB186" s="1">
        <v>6.5987501746026842</v>
      </c>
      <c r="AC186" s="1">
        <v>4.2383521220935263</v>
      </c>
      <c r="AD186" s="1">
        <v>3.1521676781981629</v>
      </c>
      <c r="AE186" s="1">
        <v>2.3373938776315422</v>
      </c>
      <c r="AF186" s="1">
        <v>2.6109020237400804</v>
      </c>
      <c r="AG186" s="1">
        <v>0.66593676884069997</v>
      </c>
      <c r="AH186" s="1">
        <v>0.51490236770170816</v>
      </c>
    </row>
    <row r="187" spans="1:34" ht="14.25" x14ac:dyDescent="0.2">
      <c r="A187" s="11">
        <v>38565</v>
      </c>
      <c r="B187" s="1">
        <v>1.5279481987863972</v>
      </c>
      <c r="C187" s="1">
        <v>1.4340840920025455</v>
      </c>
      <c r="D187" s="1">
        <v>1.482542867161682</v>
      </c>
      <c r="E187" s="1">
        <v>1.362008897101104</v>
      </c>
      <c r="F187" s="1">
        <v>1.4331102014998411</v>
      </c>
      <c r="G187" s="1">
        <v>15.861752012920686</v>
      </c>
      <c r="H187" s="1">
        <v>18.725339590922644</v>
      </c>
      <c r="I187" s="1">
        <v>18.103782254199238</v>
      </c>
      <c r="J187" s="1">
        <v>19.367756024225571</v>
      </c>
      <c r="K187" s="1">
        <v>23.738126051066793</v>
      </c>
      <c r="L187" s="1">
        <v>16.13150145679365</v>
      </c>
      <c r="M187" s="1">
        <v>17.544618559096712</v>
      </c>
      <c r="N187" s="1">
        <v>18.590250323165026</v>
      </c>
      <c r="O187" s="1">
        <v>20.09899906602676</v>
      </c>
      <c r="P187" s="1">
        <v>18.374272520077859</v>
      </c>
      <c r="Q187" s="1">
        <v>22.322098840239669</v>
      </c>
      <c r="R187" s="1">
        <v>21.188301416744579</v>
      </c>
      <c r="S187" s="1">
        <v>16.985421180357132</v>
      </c>
      <c r="T187" s="1">
        <v>2.9062939303247797</v>
      </c>
      <c r="U187" s="1">
        <v>3.677195139043488</v>
      </c>
      <c r="V187" s="1">
        <v>3.5564782536434629</v>
      </c>
      <c r="W187" s="1">
        <v>2.123117311092193</v>
      </c>
      <c r="X187" s="1">
        <v>1.745577059771426</v>
      </c>
      <c r="Y187" s="1"/>
      <c r="Z187" s="1">
        <v>2.9036916556800625</v>
      </c>
      <c r="AA187" s="1">
        <v>2.8115327429815831</v>
      </c>
      <c r="AB187" s="1">
        <v>6.5987501746026842</v>
      </c>
      <c r="AC187" s="1">
        <v>4.0952916728203634</v>
      </c>
      <c r="AD187" s="1">
        <v>3.2836241739380196</v>
      </c>
      <c r="AE187" s="1">
        <v>2.4461138316862914</v>
      </c>
      <c r="AF187" s="1">
        <v>2.6139914402733488</v>
      </c>
      <c r="AG187" s="1">
        <v>0.66593676884069997</v>
      </c>
      <c r="AH187" s="1">
        <v>0.51490236770170816</v>
      </c>
    </row>
    <row r="188" spans="1:34" ht="14.25" x14ac:dyDescent="0.2">
      <c r="A188" s="11">
        <v>38534</v>
      </c>
      <c r="B188" s="1">
        <v>1.5278483021881257</v>
      </c>
      <c r="C188" s="1">
        <v>1.4918507862468617</v>
      </c>
      <c r="D188" s="1">
        <v>1.5169007436517226</v>
      </c>
      <c r="E188" s="1">
        <v>1.4847382478160891</v>
      </c>
      <c r="F188" s="1">
        <v>1.4335399182444399</v>
      </c>
      <c r="G188" s="1">
        <v>16.114704569019629</v>
      </c>
      <c r="H188" s="1">
        <v>19.977063915462679</v>
      </c>
      <c r="I188" s="1">
        <v>17.770444426902319</v>
      </c>
      <c r="J188" s="1">
        <v>19.94904249336124</v>
      </c>
      <c r="K188" s="1">
        <v>23.700801797937594</v>
      </c>
      <c r="L188" s="1">
        <v>16.496721554449373</v>
      </c>
      <c r="M188" s="1">
        <v>17.106014454199496</v>
      </c>
      <c r="N188" s="1">
        <v>17.361324843669795</v>
      </c>
      <c r="O188" s="1">
        <v>20.137197681995531</v>
      </c>
      <c r="P188" s="1">
        <v>18.428595229335368</v>
      </c>
      <c r="Q188" s="1">
        <v>22.327792782993619</v>
      </c>
      <c r="R188" s="1">
        <v>21.231250613029193</v>
      </c>
      <c r="S188" s="1">
        <v>17.062887656338724</v>
      </c>
      <c r="T188" s="1">
        <v>2.8977915689820462</v>
      </c>
      <c r="U188" s="1">
        <v>3.677195139043488</v>
      </c>
      <c r="V188" s="1">
        <v>3.5566679885769652</v>
      </c>
      <c r="W188" s="1">
        <v>2.1213190367903079</v>
      </c>
      <c r="X188" s="1">
        <v>1.7415819135523731</v>
      </c>
      <c r="Y188" s="1"/>
      <c r="Z188" s="1">
        <v>2.9036916556800625</v>
      </c>
      <c r="AA188" s="1">
        <v>2.8116349531775349</v>
      </c>
      <c r="AB188" s="1">
        <v>6.5987501746026842</v>
      </c>
      <c r="AC188" s="1">
        <v>4.0184060673005302</v>
      </c>
      <c r="AD188" s="1">
        <v>3.2612577992061862</v>
      </c>
      <c r="AE188" s="1">
        <v>2.4536197544610516</v>
      </c>
      <c r="AF188" s="1">
        <v>2.6139914402733488</v>
      </c>
      <c r="AG188" s="1">
        <v>0.66160103546064541</v>
      </c>
      <c r="AH188" s="1">
        <v>0.51537184235244338</v>
      </c>
    </row>
    <row r="189" spans="1:34" ht="14.25" x14ac:dyDescent="0.2">
      <c r="A189" s="11">
        <v>38504</v>
      </c>
      <c r="B189" s="1">
        <v>1.533148071692273</v>
      </c>
      <c r="C189" s="1">
        <v>1.4974095299447387</v>
      </c>
      <c r="D189" s="1">
        <v>1.5208605494655449</v>
      </c>
      <c r="E189" s="1">
        <v>1.3878867970714268</v>
      </c>
      <c r="F189" s="1">
        <v>1.4346147907006124</v>
      </c>
      <c r="G189" s="1">
        <v>16.432712671567575</v>
      </c>
      <c r="H189" s="1">
        <v>20.281426784972119</v>
      </c>
      <c r="I189" s="1">
        <v>17.190923539915794</v>
      </c>
      <c r="J189" s="1">
        <v>20.174682860793787</v>
      </c>
      <c r="K189" s="1">
        <v>23.644581769151216</v>
      </c>
      <c r="L189" s="1">
        <v>15.737052046335355</v>
      </c>
      <c r="M189" s="1">
        <v>17.581993588084799</v>
      </c>
      <c r="N189" s="1">
        <v>17.884831531190464</v>
      </c>
      <c r="O189" s="1">
        <v>19.646305457206392</v>
      </c>
      <c r="P189" s="1">
        <v>19.476011698918246</v>
      </c>
      <c r="Q189" s="1">
        <v>22.287645661203069</v>
      </c>
      <c r="R189" s="1">
        <v>21.231250613029193</v>
      </c>
      <c r="S189" s="1">
        <v>17.020402077889848</v>
      </c>
      <c r="T189" s="1">
        <v>2.9053983895313467</v>
      </c>
      <c r="U189" s="1">
        <v>3.677195139043488</v>
      </c>
      <c r="V189" s="1">
        <v>3.54590922743128</v>
      </c>
      <c r="W189" s="1">
        <v>2.1223889159144704</v>
      </c>
      <c r="X189" s="1">
        <v>1.744831610235182</v>
      </c>
      <c r="Y189" s="1"/>
      <c r="Z189" s="1">
        <v>2.9035137436852536</v>
      </c>
      <c r="AA189" s="1">
        <v>2.8131226166284971</v>
      </c>
      <c r="AB189" s="1">
        <v>6.5987501746026842</v>
      </c>
      <c r="AC189" s="1">
        <v>4.0162464951002566</v>
      </c>
      <c r="AD189" s="1">
        <v>3.2864511148753879</v>
      </c>
      <c r="AE189" s="1">
        <v>2.4517458769990923</v>
      </c>
      <c r="AF189" s="1">
        <v>2.6068125071266408</v>
      </c>
      <c r="AG189" s="1">
        <v>0.66593676884069997</v>
      </c>
      <c r="AH189" s="1">
        <v>0.51490236770170816</v>
      </c>
    </row>
    <row r="190" spans="1:34" ht="14.25" x14ac:dyDescent="0.2">
      <c r="A190" s="11">
        <v>38473</v>
      </c>
      <c r="B190" s="1">
        <v>1.5334193991649248</v>
      </c>
      <c r="C190" s="1">
        <v>1.4976578551276378</v>
      </c>
      <c r="D190" s="1">
        <v>1.5208605494655449</v>
      </c>
      <c r="E190" s="1">
        <v>1.4907744282838329</v>
      </c>
      <c r="F190" s="1">
        <v>1.429868667679546</v>
      </c>
      <c r="G190" s="1">
        <v>16.525787442468776</v>
      </c>
      <c r="H190" s="1">
        <v>19.595586521231919</v>
      </c>
      <c r="I190" s="1">
        <v>18.427208172976773</v>
      </c>
      <c r="J190" s="1">
        <v>20.59936618943334</v>
      </c>
      <c r="K190" s="1">
        <v>23.774790944242582</v>
      </c>
      <c r="L190" s="1">
        <v>16.968528220880277</v>
      </c>
      <c r="M190" s="1">
        <v>18.268429355726521</v>
      </c>
      <c r="N190" s="1">
        <v>18.590250323165026</v>
      </c>
      <c r="O190" s="1">
        <v>20.604116403433725</v>
      </c>
      <c r="P190" s="1">
        <v>19.556703883733942</v>
      </c>
      <c r="Q190" s="1">
        <v>22.327792782993619</v>
      </c>
      <c r="R190" s="1">
        <v>21.406829685767391</v>
      </c>
      <c r="S190" s="1">
        <v>15.348862600447607</v>
      </c>
      <c r="T190" s="1">
        <v>2.8910777828854268</v>
      </c>
      <c r="U190" s="1">
        <v>3.677195139043488</v>
      </c>
      <c r="V190" s="1">
        <v>3.5614635704861053</v>
      </c>
      <c r="W190" s="1">
        <v>2.1216182269279482</v>
      </c>
      <c r="X190" s="1">
        <v>1.703157960663275</v>
      </c>
      <c r="Y190" s="1"/>
      <c r="Z190" s="1">
        <v>2.9072920164226197</v>
      </c>
      <c r="AA190" s="1">
        <v>2.7762360644484745</v>
      </c>
      <c r="AB190" s="1">
        <v>6.5987501746026842</v>
      </c>
      <c r="AC190" s="1">
        <v>4.1070646165372109</v>
      </c>
      <c r="AD190" s="1">
        <v>3.1168362361124733</v>
      </c>
      <c r="AE190" s="1">
        <v>2.3498001112871978</v>
      </c>
      <c r="AF190" s="1">
        <v>2.6029494388650316</v>
      </c>
      <c r="AG190" s="1">
        <v>0.66593676884069997</v>
      </c>
      <c r="AH190" s="1">
        <v>0.51490236770170816</v>
      </c>
    </row>
    <row r="191" spans="1:34" ht="14.25" x14ac:dyDescent="0.2">
      <c r="A191" s="11">
        <v>38443</v>
      </c>
      <c r="B191" s="1">
        <v>1.5447465480569811</v>
      </c>
      <c r="C191" s="1">
        <v>1.5099130835997647</v>
      </c>
      <c r="D191" s="1">
        <v>1.496278204956293</v>
      </c>
      <c r="E191" s="1">
        <v>1.4564293481174522</v>
      </c>
      <c r="F191" s="1">
        <v>1.435767630130627</v>
      </c>
      <c r="G191" s="1">
        <v>17.980745348547757</v>
      </c>
      <c r="H191" s="1">
        <v>20.700281681089375</v>
      </c>
      <c r="I191" s="1">
        <v>19.531697603460866</v>
      </c>
      <c r="J191" s="1">
        <v>20.98910751418903</v>
      </c>
      <c r="K191" s="1">
        <v>23.664039009016058</v>
      </c>
      <c r="L191" s="1">
        <v>16.514112977351051</v>
      </c>
      <c r="M191" s="1">
        <v>18.306097046825649</v>
      </c>
      <c r="N191" s="1">
        <v>19.097156777002187</v>
      </c>
      <c r="O191" s="1">
        <v>19.763622581240806</v>
      </c>
      <c r="P191" s="1">
        <v>18.128706799364629</v>
      </c>
      <c r="Q191" s="1">
        <v>21.256965115397936</v>
      </c>
      <c r="R191" s="1">
        <v>20.594347956956376</v>
      </c>
      <c r="S191" s="1">
        <v>17.063361293530932</v>
      </c>
      <c r="T191" s="1">
        <v>2.8942719346883727</v>
      </c>
      <c r="U191" s="1">
        <v>3.6803767427906506</v>
      </c>
      <c r="V191" s="1">
        <v>3.5614635704861053</v>
      </c>
      <c r="W191" s="1">
        <v>2.1311736219750022</v>
      </c>
      <c r="X191" s="1">
        <v>1.7845295343463976</v>
      </c>
      <c r="Y191" s="1"/>
      <c r="Z191" s="1">
        <v>2.9473279206382208</v>
      </c>
      <c r="AA191" s="1">
        <v>2.9052343049847984</v>
      </c>
      <c r="AB191" s="1">
        <v>6.6012650653286657</v>
      </c>
      <c r="AC191" s="1">
        <v>4.4711564974141966</v>
      </c>
      <c r="AD191" s="1">
        <v>3.2904120412260922</v>
      </c>
      <c r="AE191" s="1">
        <v>2.4524744751152601</v>
      </c>
      <c r="AF191" s="1">
        <v>2.6091043743356255</v>
      </c>
      <c r="AG191" s="1">
        <v>0.66043162009158485</v>
      </c>
      <c r="AH191" s="1">
        <v>0.51055335878603347</v>
      </c>
    </row>
    <row r="192" spans="1:34" ht="14.25" x14ac:dyDescent="0.2">
      <c r="A192" s="11">
        <v>38412</v>
      </c>
      <c r="B192" s="1">
        <v>1.5595779780505699</v>
      </c>
      <c r="C192" s="1">
        <v>1.5303371020432299</v>
      </c>
      <c r="D192" s="1">
        <v>1.5466064370710242</v>
      </c>
      <c r="E192" s="1">
        <v>1.4665433177612566</v>
      </c>
      <c r="F192" s="1">
        <v>1.4346467887129331</v>
      </c>
      <c r="G192" s="1">
        <v>17.853844769648443</v>
      </c>
      <c r="H192" s="1">
        <v>19.862561018470402</v>
      </c>
      <c r="I192" s="1">
        <v>18.820008647601856</v>
      </c>
      <c r="J192" s="1">
        <v>19.950309266144135</v>
      </c>
      <c r="K192" s="1">
        <v>23.641916606133659</v>
      </c>
      <c r="L192" s="1">
        <v>15.21058445393929</v>
      </c>
      <c r="M192" s="1">
        <v>17.627359939873038</v>
      </c>
      <c r="N192" s="1">
        <v>18.897631610619491</v>
      </c>
      <c r="O192" s="1">
        <v>20.55179097981221</v>
      </c>
      <c r="P192" s="1">
        <v>17.405541428637072</v>
      </c>
      <c r="Q192" s="1">
        <v>22.293959699798286</v>
      </c>
      <c r="R192" s="1">
        <v>21.767913148824455</v>
      </c>
      <c r="S192" s="1">
        <v>17.018453005709485</v>
      </c>
      <c r="T192" s="1">
        <v>2.8883911605051278</v>
      </c>
      <c r="U192" s="1">
        <v>3.677195139043488</v>
      </c>
      <c r="V192" s="1">
        <v>3.5523670260179463</v>
      </c>
      <c r="W192" s="1">
        <v>2.1326793585966231</v>
      </c>
      <c r="X192" s="1">
        <v>1.7776942461446046</v>
      </c>
      <c r="Y192" s="1"/>
      <c r="Z192" s="1">
        <v>3.0830820876907419</v>
      </c>
      <c r="AA192" s="1">
        <v>2.855671165289281</v>
      </c>
      <c r="AB192" s="1">
        <v>6.5994176144255725</v>
      </c>
      <c r="AC192" s="1">
        <v>4.1934420351023851</v>
      </c>
      <c r="AD192" s="1">
        <v>3.4640837513790976</v>
      </c>
      <c r="AE192" s="1">
        <v>2.4361012840841498</v>
      </c>
      <c r="AF192" s="1">
        <v>2.6153649634391969</v>
      </c>
      <c r="AG192" s="1">
        <v>0.665501940215251</v>
      </c>
      <c r="AH192" s="1">
        <v>0.51663750997593616</v>
      </c>
    </row>
    <row r="193" spans="1:34" ht="14.25" x14ac:dyDescent="0.2">
      <c r="A193" s="11">
        <v>38384</v>
      </c>
      <c r="B193" s="1">
        <v>1.5686874764621737</v>
      </c>
      <c r="C193" s="1">
        <v>1.5413864033072646</v>
      </c>
      <c r="D193" s="1">
        <v>1.5549625858194847</v>
      </c>
      <c r="E193" s="1">
        <v>1.5391937554970381</v>
      </c>
      <c r="F193" s="1">
        <v>1.3790432832380748</v>
      </c>
      <c r="G193" s="1">
        <v>16.043172775841427</v>
      </c>
      <c r="H193" s="1">
        <v>19.945780623360179</v>
      </c>
      <c r="I193" s="1">
        <v>19.357044185907476</v>
      </c>
      <c r="J193" s="1">
        <v>21.486350177003139</v>
      </c>
      <c r="K193" s="1">
        <v>23.701880718411864</v>
      </c>
      <c r="L193" s="1">
        <v>16.978802694393291</v>
      </c>
      <c r="M193" s="1">
        <v>18.2686727309463</v>
      </c>
      <c r="N193" s="1">
        <v>18.387166234915842</v>
      </c>
      <c r="O193" s="1">
        <v>19.73192406967663</v>
      </c>
      <c r="P193" s="1">
        <v>19.052010898835452</v>
      </c>
      <c r="Q193" s="1">
        <v>22.015274320800302</v>
      </c>
      <c r="R193" s="1">
        <v>21.479014704146593</v>
      </c>
      <c r="S193" s="1">
        <v>17.060938584158361</v>
      </c>
      <c r="T193" s="1">
        <v>2.8856299045205551</v>
      </c>
      <c r="U193" s="1">
        <v>3.677195139043488</v>
      </c>
      <c r="V193" s="1">
        <v>3.5679479846596394</v>
      </c>
      <c r="W193" s="1">
        <v>2.1331403198571381</v>
      </c>
      <c r="X193" s="1">
        <v>1.7825916312408139</v>
      </c>
      <c r="Y193" s="1"/>
      <c r="Z193" s="1">
        <v>3.0830820876907419</v>
      </c>
      <c r="AA193" s="1">
        <v>2.9873560977810958</v>
      </c>
      <c r="AB193" s="1">
        <v>6.5994176144255725</v>
      </c>
      <c r="AC193" s="1">
        <v>4.4175294189158132</v>
      </c>
      <c r="AD193" s="1">
        <v>3.2951443036149772</v>
      </c>
      <c r="AE193" s="1">
        <v>2.332473739520756</v>
      </c>
      <c r="AF193" s="1">
        <v>2.6101756435288461</v>
      </c>
      <c r="AG193" s="1">
        <v>0.66657293229961356</v>
      </c>
      <c r="AH193" s="1">
        <v>0.51727170110071097</v>
      </c>
    </row>
    <row r="194" spans="1:34" ht="14.25" x14ac:dyDescent="0.2">
      <c r="A194" s="11">
        <v>38353</v>
      </c>
      <c r="B194" s="1">
        <v>1.5703675751638662</v>
      </c>
      <c r="C194" s="1">
        <v>1.5412049818932063</v>
      </c>
      <c r="D194" s="1">
        <v>1.557835416171893</v>
      </c>
      <c r="E194" s="1">
        <v>1.521657204610376</v>
      </c>
      <c r="F194" s="1">
        <v>1.3787124461725009</v>
      </c>
      <c r="G194" s="1">
        <v>17.505886804196564</v>
      </c>
      <c r="H194" s="1">
        <v>20.123496589005459</v>
      </c>
      <c r="I194" s="1">
        <v>19.31880221998335</v>
      </c>
      <c r="J194" s="1">
        <v>21.455302237032328</v>
      </c>
      <c r="K194" s="1">
        <v>23.714809856716489</v>
      </c>
      <c r="L194" s="1">
        <v>17.620115485466549</v>
      </c>
      <c r="M194" s="1">
        <v>17.653997031284074</v>
      </c>
      <c r="N194" s="1">
        <v>18.290671179174666</v>
      </c>
      <c r="O194" s="1">
        <v>20.51122434260515</v>
      </c>
      <c r="P194" s="1">
        <v>17.648823430288921</v>
      </c>
      <c r="Q194" s="1">
        <v>22.293959699798286</v>
      </c>
      <c r="R194" s="1">
        <v>21.992664187341958</v>
      </c>
      <c r="S194" s="1">
        <v>16.140652804442968</v>
      </c>
      <c r="T194" s="1">
        <v>2.873598456631278</v>
      </c>
      <c r="U194" s="1">
        <v>3.6820640499931803</v>
      </c>
      <c r="V194" s="1">
        <v>3.5679479846596394</v>
      </c>
      <c r="W194" s="1">
        <v>2.1399649767681055</v>
      </c>
      <c r="X194" s="1">
        <v>1.7828780364684227</v>
      </c>
      <c r="Y194" s="1"/>
      <c r="Z194" s="1">
        <v>3.0882657014917507</v>
      </c>
      <c r="AA194" s="1">
        <v>2.9863834761733874</v>
      </c>
      <c r="AB194" s="1">
        <v>6.6101313906580703</v>
      </c>
      <c r="AC194" s="1">
        <v>4.663850686558404</v>
      </c>
      <c r="AD194" s="1">
        <v>3.2754789668486057</v>
      </c>
      <c r="AE194" s="1">
        <v>2.451253427286233</v>
      </c>
      <c r="AF194" s="1">
        <v>2.6125386798508803</v>
      </c>
      <c r="AG194" s="1">
        <v>0.66221567863429742</v>
      </c>
      <c r="AH194" s="1">
        <v>0.52162458909624609</v>
      </c>
    </row>
    <row r="195" spans="1:34" ht="14.25" x14ac:dyDescent="0.2">
      <c r="A195" s="11">
        <v>38322</v>
      </c>
      <c r="B195" s="1">
        <v>1.5694987690041657</v>
      </c>
      <c r="C195" s="1">
        <v>1.5412551806072068</v>
      </c>
      <c r="D195" s="1">
        <v>1.5820477979719254</v>
      </c>
      <c r="E195" s="1">
        <v>1.5547634520096605</v>
      </c>
      <c r="F195" s="1">
        <v>1.3787124461725009</v>
      </c>
      <c r="G195" s="1">
        <v>18.111240236581281</v>
      </c>
      <c r="H195" s="1">
        <v>20.172885518336461</v>
      </c>
      <c r="I195" s="1">
        <v>18.880096326309406</v>
      </c>
      <c r="J195" s="1">
        <v>20.245617059745239</v>
      </c>
      <c r="K195" s="1">
        <v>23.743939468531625</v>
      </c>
      <c r="L195" s="1">
        <v>16.962437341820298</v>
      </c>
      <c r="M195" s="1">
        <v>18.257659218697452</v>
      </c>
      <c r="N195" s="1">
        <v>19.080495018734567</v>
      </c>
      <c r="O195" s="1">
        <v>20.51122434260515</v>
      </c>
      <c r="P195" s="1">
        <v>19.060234174586572</v>
      </c>
      <c r="Q195" s="1">
        <v>22.253337239087632</v>
      </c>
      <c r="R195" s="1">
        <v>21.29983433945517</v>
      </c>
      <c r="S195" s="1">
        <v>17.053728455722446</v>
      </c>
      <c r="T195" s="1">
        <v>2.8773752500422223</v>
      </c>
      <c r="U195" s="1">
        <v>3.677195139043488</v>
      </c>
      <c r="V195" s="1">
        <v>3.5679479846596394</v>
      </c>
      <c r="W195" s="1">
        <v>2.1361200167896763</v>
      </c>
      <c r="X195" s="1">
        <v>1.7834201552660582</v>
      </c>
      <c r="Y195" s="1"/>
      <c r="Z195" s="1">
        <v>3.1507539320961833</v>
      </c>
      <c r="AA195" s="1">
        <v>3.0251834277008887</v>
      </c>
      <c r="AB195" s="1">
        <v>6.6107988304809586</v>
      </c>
      <c r="AC195" s="1">
        <v>4.0744562801712201</v>
      </c>
      <c r="AD195" s="1">
        <v>3.5068037166632973</v>
      </c>
      <c r="AE195" s="1">
        <v>2.3327849377919616</v>
      </c>
      <c r="AF195" s="1">
        <v>2.609334741546673</v>
      </c>
      <c r="AG195" s="1">
        <v>0.66764392438397635</v>
      </c>
      <c r="AH195" s="1">
        <v>0.51896900141954239</v>
      </c>
    </row>
    <row r="196" spans="1:34" ht="14.25" x14ac:dyDescent="0.2">
      <c r="A196" s="11">
        <v>38292</v>
      </c>
      <c r="B196" s="1">
        <v>1.5689561140588622</v>
      </c>
      <c r="C196" s="1">
        <v>1.540758530241408</v>
      </c>
      <c r="D196" s="1">
        <v>1.4659375924661084</v>
      </c>
      <c r="E196" s="1">
        <v>1.4945130880007276</v>
      </c>
      <c r="F196" s="1">
        <v>1.3787124461725009</v>
      </c>
      <c r="G196" s="1">
        <v>16.903462669336033</v>
      </c>
      <c r="H196" s="1">
        <v>20.902297992655402</v>
      </c>
      <c r="I196" s="1">
        <v>18.794069832685409</v>
      </c>
      <c r="J196" s="1">
        <v>20.88613618682799</v>
      </c>
      <c r="K196" s="1">
        <v>23.743939468531625</v>
      </c>
      <c r="L196" s="1">
        <v>15.709377746676143</v>
      </c>
      <c r="M196" s="1">
        <v>17.675458399203535</v>
      </c>
      <c r="N196" s="1">
        <v>19.078411031375179</v>
      </c>
      <c r="O196" s="1">
        <v>20.536754769014024</v>
      </c>
      <c r="P196" s="1">
        <v>19.663805945206139</v>
      </c>
      <c r="Q196" s="1">
        <v>22.095074450431717</v>
      </c>
      <c r="R196" s="1">
        <v>20.350123885387045</v>
      </c>
      <c r="S196" s="1">
        <v>17.021831145106578</v>
      </c>
      <c r="T196" s="1">
        <v>2.8773752500422223</v>
      </c>
      <c r="U196" s="1">
        <v>3.6758145110512017</v>
      </c>
      <c r="V196" s="1">
        <v>3.5769885691340266</v>
      </c>
      <c r="W196" s="1">
        <v>2.139279616070255</v>
      </c>
      <c r="X196" s="1">
        <v>1.775485461402124</v>
      </c>
      <c r="Y196" s="1"/>
      <c r="Z196" s="1">
        <v>3.1507539320961833</v>
      </c>
      <c r="AA196" s="1">
        <v>3.0568330670898134</v>
      </c>
      <c r="AB196" s="1">
        <v>6.6107988304809586</v>
      </c>
      <c r="AC196" s="1">
        <v>4.6747007397433604</v>
      </c>
      <c r="AD196" s="1">
        <v>3.3152289706448514</v>
      </c>
      <c r="AE196" s="1">
        <v>2.4525189207072864</v>
      </c>
      <c r="AF196" s="1">
        <v>2.6125386798508803</v>
      </c>
      <c r="AG196" s="1">
        <v>0.6654598800573237</v>
      </c>
      <c r="AH196" s="1">
        <v>0.51758687968618544</v>
      </c>
    </row>
    <row r="197" spans="1:34" ht="14.25" x14ac:dyDescent="0.2">
      <c r="A197" s="11">
        <v>38261</v>
      </c>
      <c r="B197" s="1">
        <v>1.5739920095557562</v>
      </c>
      <c r="C197" s="1">
        <v>1.53624598724927</v>
      </c>
      <c r="D197" s="1">
        <v>1.5744359461441428</v>
      </c>
      <c r="E197" s="1">
        <v>1.4283067879586613</v>
      </c>
      <c r="F197" s="1">
        <v>1.3795784111985299</v>
      </c>
      <c r="G197" s="1">
        <v>18.160329255657146</v>
      </c>
      <c r="H197" s="1">
        <v>20.860919970635955</v>
      </c>
      <c r="I197" s="1">
        <v>17.670703885944377</v>
      </c>
      <c r="J197" s="1">
        <v>21.389466653032301</v>
      </c>
      <c r="K197" s="1">
        <v>23.734240160152488</v>
      </c>
      <c r="L197" s="1">
        <v>16.967944097944724</v>
      </c>
      <c r="M197" s="1">
        <v>17.748819088149975</v>
      </c>
      <c r="N197" s="1">
        <v>18.429388021496706</v>
      </c>
      <c r="O197" s="1">
        <v>20.463446963368952</v>
      </c>
      <c r="P197" s="1">
        <v>17.953139837588175</v>
      </c>
      <c r="Q197" s="1">
        <v>20.968672673842192</v>
      </c>
      <c r="R197" s="1">
        <v>21.334220894043558</v>
      </c>
      <c r="S197" s="1">
        <v>16.632589012907602</v>
      </c>
      <c r="T197" s="1">
        <v>2.8290485966913477</v>
      </c>
      <c r="U197" s="1">
        <v>3.6795289391912891</v>
      </c>
      <c r="V197" s="1">
        <v>3.5465465228392929</v>
      </c>
      <c r="W197" s="1">
        <v>2.1393564429470078</v>
      </c>
      <c r="X197" s="1">
        <v>1.7392651213188914</v>
      </c>
      <c r="Y197" s="1"/>
      <c r="Z197" s="1">
        <v>3.0523959000786047</v>
      </c>
      <c r="AA197" s="1">
        <v>3.0306578494519614</v>
      </c>
      <c r="AB197" s="1">
        <v>6.6107988304809586</v>
      </c>
      <c r="AC197" s="1">
        <v>4.4225073212634358</v>
      </c>
      <c r="AD197" s="1">
        <v>3.400774335847248</v>
      </c>
      <c r="AE197" s="1">
        <v>2.440556127602953</v>
      </c>
      <c r="AF197" s="1">
        <v>2.4193085440347959</v>
      </c>
      <c r="AG197" s="1">
        <v>0.66838055635405458</v>
      </c>
      <c r="AH197" s="1">
        <v>0.52039077045115834</v>
      </c>
    </row>
    <row r="198" spans="1:34" ht="14.25" x14ac:dyDescent="0.2">
      <c r="A198" s="11">
        <v>38231</v>
      </c>
      <c r="B198" s="1">
        <v>1.5778858705177179</v>
      </c>
      <c r="C198" s="1">
        <v>1.5456512760073782</v>
      </c>
      <c r="D198" s="1">
        <v>1.5904671078374197</v>
      </c>
      <c r="E198" s="1">
        <v>1.5600427933717893</v>
      </c>
      <c r="F198" s="1">
        <v>1.381303809713756</v>
      </c>
      <c r="G198" s="1">
        <v>18.170352094537066</v>
      </c>
      <c r="H198" s="1">
        <v>20.761371300403773</v>
      </c>
      <c r="I198" s="1">
        <v>18.71615060393647</v>
      </c>
      <c r="J198" s="1">
        <v>20.80616816787424</v>
      </c>
      <c r="K198" s="1">
        <v>23.423260621641393</v>
      </c>
      <c r="L198" s="1">
        <v>15.527914598210245</v>
      </c>
      <c r="M198" s="1">
        <v>16.224073490137375</v>
      </c>
      <c r="N198" s="1">
        <v>19.005642138265472</v>
      </c>
      <c r="O198" s="1">
        <v>19.380721062958248</v>
      </c>
      <c r="P198" s="1">
        <v>18.217112910056198</v>
      </c>
      <c r="Q198" s="1">
        <v>22.094404728799692</v>
      </c>
      <c r="R198" s="1">
        <v>21.338982148320294</v>
      </c>
      <c r="S198" s="1">
        <v>17.038204267277397</v>
      </c>
      <c r="T198" s="1">
        <v>2.8267901483915838</v>
      </c>
      <c r="U198" s="1">
        <v>3.6909680526423259</v>
      </c>
      <c r="V198" s="1">
        <v>3.5680458221610021</v>
      </c>
      <c r="W198" s="1">
        <v>2.1401769681224443</v>
      </c>
      <c r="X198" s="1">
        <v>1.7392651213188914</v>
      </c>
      <c r="Y198" s="1"/>
      <c r="Z198" s="1">
        <v>3.1781737683992555</v>
      </c>
      <c r="AA198" s="1">
        <v>2.9322016885337678</v>
      </c>
      <c r="AB198" s="1">
        <v>6.6227888072348922</v>
      </c>
      <c r="AC198" s="1">
        <v>4.4496319822067596</v>
      </c>
      <c r="AD198" s="1">
        <v>3.1824726007285888</v>
      </c>
      <c r="AE198" s="1">
        <v>2.4500163027603561</v>
      </c>
      <c r="AF198" s="1">
        <v>2.617479415627554</v>
      </c>
      <c r="AG198" s="1">
        <v>0.66631851222300076</v>
      </c>
      <c r="AH198" s="1">
        <v>0.52220654630449947</v>
      </c>
    </row>
    <row r="199" spans="1:34" ht="14.25" x14ac:dyDescent="0.2">
      <c r="A199" s="11">
        <v>38200</v>
      </c>
      <c r="B199" s="1">
        <v>1.5512067767876925</v>
      </c>
      <c r="C199" s="1">
        <v>1.5308425298988038</v>
      </c>
      <c r="D199" s="1">
        <v>1.5087257533582856</v>
      </c>
      <c r="E199" s="1">
        <v>1.4880917110553817</v>
      </c>
      <c r="F199" s="1">
        <v>1.4260162304090742</v>
      </c>
      <c r="G199" s="17" t="s">
        <v>43</v>
      </c>
      <c r="H199" s="1">
        <v>19.770676397512815</v>
      </c>
      <c r="I199" s="17" t="s">
        <v>43</v>
      </c>
      <c r="J199" s="1">
        <v>19.358449979061341</v>
      </c>
      <c r="K199" s="1">
        <v>22.213526063968143</v>
      </c>
      <c r="L199" s="17" t="s">
        <v>43</v>
      </c>
      <c r="M199" s="1">
        <v>18.028332502144536</v>
      </c>
      <c r="N199" s="17" t="s">
        <v>43</v>
      </c>
      <c r="O199" s="1">
        <v>19.941951699390671</v>
      </c>
      <c r="P199" s="1">
        <v>19.476401972716328</v>
      </c>
      <c r="Q199" s="17" t="s">
        <v>43</v>
      </c>
      <c r="R199" s="17" t="s">
        <v>43</v>
      </c>
      <c r="S199" s="17" t="s">
        <v>43</v>
      </c>
      <c r="T199" s="1">
        <v>2.7981593790854924</v>
      </c>
      <c r="U199" s="1">
        <v>3.6186892876695933</v>
      </c>
      <c r="V199" s="17" t="s">
        <v>43</v>
      </c>
      <c r="W199" s="1">
        <v>2.1488448675538661</v>
      </c>
      <c r="X199" s="17" t="s">
        <v>43</v>
      </c>
      <c r="Y199" s="17" t="s">
        <v>43</v>
      </c>
      <c r="Z199" s="1">
        <v>3.1812338456411293</v>
      </c>
      <c r="AA199" s="1">
        <v>3.0878935270703645</v>
      </c>
      <c r="AB199" s="17" t="s">
        <v>43</v>
      </c>
      <c r="AC199" s="1">
        <v>4.4319318906353331</v>
      </c>
      <c r="AD199" s="1">
        <v>3.504258787161918</v>
      </c>
      <c r="AE199" s="1">
        <v>2.4276719854717732</v>
      </c>
      <c r="AF199" s="17" t="s">
        <v>43</v>
      </c>
      <c r="AG199" s="1">
        <v>0.66762132559024856</v>
      </c>
      <c r="AH199" s="17" t="s">
        <v>43</v>
      </c>
    </row>
    <row r="200" spans="1:34" ht="14.25" x14ac:dyDescent="0.2">
      <c r="A200" s="11">
        <v>38169</v>
      </c>
      <c r="B200" s="1">
        <v>1.52</v>
      </c>
      <c r="C200" s="1">
        <v>1.52</v>
      </c>
      <c r="D200" s="1">
        <v>1.47</v>
      </c>
      <c r="E200" s="1">
        <v>1.55</v>
      </c>
      <c r="F200" s="1">
        <v>1.28</v>
      </c>
      <c r="G200" s="17" t="s">
        <v>43</v>
      </c>
      <c r="H200" s="1">
        <v>17.64</v>
      </c>
      <c r="I200" s="17" t="s">
        <v>43</v>
      </c>
      <c r="J200" s="1">
        <v>21.38</v>
      </c>
      <c r="K200" s="1">
        <v>22.38</v>
      </c>
      <c r="L200" s="17" t="s">
        <v>43</v>
      </c>
      <c r="M200" s="1">
        <v>17.97</v>
      </c>
      <c r="N200" s="17" t="s">
        <v>43</v>
      </c>
      <c r="O200" s="1">
        <v>18.61</v>
      </c>
      <c r="P200" s="1">
        <v>19.71</v>
      </c>
      <c r="Q200" s="17" t="s">
        <v>43</v>
      </c>
      <c r="R200" s="17" t="s">
        <v>43</v>
      </c>
      <c r="S200" s="17" t="s">
        <v>43</v>
      </c>
      <c r="T200" s="1">
        <v>2.87</v>
      </c>
      <c r="U200" s="1">
        <v>3.67</v>
      </c>
      <c r="V200" s="17" t="s">
        <v>43</v>
      </c>
      <c r="W200" s="1">
        <v>2.2599999999999998</v>
      </c>
      <c r="X200" s="17" t="s">
        <v>43</v>
      </c>
      <c r="Y200" s="17" t="s">
        <v>43</v>
      </c>
      <c r="Z200" s="1">
        <v>3.17</v>
      </c>
      <c r="AA200" s="1">
        <v>2.6</v>
      </c>
      <c r="AB200" s="17" t="s">
        <v>43</v>
      </c>
      <c r="AC200" s="1">
        <v>4.76</v>
      </c>
      <c r="AD200" s="1">
        <v>3.45</v>
      </c>
      <c r="AE200" s="1">
        <v>2.41</v>
      </c>
      <c r="AF200" s="17" t="s">
        <v>43</v>
      </c>
      <c r="AG200" s="1">
        <v>0.7</v>
      </c>
      <c r="AH200" s="17" t="s">
        <v>43</v>
      </c>
    </row>
    <row r="201" spans="1:34" ht="14.25" x14ac:dyDescent="0.2">
      <c r="A201" s="11">
        <v>38139</v>
      </c>
      <c r="B201" s="1">
        <v>1.51</v>
      </c>
      <c r="C201" s="1">
        <v>1.51</v>
      </c>
      <c r="D201" s="1">
        <v>1.36</v>
      </c>
      <c r="E201" s="1">
        <v>1.55</v>
      </c>
      <c r="F201" s="1">
        <v>1.42</v>
      </c>
      <c r="G201" s="17" t="s">
        <v>43</v>
      </c>
      <c r="H201" s="1">
        <v>20.81</v>
      </c>
      <c r="I201" s="17" t="s">
        <v>43</v>
      </c>
      <c r="J201" s="1">
        <v>20.29</v>
      </c>
      <c r="K201" s="1">
        <v>22.38</v>
      </c>
      <c r="L201" s="17" t="s">
        <v>43</v>
      </c>
      <c r="M201" s="1">
        <v>17.059999999999999</v>
      </c>
      <c r="N201" s="17" t="s">
        <v>43</v>
      </c>
      <c r="O201" s="1">
        <v>19.98</v>
      </c>
      <c r="P201" s="1">
        <v>19.07</v>
      </c>
      <c r="Q201" s="17" t="s">
        <v>43</v>
      </c>
      <c r="R201" s="17" t="s">
        <v>43</v>
      </c>
      <c r="S201" s="17" t="s">
        <v>43</v>
      </c>
      <c r="T201" s="1">
        <v>2.87</v>
      </c>
      <c r="U201" s="1">
        <v>3.68</v>
      </c>
      <c r="V201" s="17" t="s">
        <v>43</v>
      </c>
      <c r="W201" s="1">
        <v>2.2599999999999998</v>
      </c>
      <c r="X201" s="17" t="s">
        <v>43</v>
      </c>
      <c r="Y201" s="17" t="s">
        <v>43</v>
      </c>
      <c r="Z201" s="1">
        <v>2.89</v>
      </c>
      <c r="AA201" s="1">
        <v>2.83</v>
      </c>
      <c r="AB201" s="17" t="s">
        <v>43</v>
      </c>
      <c r="AC201" s="1">
        <v>4.3899999999999997</v>
      </c>
      <c r="AD201" s="1">
        <v>3.59</v>
      </c>
      <c r="AE201" s="1">
        <v>2.4300000000000002</v>
      </c>
      <c r="AF201" s="17" t="s">
        <v>43</v>
      </c>
      <c r="AG201" s="1">
        <v>0.7</v>
      </c>
      <c r="AH201" s="17" t="s">
        <v>43</v>
      </c>
    </row>
    <row r="202" spans="1:34" ht="14.25" x14ac:dyDescent="0.2">
      <c r="A202" s="11">
        <v>38108</v>
      </c>
      <c r="B202" s="1">
        <v>1.52</v>
      </c>
      <c r="C202" s="1">
        <v>1.52</v>
      </c>
      <c r="D202" s="1">
        <v>1.42</v>
      </c>
      <c r="E202" s="1">
        <v>1.42</v>
      </c>
      <c r="F202" s="1">
        <v>1.41</v>
      </c>
      <c r="G202" s="17" t="s">
        <v>43</v>
      </c>
      <c r="H202" s="1">
        <v>19.84</v>
      </c>
      <c r="I202" s="17" t="s">
        <v>43</v>
      </c>
      <c r="J202" s="1">
        <v>21.27</v>
      </c>
      <c r="K202" s="1">
        <v>22.33</v>
      </c>
      <c r="L202" s="17" t="s">
        <v>43</v>
      </c>
      <c r="M202" s="1">
        <v>17.78</v>
      </c>
      <c r="N202" s="17" t="s">
        <v>43</v>
      </c>
      <c r="O202" s="1">
        <v>19.16</v>
      </c>
      <c r="P202" s="1">
        <v>19.850000000000001</v>
      </c>
      <c r="Q202" s="17" t="s">
        <v>43</v>
      </c>
      <c r="R202" s="17" t="s">
        <v>43</v>
      </c>
      <c r="S202" s="17" t="s">
        <v>43</v>
      </c>
      <c r="T202" s="1">
        <v>2.87</v>
      </c>
      <c r="U202" s="1">
        <v>3.68</v>
      </c>
      <c r="V202" s="17" t="s">
        <v>43</v>
      </c>
      <c r="W202" s="1">
        <v>2.25</v>
      </c>
      <c r="X202" s="17" t="s">
        <v>43</v>
      </c>
      <c r="Y202" s="17" t="s">
        <v>43</v>
      </c>
      <c r="Z202" s="1">
        <v>3.19</v>
      </c>
      <c r="AA202" s="1">
        <v>3.09</v>
      </c>
      <c r="AB202" s="17" t="s">
        <v>43</v>
      </c>
      <c r="AC202" s="1">
        <v>4.03</v>
      </c>
      <c r="AD202" s="1">
        <v>3.26</v>
      </c>
      <c r="AE202" s="1">
        <v>2.41</v>
      </c>
      <c r="AF202" s="17" t="s">
        <v>43</v>
      </c>
      <c r="AG202" s="1">
        <v>0.7</v>
      </c>
      <c r="AH202" s="17" t="s">
        <v>43</v>
      </c>
    </row>
    <row r="203" spans="1:34" ht="14.25" x14ac:dyDescent="0.2">
      <c r="A203" s="11">
        <v>38078</v>
      </c>
      <c r="B203" s="1">
        <v>1.54</v>
      </c>
      <c r="C203" s="1">
        <v>1.54</v>
      </c>
      <c r="D203" s="1">
        <v>1.54</v>
      </c>
      <c r="E203" s="1">
        <v>1.54</v>
      </c>
      <c r="F203" s="1">
        <v>1.41</v>
      </c>
      <c r="G203" s="17" t="s">
        <v>43</v>
      </c>
      <c r="H203" s="1">
        <v>20.010000000000002</v>
      </c>
      <c r="I203" s="17" t="s">
        <v>43</v>
      </c>
      <c r="J203" s="1">
        <v>19.63</v>
      </c>
      <c r="K203" s="1">
        <v>22</v>
      </c>
      <c r="L203" s="17" t="s">
        <v>43</v>
      </c>
      <c r="M203" s="1">
        <v>16.96</v>
      </c>
      <c r="N203" s="17" t="s">
        <v>43</v>
      </c>
      <c r="O203" s="1">
        <v>20.079999999999998</v>
      </c>
      <c r="P203" s="1">
        <v>18.41</v>
      </c>
      <c r="Q203" s="17" t="s">
        <v>43</v>
      </c>
      <c r="R203" s="17" t="s">
        <v>43</v>
      </c>
      <c r="S203" s="17" t="s">
        <v>43</v>
      </c>
      <c r="T203" s="1">
        <v>2.87</v>
      </c>
      <c r="U203" s="1">
        <v>3.67</v>
      </c>
      <c r="V203" s="17" t="s">
        <v>43</v>
      </c>
      <c r="W203" s="1">
        <v>2.27</v>
      </c>
      <c r="X203" s="17" t="s">
        <v>43</v>
      </c>
      <c r="Y203" s="17" t="s">
        <v>43</v>
      </c>
      <c r="Z203" s="1">
        <v>3.19</v>
      </c>
      <c r="AA203" s="1">
        <v>3.02</v>
      </c>
      <c r="AB203" s="17" t="s">
        <v>43</v>
      </c>
      <c r="AC203" s="1">
        <v>4.51</v>
      </c>
      <c r="AD203" s="1">
        <v>3.62</v>
      </c>
      <c r="AE203" s="1">
        <v>2.41</v>
      </c>
      <c r="AF203" s="17" t="s">
        <v>43</v>
      </c>
      <c r="AG203" s="1">
        <v>0.7</v>
      </c>
      <c r="AH203" s="17" t="s">
        <v>43</v>
      </c>
    </row>
    <row r="204" spans="1:34" ht="14.25" x14ac:dyDescent="0.2">
      <c r="A204" s="11">
        <v>38047</v>
      </c>
      <c r="B204" s="1">
        <v>1.52</v>
      </c>
      <c r="C204" s="1">
        <v>1.51</v>
      </c>
      <c r="D204" s="1">
        <v>1.55</v>
      </c>
      <c r="E204" s="1">
        <v>1.55</v>
      </c>
      <c r="F204" s="1">
        <v>1.43</v>
      </c>
      <c r="G204" s="17" t="s">
        <v>43</v>
      </c>
      <c r="H204" s="1">
        <v>19.559999999999999</v>
      </c>
      <c r="I204" s="17" t="s">
        <v>43</v>
      </c>
      <c r="J204" s="1">
        <v>21.07</v>
      </c>
      <c r="K204" s="1">
        <v>22.35</v>
      </c>
      <c r="L204" s="17" t="s">
        <v>43</v>
      </c>
      <c r="M204" s="1">
        <v>17.7</v>
      </c>
      <c r="N204" s="17" t="s">
        <v>43</v>
      </c>
      <c r="O204" s="1">
        <v>19.73</v>
      </c>
      <c r="P204" s="1">
        <v>18.989999999999998</v>
      </c>
      <c r="Q204" s="17" t="s">
        <v>43</v>
      </c>
      <c r="R204" s="17" t="s">
        <v>43</v>
      </c>
      <c r="S204" s="17" t="s">
        <v>43</v>
      </c>
      <c r="T204" s="1">
        <v>2.86</v>
      </c>
      <c r="U204" s="1">
        <v>3.69</v>
      </c>
      <c r="V204" s="17" t="s">
        <v>43</v>
      </c>
      <c r="W204" s="1">
        <v>2.12</v>
      </c>
      <c r="X204" s="17" t="s">
        <v>43</v>
      </c>
      <c r="Y204" s="17" t="s">
        <v>43</v>
      </c>
      <c r="Z204" s="1">
        <v>3.19</v>
      </c>
      <c r="AA204" s="1">
        <v>2.76</v>
      </c>
      <c r="AB204" s="17" t="s">
        <v>43</v>
      </c>
      <c r="AC204" s="1">
        <v>4.7699999999999996</v>
      </c>
      <c r="AD204" s="1">
        <v>3.64</v>
      </c>
      <c r="AE204" s="1">
        <v>2.27</v>
      </c>
      <c r="AF204" s="17" t="s">
        <v>43</v>
      </c>
      <c r="AG204" s="1">
        <v>0.67</v>
      </c>
      <c r="AH204" s="17" t="s">
        <v>43</v>
      </c>
    </row>
    <row r="205" spans="1:34" ht="14.25" x14ac:dyDescent="0.2">
      <c r="A205" s="11">
        <v>38018</v>
      </c>
      <c r="B205" s="1">
        <v>1.52</v>
      </c>
      <c r="C205" s="1">
        <v>1.52</v>
      </c>
      <c r="D205" s="1">
        <v>1.56</v>
      </c>
      <c r="E205" s="1">
        <v>1.56</v>
      </c>
      <c r="F205" s="1">
        <v>1.46</v>
      </c>
      <c r="G205" s="17" t="s">
        <v>43</v>
      </c>
      <c r="H205" s="1">
        <v>21.22</v>
      </c>
      <c r="I205" s="17" t="s">
        <v>43</v>
      </c>
      <c r="J205" s="1">
        <v>21.3</v>
      </c>
      <c r="K205" s="1">
        <v>22.11</v>
      </c>
      <c r="L205" s="17" t="s">
        <v>43</v>
      </c>
      <c r="M205" s="1">
        <v>16.97</v>
      </c>
      <c r="N205" s="17" t="s">
        <v>43</v>
      </c>
      <c r="O205" s="1">
        <v>20.420000000000002</v>
      </c>
      <c r="P205" s="1">
        <v>19.649999999999999</v>
      </c>
      <c r="Q205" s="17" t="s">
        <v>43</v>
      </c>
      <c r="R205" s="17" t="s">
        <v>43</v>
      </c>
      <c r="S205" s="17" t="s">
        <v>43</v>
      </c>
      <c r="T205" s="1">
        <v>2.85</v>
      </c>
      <c r="U205" s="1">
        <v>3.67</v>
      </c>
      <c r="V205" s="17" t="s">
        <v>43</v>
      </c>
      <c r="W205" s="1">
        <v>2.2999999999999998</v>
      </c>
      <c r="X205" s="17" t="s">
        <v>43</v>
      </c>
      <c r="Y205" s="17" t="s">
        <v>43</v>
      </c>
      <c r="Z205" s="1">
        <v>3.18</v>
      </c>
      <c r="AA205" s="1">
        <v>3.02</v>
      </c>
      <c r="AB205" s="17" t="s">
        <v>43</v>
      </c>
      <c r="AC205" s="1">
        <v>4.7699999999999996</v>
      </c>
      <c r="AD205" s="1">
        <v>3.72</v>
      </c>
      <c r="AE205" s="1">
        <v>2.5</v>
      </c>
      <c r="AF205" s="17" t="s">
        <v>43</v>
      </c>
      <c r="AG205" s="1">
        <v>0.7</v>
      </c>
      <c r="AH205" s="17" t="s">
        <v>43</v>
      </c>
    </row>
    <row r="206" spans="1:34" ht="14.25" x14ac:dyDescent="0.2">
      <c r="A206" s="11">
        <v>37987</v>
      </c>
      <c r="B206" s="1">
        <v>1.45</v>
      </c>
      <c r="C206" s="1">
        <v>1.44</v>
      </c>
      <c r="D206" s="1">
        <v>1.55</v>
      </c>
      <c r="E206" s="1">
        <v>1.55</v>
      </c>
      <c r="F206" s="1">
        <v>1.46</v>
      </c>
      <c r="G206" s="17" t="s">
        <v>43</v>
      </c>
      <c r="H206" s="1">
        <v>20.51</v>
      </c>
      <c r="I206" s="17" t="s">
        <v>43</v>
      </c>
      <c r="J206" s="1">
        <v>21.22</v>
      </c>
      <c r="K206" s="1">
        <v>22.07</v>
      </c>
      <c r="L206" s="17" t="s">
        <v>43</v>
      </c>
      <c r="M206" s="1">
        <v>17.100000000000001</v>
      </c>
      <c r="N206" s="17" t="s">
        <v>43</v>
      </c>
      <c r="O206" s="1">
        <v>20.54</v>
      </c>
      <c r="P206" s="1">
        <v>19.739999999999998</v>
      </c>
      <c r="Q206" s="17" t="s">
        <v>43</v>
      </c>
      <c r="R206" s="17" t="s">
        <v>43</v>
      </c>
      <c r="S206" s="17" t="s">
        <v>43</v>
      </c>
      <c r="T206" s="1">
        <v>2.86</v>
      </c>
      <c r="U206" s="1">
        <v>3.67</v>
      </c>
      <c r="V206" s="17" t="s">
        <v>43</v>
      </c>
      <c r="W206" s="1">
        <v>2.27</v>
      </c>
      <c r="X206" s="17" t="s">
        <v>43</v>
      </c>
      <c r="Y206" s="17" t="s">
        <v>43</v>
      </c>
      <c r="Z206" s="1">
        <v>3.2</v>
      </c>
      <c r="AA206" s="1">
        <v>3.02</v>
      </c>
      <c r="AB206" s="17" t="s">
        <v>43</v>
      </c>
      <c r="AC206" s="1">
        <v>4.76</v>
      </c>
      <c r="AD206" s="1">
        <v>3.7</v>
      </c>
      <c r="AE206" s="1">
        <v>2.42</v>
      </c>
      <c r="AF206" s="17" t="s">
        <v>43</v>
      </c>
      <c r="AG206" s="1">
        <v>0.71</v>
      </c>
      <c r="AH206" s="17" t="s">
        <v>43</v>
      </c>
    </row>
    <row r="207" spans="1:34" ht="14.25" x14ac:dyDescent="0.2">
      <c r="A207" s="11">
        <v>37956</v>
      </c>
      <c r="B207" s="2">
        <v>1.53</v>
      </c>
      <c r="C207" s="2">
        <v>1.53</v>
      </c>
      <c r="D207" s="2">
        <v>1.57</v>
      </c>
      <c r="E207" s="2">
        <v>1.57</v>
      </c>
      <c r="F207" s="2">
        <v>1.48</v>
      </c>
      <c r="G207" s="17" t="s">
        <v>43</v>
      </c>
      <c r="H207" s="2">
        <v>21.3</v>
      </c>
      <c r="I207" s="17" t="s">
        <v>43</v>
      </c>
      <c r="J207" s="2">
        <v>21.21</v>
      </c>
      <c r="K207" s="2">
        <v>21.84</v>
      </c>
      <c r="L207" s="17" t="s">
        <v>43</v>
      </c>
      <c r="M207" s="2">
        <v>17.82</v>
      </c>
      <c r="N207" s="17" t="s">
        <v>43</v>
      </c>
      <c r="O207" s="2">
        <v>20.059999999999999</v>
      </c>
      <c r="P207" s="2">
        <v>18.559999999999999</v>
      </c>
      <c r="Q207" s="17" t="s">
        <v>43</v>
      </c>
      <c r="R207" s="17" t="s">
        <v>43</v>
      </c>
      <c r="S207" s="17" t="s">
        <v>43</v>
      </c>
      <c r="T207" s="2">
        <v>2.86</v>
      </c>
      <c r="U207" s="2">
        <v>3.66</v>
      </c>
      <c r="V207" s="17" t="s">
        <v>43</v>
      </c>
      <c r="W207" s="2">
        <v>2.27</v>
      </c>
      <c r="X207" s="17" t="s">
        <v>43</v>
      </c>
      <c r="Y207" s="17" t="s">
        <v>43</v>
      </c>
      <c r="Z207" s="2">
        <v>3.16</v>
      </c>
      <c r="AA207" s="2">
        <v>2.94</v>
      </c>
      <c r="AB207" s="17" t="s">
        <v>43</v>
      </c>
      <c r="AC207" s="2">
        <v>4.8099999999999996</v>
      </c>
      <c r="AD207" s="2">
        <v>3.82</v>
      </c>
      <c r="AE207" s="2">
        <v>2.4900000000000002</v>
      </c>
      <c r="AF207" s="17" t="s">
        <v>43</v>
      </c>
      <c r="AG207" s="2">
        <v>0.71</v>
      </c>
      <c r="AH207" s="17" t="s">
        <v>43</v>
      </c>
    </row>
    <row r="208" spans="1:34" ht="14.25" x14ac:dyDescent="0.2">
      <c r="A208" s="11">
        <v>37926</v>
      </c>
      <c r="B208" s="2">
        <v>1.53</v>
      </c>
      <c r="C208" s="2">
        <v>1.53</v>
      </c>
      <c r="D208" s="2">
        <v>1.56</v>
      </c>
      <c r="E208" s="2">
        <v>1.57</v>
      </c>
      <c r="F208" s="2">
        <v>1.48</v>
      </c>
      <c r="G208" s="17" t="s">
        <v>43</v>
      </c>
      <c r="H208" s="2">
        <v>21.27</v>
      </c>
      <c r="I208" s="17" t="s">
        <v>43</v>
      </c>
      <c r="J208" s="2">
        <v>21.22</v>
      </c>
      <c r="K208" s="2">
        <v>21.84</v>
      </c>
      <c r="L208" s="17" t="s">
        <v>43</v>
      </c>
      <c r="M208" s="2">
        <v>17.87</v>
      </c>
      <c r="N208" s="17" t="s">
        <v>43</v>
      </c>
      <c r="O208" s="2">
        <v>19.93</v>
      </c>
      <c r="P208" s="2">
        <v>18.45</v>
      </c>
      <c r="Q208" s="17" t="s">
        <v>43</v>
      </c>
      <c r="R208" s="17" t="s">
        <v>43</v>
      </c>
      <c r="S208" s="17" t="s">
        <v>43</v>
      </c>
      <c r="T208" s="2">
        <v>2.86</v>
      </c>
      <c r="U208" s="2">
        <v>3.67</v>
      </c>
      <c r="V208" s="17" t="s">
        <v>43</v>
      </c>
      <c r="W208" s="2">
        <v>2.29</v>
      </c>
      <c r="X208" s="17" t="s">
        <v>43</v>
      </c>
      <c r="Y208" s="17" t="s">
        <v>43</v>
      </c>
      <c r="Z208" s="2">
        <v>3.18</v>
      </c>
      <c r="AA208" s="2">
        <v>2.76</v>
      </c>
      <c r="AB208" s="17" t="s">
        <v>43</v>
      </c>
      <c r="AC208" s="2">
        <v>4.82</v>
      </c>
      <c r="AD208" s="2">
        <v>3.82</v>
      </c>
      <c r="AE208" s="2">
        <v>2.29</v>
      </c>
      <c r="AF208" s="17" t="s">
        <v>43</v>
      </c>
      <c r="AG208" s="2">
        <v>0.67</v>
      </c>
      <c r="AH208" s="17" t="s">
        <v>43</v>
      </c>
    </row>
    <row r="209" spans="1:34" ht="14.25" x14ac:dyDescent="0.2">
      <c r="A209" s="11">
        <v>37895</v>
      </c>
      <c r="B209" s="2">
        <v>1.53</v>
      </c>
      <c r="C209" s="2">
        <v>1.53</v>
      </c>
      <c r="D209" s="2">
        <v>1.56</v>
      </c>
      <c r="E209" s="2">
        <v>1.57</v>
      </c>
      <c r="F209" s="2">
        <v>1.48</v>
      </c>
      <c r="G209" s="17" t="s">
        <v>43</v>
      </c>
      <c r="H209" s="2">
        <v>21.22</v>
      </c>
      <c r="I209" s="17" t="s">
        <v>43</v>
      </c>
      <c r="J209" s="2">
        <v>20.97</v>
      </c>
      <c r="K209" s="2">
        <v>21.86</v>
      </c>
      <c r="L209" s="17" t="s">
        <v>43</v>
      </c>
      <c r="M209" s="2">
        <v>17.87</v>
      </c>
      <c r="N209" s="17" t="s">
        <v>43</v>
      </c>
      <c r="O209" s="2">
        <v>18.88</v>
      </c>
      <c r="P209" s="2">
        <v>19.66</v>
      </c>
      <c r="Q209" s="17" t="s">
        <v>43</v>
      </c>
      <c r="R209" s="17" t="s">
        <v>43</v>
      </c>
      <c r="S209" s="17" t="s">
        <v>43</v>
      </c>
      <c r="T209" s="2">
        <v>2.86</v>
      </c>
      <c r="U209" s="2">
        <v>3.67</v>
      </c>
      <c r="V209" s="17" t="s">
        <v>43</v>
      </c>
      <c r="W209" s="2">
        <v>2.29</v>
      </c>
      <c r="X209" s="17" t="s">
        <v>43</v>
      </c>
      <c r="Y209" s="17" t="s">
        <v>43</v>
      </c>
      <c r="Z209" s="2">
        <v>3.16</v>
      </c>
      <c r="AA209" s="2">
        <v>3.01</v>
      </c>
      <c r="AB209" s="17" t="s">
        <v>43</v>
      </c>
      <c r="AC209" s="2">
        <v>4.82</v>
      </c>
      <c r="AD209" s="2">
        <v>3.82</v>
      </c>
      <c r="AE209" s="2">
        <v>2.4700000000000002</v>
      </c>
      <c r="AF209" s="17" t="s">
        <v>43</v>
      </c>
      <c r="AG209" s="2">
        <v>0.71</v>
      </c>
      <c r="AH209" s="17" t="s">
        <v>43</v>
      </c>
    </row>
    <row r="210" spans="1:34" ht="14.25" x14ac:dyDescent="0.2">
      <c r="A210" s="11">
        <v>37865</v>
      </c>
      <c r="B210" s="2">
        <v>1.52</v>
      </c>
      <c r="C210" s="2">
        <v>1.52</v>
      </c>
      <c r="D210" s="2">
        <v>1.57</v>
      </c>
      <c r="E210" s="2">
        <v>1.57</v>
      </c>
      <c r="F210" s="2">
        <v>1.45</v>
      </c>
      <c r="G210" s="17" t="s">
        <v>43</v>
      </c>
      <c r="H210" s="2">
        <v>20.83</v>
      </c>
      <c r="I210" s="17" t="s">
        <v>43</v>
      </c>
      <c r="J210" s="2">
        <v>19.829999999999998</v>
      </c>
      <c r="K210" s="2">
        <v>21.55</v>
      </c>
      <c r="L210" s="17" t="s">
        <v>43</v>
      </c>
      <c r="M210" s="2">
        <v>18.02</v>
      </c>
      <c r="N210" s="17" t="s">
        <v>43</v>
      </c>
      <c r="O210" s="2">
        <v>20.05</v>
      </c>
      <c r="P210" s="2">
        <v>18.98</v>
      </c>
      <c r="Q210" s="17" t="s">
        <v>43</v>
      </c>
      <c r="R210" s="17" t="s">
        <v>43</v>
      </c>
      <c r="S210" s="17" t="s">
        <v>43</v>
      </c>
      <c r="T210" s="2">
        <v>2.87</v>
      </c>
      <c r="U210" s="2">
        <v>3.67</v>
      </c>
      <c r="V210" s="17" t="s">
        <v>43</v>
      </c>
      <c r="W210" s="2">
        <v>2.29</v>
      </c>
      <c r="X210" s="17" t="s">
        <v>43</v>
      </c>
      <c r="Y210" s="17" t="s">
        <v>43</v>
      </c>
      <c r="Z210" s="2">
        <v>3.18</v>
      </c>
      <c r="AA210" s="2">
        <v>2.76</v>
      </c>
      <c r="AB210" s="17" t="s">
        <v>43</v>
      </c>
      <c r="AC210" s="2">
        <v>4.82</v>
      </c>
      <c r="AD210" s="2">
        <v>3.82</v>
      </c>
      <c r="AE210" s="2">
        <v>2.4900000000000002</v>
      </c>
      <c r="AF210" s="17" t="s">
        <v>43</v>
      </c>
      <c r="AG210" s="2">
        <v>0.7</v>
      </c>
      <c r="AH210" s="17" t="s">
        <v>43</v>
      </c>
    </row>
    <row r="211" spans="1:34" ht="14.25" x14ac:dyDescent="0.2">
      <c r="A211" s="11">
        <v>37834</v>
      </c>
      <c r="B211" s="2">
        <v>1.53</v>
      </c>
      <c r="C211" s="2">
        <v>1.53</v>
      </c>
      <c r="D211" s="2">
        <v>1.48</v>
      </c>
      <c r="E211" s="2">
        <v>1.48</v>
      </c>
      <c r="F211" s="2">
        <v>1.39</v>
      </c>
      <c r="G211" s="17" t="s">
        <v>43</v>
      </c>
      <c r="H211" s="2">
        <v>21.33</v>
      </c>
      <c r="I211" s="17" t="s">
        <v>43</v>
      </c>
      <c r="J211" s="2">
        <v>21.21</v>
      </c>
      <c r="K211" s="2">
        <v>21.84</v>
      </c>
      <c r="L211" s="17" t="s">
        <v>43</v>
      </c>
      <c r="M211" s="2">
        <v>18.02</v>
      </c>
      <c r="N211" s="17" t="s">
        <v>43</v>
      </c>
      <c r="O211" s="2">
        <v>20.11</v>
      </c>
      <c r="P211" s="2">
        <v>18.39</v>
      </c>
      <c r="Q211" s="17" t="s">
        <v>43</v>
      </c>
      <c r="R211" s="17" t="s">
        <v>43</v>
      </c>
      <c r="S211" s="17" t="s">
        <v>43</v>
      </c>
      <c r="T211" s="2">
        <v>2.85</v>
      </c>
      <c r="U211" s="2">
        <v>3.65</v>
      </c>
      <c r="V211" s="17" t="s">
        <v>43</v>
      </c>
      <c r="W211" s="2">
        <v>2.2999999999999998</v>
      </c>
      <c r="X211" s="17" t="s">
        <v>43</v>
      </c>
      <c r="Y211" s="17" t="s">
        <v>43</v>
      </c>
      <c r="Z211" s="2">
        <v>3.19</v>
      </c>
      <c r="AA211" s="2">
        <v>3.03</v>
      </c>
      <c r="AB211" s="17" t="s">
        <v>43</v>
      </c>
      <c r="AC211" s="2">
        <v>4.82</v>
      </c>
      <c r="AD211" s="2">
        <v>3.82</v>
      </c>
      <c r="AE211" s="2">
        <v>2.4900000000000002</v>
      </c>
      <c r="AF211" s="17" t="s">
        <v>43</v>
      </c>
      <c r="AG211" s="2">
        <v>0.71</v>
      </c>
      <c r="AH211" s="17" t="s">
        <v>43</v>
      </c>
    </row>
    <row r="212" spans="1:34" ht="14.25" x14ac:dyDescent="0.2">
      <c r="A212" s="11">
        <v>37803</v>
      </c>
      <c r="B212" s="2">
        <v>1.53</v>
      </c>
      <c r="C212" s="2">
        <v>1.53</v>
      </c>
      <c r="D212" s="2">
        <v>1.57</v>
      </c>
      <c r="E212" s="2">
        <v>1.55</v>
      </c>
      <c r="F212" s="2">
        <v>1.49</v>
      </c>
      <c r="G212" s="17" t="s">
        <v>43</v>
      </c>
      <c r="H212" s="2">
        <v>21.2</v>
      </c>
      <c r="I212" s="17" t="s">
        <v>43</v>
      </c>
      <c r="J212" s="2">
        <v>21.21</v>
      </c>
      <c r="K212" s="2">
        <v>21.21</v>
      </c>
      <c r="L212" s="17" t="s">
        <v>43</v>
      </c>
      <c r="M212" s="2">
        <v>17.87</v>
      </c>
      <c r="N212" s="17" t="s">
        <v>43</v>
      </c>
      <c r="O212" s="2">
        <v>18.600000000000001</v>
      </c>
      <c r="P212" s="2">
        <v>19.84</v>
      </c>
      <c r="Q212" s="17" t="s">
        <v>43</v>
      </c>
      <c r="R212" s="17" t="s">
        <v>43</v>
      </c>
      <c r="S212" s="17" t="s">
        <v>43</v>
      </c>
      <c r="T212" s="2">
        <v>2.83</v>
      </c>
      <c r="U212" s="2">
        <v>3.65</v>
      </c>
      <c r="V212" s="17" t="s">
        <v>43</v>
      </c>
      <c r="W212" s="2">
        <v>2.29</v>
      </c>
      <c r="X212" s="17" t="s">
        <v>43</v>
      </c>
      <c r="Y212" s="17" t="s">
        <v>43</v>
      </c>
      <c r="Z212" s="2">
        <v>3.28</v>
      </c>
      <c r="AA212" s="2">
        <v>2.83</v>
      </c>
      <c r="AB212" s="17" t="s">
        <v>43</v>
      </c>
      <c r="AC212" s="2">
        <v>4.82</v>
      </c>
      <c r="AD212" s="2">
        <v>3.78</v>
      </c>
      <c r="AE212" s="2">
        <v>2.5</v>
      </c>
      <c r="AF212" s="17" t="s">
        <v>43</v>
      </c>
      <c r="AG212" s="2">
        <v>0.7</v>
      </c>
      <c r="AH212" s="17" t="s">
        <v>43</v>
      </c>
    </row>
    <row r="213" spans="1:34" ht="14.25" x14ac:dyDescent="0.2">
      <c r="A213" s="11">
        <v>37773</v>
      </c>
      <c r="B213" s="2">
        <v>1.53</v>
      </c>
      <c r="C213" s="2">
        <v>1.53</v>
      </c>
      <c r="D213" s="2">
        <v>1.57</v>
      </c>
      <c r="E213" s="2">
        <v>1.57</v>
      </c>
      <c r="F213" s="2">
        <v>1.45</v>
      </c>
      <c r="G213" s="17" t="s">
        <v>43</v>
      </c>
      <c r="H213" s="2">
        <v>19.690000000000001</v>
      </c>
      <c r="I213" s="17" t="s">
        <v>43</v>
      </c>
      <c r="J213" s="2">
        <v>21.2</v>
      </c>
      <c r="K213" s="2">
        <v>21.72</v>
      </c>
      <c r="L213" s="17" t="s">
        <v>43</v>
      </c>
      <c r="M213" s="2">
        <v>17.989999999999998</v>
      </c>
      <c r="N213" s="17" t="s">
        <v>43</v>
      </c>
      <c r="O213" s="2">
        <v>20.63</v>
      </c>
      <c r="P213" s="2">
        <v>18.73</v>
      </c>
      <c r="Q213" s="17" t="s">
        <v>43</v>
      </c>
      <c r="R213" s="17" t="s">
        <v>43</v>
      </c>
      <c r="S213" s="17" t="s">
        <v>43</v>
      </c>
      <c r="T213" s="2">
        <v>2.85</v>
      </c>
      <c r="U213" s="2">
        <v>3.65</v>
      </c>
      <c r="V213" s="17" t="s">
        <v>43</v>
      </c>
      <c r="W213" s="2">
        <v>2.34</v>
      </c>
      <c r="X213" s="17" t="s">
        <v>43</v>
      </c>
      <c r="Y213" s="17" t="s">
        <v>43</v>
      </c>
      <c r="Z213" s="2">
        <v>3.18</v>
      </c>
      <c r="AA213" s="2">
        <v>3.1</v>
      </c>
      <c r="AB213" s="17" t="s">
        <v>43</v>
      </c>
      <c r="AC213" s="2">
        <v>4.82</v>
      </c>
      <c r="AD213" s="2">
        <v>3.79</v>
      </c>
      <c r="AE213" s="2">
        <v>2.4900000000000002</v>
      </c>
      <c r="AF213" s="17" t="s">
        <v>43</v>
      </c>
      <c r="AG213" s="2">
        <v>0.71</v>
      </c>
      <c r="AH213" s="17" t="s">
        <v>43</v>
      </c>
    </row>
    <row r="214" spans="1:34" ht="14.25" x14ac:dyDescent="0.2">
      <c r="A214" s="11">
        <v>37742</v>
      </c>
      <c r="B214" s="2">
        <v>1.53</v>
      </c>
      <c r="C214" s="2">
        <v>1.53</v>
      </c>
      <c r="D214" s="2">
        <v>1.57</v>
      </c>
      <c r="E214" s="2">
        <v>1.57</v>
      </c>
      <c r="F214" s="2">
        <v>1.44</v>
      </c>
      <c r="G214" s="17" t="s">
        <v>43</v>
      </c>
      <c r="H214" s="2">
        <v>21.13</v>
      </c>
      <c r="I214" s="17" t="s">
        <v>43</v>
      </c>
      <c r="J214" s="2">
        <v>21.2</v>
      </c>
      <c r="K214" s="2">
        <v>21.95</v>
      </c>
      <c r="L214" s="17" t="s">
        <v>43</v>
      </c>
      <c r="M214" s="2">
        <v>17.79</v>
      </c>
      <c r="N214" s="17" t="s">
        <v>43</v>
      </c>
      <c r="O214" s="2">
        <v>19.920000000000002</v>
      </c>
      <c r="P214" s="2">
        <v>19.489999999999998</v>
      </c>
      <c r="Q214" s="17" t="s">
        <v>43</v>
      </c>
      <c r="R214" s="17" t="s">
        <v>43</v>
      </c>
      <c r="S214" s="17" t="s">
        <v>43</v>
      </c>
      <c r="T214" s="2">
        <v>2.9</v>
      </c>
      <c r="U214" s="2">
        <v>3.65</v>
      </c>
      <c r="V214" s="17" t="s">
        <v>43</v>
      </c>
      <c r="W214" s="2">
        <v>2.34</v>
      </c>
      <c r="X214" s="17" t="s">
        <v>43</v>
      </c>
      <c r="Y214" s="17" t="s">
        <v>43</v>
      </c>
      <c r="Z214" s="2">
        <v>3.18</v>
      </c>
      <c r="AA214" s="2">
        <v>3.11</v>
      </c>
      <c r="AB214" s="17" t="s">
        <v>43</v>
      </c>
      <c r="AC214" s="2">
        <v>4.75</v>
      </c>
      <c r="AD214" s="2">
        <v>3.79</v>
      </c>
      <c r="AE214" s="2">
        <v>2.5099999999999998</v>
      </c>
      <c r="AF214" s="17" t="s">
        <v>43</v>
      </c>
      <c r="AG214" s="2">
        <v>0.71</v>
      </c>
      <c r="AH214" s="17" t="s">
        <v>43</v>
      </c>
    </row>
    <row r="215" spans="1:34" ht="14.25" x14ac:dyDescent="0.2">
      <c r="A215" s="11">
        <v>37712</v>
      </c>
      <c r="B215" s="2">
        <v>1.53</v>
      </c>
      <c r="C215" s="2">
        <v>1.53</v>
      </c>
      <c r="D215" s="2">
        <v>1.55</v>
      </c>
      <c r="E215" s="2">
        <v>1.55</v>
      </c>
      <c r="F215" s="2">
        <v>1.46</v>
      </c>
      <c r="G215" s="17" t="s">
        <v>43</v>
      </c>
      <c r="H215" s="2">
        <v>21.22</v>
      </c>
      <c r="I215" s="17" t="s">
        <v>43</v>
      </c>
      <c r="J215" s="2">
        <v>21.18</v>
      </c>
      <c r="K215" s="2">
        <v>21.97</v>
      </c>
      <c r="L215" s="17" t="s">
        <v>43</v>
      </c>
      <c r="M215" s="2">
        <v>17.940000000000001</v>
      </c>
      <c r="N215" s="17" t="s">
        <v>43</v>
      </c>
      <c r="O215" s="2">
        <v>18.88</v>
      </c>
      <c r="P215" s="2">
        <v>19.850000000000001</v>
      </c>
      <c r="Q215" s="17" t="s">
        <v>43</v>
      </c>
      <c r="R215" s="17" t="s">
        <v>43</v>
      </c>
      <c r="S215" s="17" t="s">
        <v>43</v>
      </c>
      <c r="T215" s="2">
        <v>2.85</v>
      </c>
      <c r="U215" s="2">
        <v>3.65</v>
      </c>
      <c r="V215" s="17" t="s">
        <v>43</v>
      </c>
      <c r="W215" s="2">
        <v>2.42</v>
      </c>
      <c r="X215" s="17" t="s">
        <v>43</v>
      </c>
      <c r="Y215" s="17" t="s">
        <v>43</v>
      </c>
      <c r="Z215" s="2">
        <v>3.17</v>
      </c>
      <c r="AA215" s="2">
        <v>3.13</v>
      </c>
      <c r="AB215" s="17" t="s">
        <v>43</v>
      </c>
      <c r="AC215" s="2">
        <v>4.6900000000000004</v>
      </c>
      <c r="AD215" s="2">
        <v>3.58</v>
      </c>
      <c r="AE215" s="2">
        <v>2.44</v>
      </c>
      <c r="AF215" s="17" t="s">
        <v>43</v>
      </c>
      <c r="AG215" s="2">
        <v>0.7</v>
      </c>
      <c r="AH215" s="17" t="s">
        <v>43</v>
      </c>
    </row>
    <row r="216" spans="1:34" ht="14.25" x14ac:dyDescent="0.2">
      <c r="A216" s="11">
        <v>37681</v>
      </c>
      <c r="B216" s="2">
        <v>1.52</v>
      </c>
      <c r="C216" s="2">
        <v>1.53</v>
      </c>
      <c r="D216" s="2">
        <v>1.55</v>
      </c>
      <c r="E216" s="2">
        <v>1.55</v>
      </c>
      <c r="F216" s="2">
        <v>1.49</v>
      </c>
      <c r="G216" s="17" t="s">
        <v>43</v>
      </c>
      <c r="H216" s="2">
        <v>21.24</v>
      </c>
      <c r="I216" s="17" t="s">
        <v>43</v>
      </c>
      <c r="J216" s="2">
        <v>20.97</v>
      </c>
      <c r="K216" s="2">
        <v>21.72</v>
      </c>
      <c r="L216" s="17" t="s">
        <v>43</v>
      </c>
      <c r="M216" s="2">
        <v>17.75</v>
      </c>
      <c r="N216" s="17" t="s">
        <v>43</v>
      </c>
      <c r="O216" s="2">
        <v>20.239999999999998</v>
      </c>
      <c r="P216" s="2">
        <v>19.48</v>
      </c>
      <c r="Q216" s="17" t="s">
        <v>43</v>
      </c>
      <c r="R216" s="17" t="s">
        <v>43</v>
      </c>
      <c r="S216" s="17" t="s">
        <v>43</v>
      </c>
      <c r="T216" s="2">
        <v>2.87</v>
      </c>
      <c r="U216" s="2">
        <v>3.69</v>
      </c>
      <c r="V216" s="17" t="s">
        <v>43</v>
      </c>
      <c r="W216" s="2">
        <v>2.42</v>
      </c>
      <c r="X216" s="17" t="s">
        <v>43</v>
      </c>
      <c r="Y216" s="17" t="s">
        <v>43</v>
      </c>
      <c r="Z216" s="2">
        <v>3.16</v>
      </c>
      <c r="AA216" s="2">
        <v>3.11</v>
      </c>
      <c r="AB216" s="17" t="s">
        <v>43</v>
      </c>
      <c r="AC216" s="2">
        <v>4.6100000000000003</v>
      </c>
      <c r="AD216" s="2">
        <v>3.79</v>
      </c>
      <c r="AE216" s="2">
        <v>2.5099999999999998</v>
      </c>
      <c r="AF216" s="17" t="s">
        <v>43</v>
      </c>
      <c r="AG216" s="2">
        <v>0.71</v>
      </c>
      <c r="AH216" s="17" t="s">
        <v>43</v>
      </c>
    </row>
    <row r="217" spans="1:34" ht="14.25" x14ac:dyDescent="0.2">
      <c r="A217" s="11">
        <v>37653</v>
      </c>
      <c r="B217" s="2">
        <v>1.53</v>
      </c>
      <c r="C217" s="2">
        <v>1.53</v>
      </c>
      <c r="D217" s="2">
        <v>1.59</v>
      </c>
      <c r="E217" s="2">
        <v>1.57</v>
      </c>
      <c r="F217" s="2">
        <v>1.49</v>
      </c>
      <c r="G217" s="17" t="s">
        <v>43</v>
      </c>
      <c r="H217" s="2">
        <v>19</v>
      </c>
      <c r="I217" s="17" t="s">
        <v>43</v>
      </c>
      <c r="J217" s="2">
        <v>21.18</v>
      </c>
      <c r="K217" s="2">
        <v>21.97</v>
      </c>
      <c r="L217" s="17" t="s">
        <v>43</v>
      </c>
      <c r="M217" s="2">
        <v>18.190000000000001</v>
      </c>
      <c r="N217" s="17" t="s">
        <v>43</v>
      </c>
      <c r="O217" s="2">
        <v>19.73</v>
      </c>
      <c r="P217" s="2">
        <v>17.77</v>
      </c>
      <c r="Q217" s="17" t="s">
        <v>43</v>
      </c>
      <c r="R217" s="17" t="s">
        <v>43</v>
      </c>
      <c r="S217" s="17" t="s">
        <v>43</v>
      </c>
      <c r="T217" s="2">
        <v>2.87</v>
      </c>
      <c r="U217" s="2">
        <v>3.7</v>
      </c>
      <c r="V217" s="17" t="s">
        <v>43</v>
      </c>
      <c r="W217" s="2">
        <v>2.42</v>
      </c>
      <c r="X217" s="17" t="s">
        <v>43</v>
      </c>
      <c r="Y217" s="17" t="s">
        <v>43</v>
      </c>
      <c r="Z217" s="2">
        <v>3.2</v>
      </c>
      <c r="AA217" s="2">
        <v>3.12</v>
      </c>
      <c r="AB217" s="17" t="s">
        <v>43</v>
      </c>
      <c r="AC217" s="2">
        <v>4.91</v>
      </c>
      <c r="AD217" s="2">
        <v>3.47</v>
      </c>
      <c r="AE217" s="2">
        <v>2.5099999999999998</v>
      </c>
      <c r="AF217" s="17" t="s">
        <v>43</v>
      </c>
      <c r="AG217" s="2">
        <v>0.71</v>
      </c>
      <c r="AH217" s="17" t="s">
        <v>43</v>
      </c>
    </row>
    <row r="218" spans="1:34" ht="14.25" x14ac:dyDescent="0.2">
      <c r="A218" s="11">
        <v>37622</v>
      </c>
      <c r="B218" s="2">
        <v>1.55</v>
      </c>
      <c r="C218" s="2">
        <v>1.55</v>
      </c>
      <c r="D218" s="2">
        <v>1.58</v>
      </c>
      <c r="E218" s="2">
        <v>1.58</v>
      </c>
      <c r="F218" s="2">
        <v>1.44</v>
      </c>
      <c r="G218" s="17" t="s">
        <v>43</v>
      </c>
      <c r="H218" s="2">
        <v>21.2</v>
      </c>
      <c r="I218" s="17" t="s">
        <v>43</v>
      </c>
      <c r="J218" s="2">
        <v>20.81</v>
      </c>
      <c r="K218" s="2">
        <v>21.51</v>
      </c>
      <c r="L218" s="17" t="s">
        <v>43</v>
      </c>
      <c r="M218" s="2">
        <v>17.149999999999999</v>
      </c>
      <c r="N218" s="17" t="s">
        <v>43</v>
      </c>
      <c r="O218" s="2">
        <v>20.05</v>
      </c>
      <c r="P218" s="2">
        <v>20.399999999999999</v>
      </c>
      <c r="Q218" s="17" t="s">
        <v>43</v>
      </c>
      <c r="R218" s="17" t="s">
        <v>43</v>
      </c>
      <c r="S218" s="17" t="s">
        <v>43</v>
      </c>
      <c r="T218" s="2">
        <v>2.87</v>
      </c>
      <c r="U218" s="2">
        <v>3.7</v>
      </c>
      <c r="V218" s="17" t="s">
        <v>43</v>
      </c>
      <c r="W218" s="2">
        <v>2.4</v>
      </c>
      <c r="X218" s="17" t="s">
        <v>43</v>
      </c>
      <c r="Y218" s="17" t="s">
        <v>43</v>
      </c>
      <c r="Z218" s="2">
        <v>3.2</v>
      </c>
      <c r="AA218" s="2">
        <v>3</v>
      </c>
      <c r="AB218" s="17" t="s">
        <v>43</v>
      </c>
      <c r="AC218" s="2">
        <v>4.95</v>
      </c>
      <c r="AD218" s="2">
        <v>3.84</v>
      </c>
      <c r="AE218" s="2">
        <v>2.52</v>
      </c>
      <c r="AF218" s="17" t="s">
        <v>43</v>
      </c>
      <c r="AG218" s="2">
        <v>0.7</v>
      </c>
      <c r="AH218" s="17" t="s">
        <v>43</v>
      </c>
    </row>
    <row r="219" spans="1:34" ht="14.25" x14ac:dyDescent="0.2">
      <c r="A219" s="11">
        <v>37591</v>
      </c>
      <c r="B219" s="2">
        <v>1.55</v>
      </c>
      <c r="C219" s="2">
        <v>1.55</v>
      </c>
      <c r="D219" s="2">
        <v>1.59</v>
      </c>
      <c r="E219" s="2">
        <v>1.59</v>
      </c>
      <c r="F219" s="2">
        <v>1.44</v>
      </c>
      <c r="G219" s="17" t="s">
        <v>43</v>
      </c>
      <c r="H219" s="2">
        <v>18.8</v>
      </c>
      <c r="I219" s="17" t="s">
        <v>43</v>
      </c>
      <c r="J219" s="2">
        <v>20.97</v>
      </c>
      <c r="K219" s="2">
        <v>21.58</v>
      </c>
      <c r="L219" s="17" t="s">
        <v>43</v>
      </c>
      <c r="M219" s="2">
        <v>18.04</v>
      </c>
      <c r="N219" s="17" t="s">
        <v>43</v>
      </c>
      <c r="O219" s="2">
        <v>19.23</v>
      </c>
      <c r="P219" s="2">
        <v>18.11</v>
      </c>
      <c r="Q219" s="17" t="s">
        <v>43</v>
      </c>
      <c r="R219" s="17" t="s">
        <v>43</v>
      </c>
      <c r="S219" s="17" t="s">
        <v>43</v>
      </c>
      <c r="T219" s="2">
        <v>2.87</v>
      </c>
      <c r="U219" s="2">
        <v>3.7</v>
      </c>
      <c r="V219" s="17" t="s">
        <v>43</v>
      </c>
      <c r="W219" s="2">
        <v>2.42</v>
      </c>
      <c r="X219" s="17" t="s">
        <v>43</v>
      </c>
      <c r="Y219" s="17" t="s">
        <v>43</v>
      </c>
      <c r="Z219" s="2">
        <v>2.98</v>
      </c>
      <c r="AA219" s="2">
        <v>3.02</v>
      </c>
      <c r="AB219" s="17" t="s">
        <v>43</v>
      </c>
      <c r="AC219" s="2">
        <v>4.95</v>
      </c>
      <c r="AD219" s="2">
        <v>3.84</v>
      </c>
      <c r="AE219" s="2">
        <v>2.56</v>
      </c>
      <c r="AF219" s="17" t="s">
        <v>43</v>
      </c>
      <c r="AG219" s="2">
        <v>0.7</v>
      </c>
      <c r="AH219" s="17" t="s">
        <v>43</v>
      </c>
    </row>
    <row r="220" spans="1:34" ht="14.25" x14ac:dyDescent="0.2">
      <c r="A220" s="11">
        <v>37561</v>
      </c>
      <c r="B220" s="2">
        <v>1.55</v>
      </c>
      <c r="C220" s="2">
        <v>1.55</v>
      </c>
      <c r="D220" s="2">
        <v>1.49</v>
      </c>
      <c r="E220" s="2">
        <v>1.46</v>
      </c>
      <c r="F220" s="2">
        <v>1.44</v>
      </c>
      <c r="G220" s="17" t="s">
        <v>43</v>
      </c>
      <c r="H220" s="2">
        <v>20.97</v>
      </c>
      <c r="I220" s="17" t="s">
        <v>43</v>
      </c>
      <c r="J220" s="2">
        <v>20.91</v>
      </c>
      <c r="K220" s="2">
        <v>21.48</v>
      </c>
      <c r="L220" s="17" t="s">
        <v>43</v>
      </c>
      <c r="M220" s="2">
        <v>17.29</v>
      </c>
      <c r="N220" s="17" t="s">
        <v>43</v>
      </c>
      <c r="O220" s="2">
        <v>19.579999999999998</v>
      </c>
      <c r="P220" s="2">
        <v>20.05</v>
      </c>
      <c r="Q220" s="17" t="s">
        <v>43</v>
      </c>
      <c r="R220" s="17" t="s">
        <v>43</v>
      </c>
      <c r="S220" s="17" t="s">
        <v>43</v>
      </c>
      <c r="T220" s="2">
        <v>2.85</v>
      </c>
      <c r="U220" s="2">
        <v>3.65</v>
      </c>
      <c r="V220" s="17" t="s">
        <v>43</v>
      </c>
      <c r="W220" s="2">
        <v>2.4</v>
      </c>
      <c r="X220" s="17" t="s">
        <v>43</v>
      </c>
      <c r="Y220" s="17" t="s">
        <v>43</v>
      </c>
      <c r="Z220" s="2">
        <v>3.19</v>
      </c>
      <c r="AA220" s="2">
        <v>3.15</v>
      </c>
      <c r="AB220" s="17" t="s">
        <v>43</v>
      </c>
      <c r="AC220" s="2">
        <v>4.96</v>
      </c>
      <c r="AD220" s="2">
        <v>3.59</v>
      </c>
      <c r="AE220" s="2">
        <v>2.56</v>
      </c>
      <c r="AF220" s="17" t="s">
        <v>43</v>
      </c>
      <c r="AG220" s="2">
        <v>0.69</v>
      </c>
      <c r="AH220" s="17" t="s">
        <v>43</v>
      </c>
    </row>
    <row r="221" spans="1:34" ht="14.25" x14ac:dyDescent="0.2">
      <c r="A221" s="11">
        <v>37530</v>
      </c>
      <c r="B221" s="2">
        <v>1.55</v>
      </c>
      <c r="C221" s="2">
        <v>1.55</v>
      </c>
      <c r="D221" s="2">
        <v>1.6</v>
      </c>
      <c r="E221" s="2">
        <v>1.6</v>
      </c>
      <c r="F221" s="2">
        <v>1.45</v>
      </c>
      <c r="G221" s="17" t="s">
        <v>43</v>
      </c>
      <c r="H221" s="2">
        <v>18.39</v>
      </c>
      <c r="I221" s="17" t="s">
        <v>43</v>
      </c>
      <c r="J221" s="2">
        <v>21.05</v>
      </c>
      <c r="K221" s="2">
        <v>21.58</v>
      </c>
      <c r="L221" s="17" t="s">
        <v>43</v>
      </c>
      <c r="M221" s="2">
        <v>18.239999999999998</v>
      </c>
      <c r="N221" s="17" t="s">
        <v>43</v>
      </c>
      <c r="O221" s="2">
        <v>17.420000000000002</v>
      </c>
      <c r="P221" s="2">
        <v>19.53</v>
      </c>
      <c r="Q221" s="17" t="s">
        <v>43</v>
      </c>
      <c r="R221" s="17" t="s">
        <v>43</v>
      </c>
      <c r="S221" s="17" t="s">
        <v>43</v>
      </c>
      <c r="T221" s="2">
        <v>2.87</v>
      </c>
      <c r="U221" s="2">
        <v>3.7</v>
      </c>
      <c r="V221" s="17" t="s">
        <v>43</v>
      </c>
      <c r="W221" s="2">
        <v>2.42</v>
      </c>
      <c r="X221" s="17" t="s">
        <v>43</v>
      </c>
      <c r="Y221" s="17" t="s">
        <v>43</v>
      </c>
      <c r="Z221" s="2">
        <v>3.19</v>
      </c>
      <c r="AA221" s="2">
        <v>3.15</v>
      </c>
      <c r="AB221" s="17" t="s">
        <v>43</v>
      </c>
      <c r="AC221" s="2">
        <v>4.96</v>
      </c>
      <c r="AD221" s="2">
        <v>3.84</v>
      </c>
      <c r="AE221" s="2">
        <v>2.56</v>
      </c>
      <c r="AF221" s="17" t="s">
        <v>43</v>
      </c>
      <c r="AG221" s="2">
        <v>0.7</v>
      </c>
      <c r="AH221" s="17" t="s">
        <v>43</v>
      </c>
    </row>
    <row r="222" spans="1:34" ht="14.25" x14ac:dyDescent="0.2">
      <c r="A222" s="11">
        <v>37500</v>
      </c>
      <c r="B222" s="2">
        <v>1.56</v>
      </c>
      <c r="C222" s="2">
        <v>1.56</v>
      </c>
      <c r="D222" s="2">
        <v>1.6</v>
      </c>
      <c r="E222" s="2">
        <v>1.6</v>
      </c>
      <c r="F222" s="2">
        <v>1.43</v>
      </c>
      <c r="G222" s="17" t="s">
        <v>43</v>
      </c>
      <c r="H222" s="2">
        <v>21.09</v>
      </c>
      <c r="I222" s="17" t="s">
        <v>43</v>
      </c>
      <c r="J222" s="2">
        <v>21.04</v>
      </c>
      <c r="K222" s="2">
        <v>21.55</v>
      </c>
      <c r="L222" s="17" t="s">
        <v>43</v>
      </c>
      <c r="M222" s="2">
        <v>18.100000000000001</v>
      </c>
      <c r="N222" s="17" t="s">
        <v>43</v>
      </c>
      <c r="O222" s="2">
        <v>18.68</v>
      </c>
      <c r="P222" s="2">
        <v>19.89</v>
      </c>
      <c r="Q222" s="17" t="s">
        <v>43</v>
      </c>
      <c r="R222" s="17" t="s">
        <v>43</v>
      </c>
      <c r="S222" s="17" t="s">
        <v>43</v>
      </c>
      <c r="T222" s="2">
        <v>2.87</v>
      </c>
      <c r="U222" s="2">
        <v>3.7</v>
      </c>
      <c r="V222" s="17" t="s">
        <v>43</v>
      </c>
      <c r="W222" s="2">
        <v>2.42</v>
      </c>
      <c r="X222" s="17" t="s">
        <v>43</v>
      </c>
      <c r="Y222" s="17" t="s">
        <v>43</v>
      </c>
      <c r="Z222" s="2">
        <v>3.2</v>
      </c>
      <c r="AA222" s="2">
        <v>2.94</v>
      </c>
      <c r="AB222" s="17" t="s">
        <v>43</v>
      </c>
      <c r="AC222" s="2">
        <v>4.96</v>
      </c>
      <c r="AD222" s="2">
        <v>3.84</v>
      </c>
      <c r="AE222" s="2">
        <v>2.57</v>
      </c>
      <c r="AF222" s="17" t="s">
        <v>43</v>
      </c>
      <c r="AG222" s="2">
        <v>0.7</v>
      </c>
      <c r="AH222" s="17" t="s">
        <v>43</v>
      </c>
    </row>
    <row r="223" spans="1:34" ht="14.25" x14ac:dyDescent="0.2">
      <c r="A223" s="11">
        <v>37469</v>
      </c>
      <c r="B223" s="2">
        <v>1.56</v>
      </c>
      <c r="C223" s="2">
        <v>1.56</v>
      </c>
      <c r="D223" s="2">
        <v>1.58</v>
      </c>
      <c r="E223" s="2">
        <v>1.58</v>
      </c>
      <c r="F223" s="2">
        <v>1.44</v>
      </c>
      <c r="G223" s="17" t="s">
        <v>43</v>
      </c>
      <c r="H223" s="2">
        <v>19.190000000000001</v>
      </c>
      <c r="I223" s="17" t="s">
        <v>43</v>
      </c>
      <c r="J223" s="2">
        <v>21.04</v>
      </c>
      <c r="K223" s="2">
        <v>20.96</v>
      </c>
      <c r="L223" s="17" t="s">
        <v>43</v>
      </c>
      <c r="M223" s="2">
        <v>16.510000000000002</v>
      </c>
      <c r="N223" s="17" t="s">
        <v>43</v>
      </c>
      <c r="O223" s="2">
        <v>19.71</v>
      </c>
      <c r="P223" s="2">
        <v>19.149999999999999</v>
      </c>
      <c r="Q223" s="17" t="s">
        <v>43</v>
      </c>
      <c r="R223" s="17" t="s">
        <v>43</v>
      </c>
      <c r="S223" s="17" t="s">
        <v>43</v>
      </c>
      <c r="T223" s="2">
        <v>2.86</v>
      </c>
      <c r="U223" s="2">
        <v>3.69</v>
      </c>
      <c r="V223" s="17" t="s">
        <v>43</v>
      </c>
      <c r="W223" s="2">
        <v>2.42</v>
      </c>
      <c r="X223" s="17" t="s">
        <v>43</v>
      </c>
      <c r="Y223" s="17" t="s">
        <v>43</v>
      </c>
      <c r="Z223" s="2">
        <v>3.2</v>
      </c>
      <c r="AA223" s="2">
        <v>3.16</v>
      </c>
      <c r="AB223" s="17" t="s">
        <v>43</v>
      </c>
      <c r="AC223" s="2">
        <v>4.96</v>
      </c>
      <c r="AD223" s="2">
        <v>3.84</v>
      </c>
      <c r="AE223" s="2">
        <v>2.56</v>
      </c>
      <c r="AF223" s="17" t="s">
        <v>43</v>
      </c>
      <c r="AG223" s="2">
        <v>0.7</v>
      </c>
      <c r="AH223" s="17" t="s">
        <v>43</v>
      </c>
    </row>
    <row r="224" spans="1:34" ht="14.25" x14ac:dyDescent="0.2">
      <c r="A224" s="11">
        <v>37438</v>
      </c>
      <c r="B224" s="2">
        <v>1.56</v>
      </c>
      <c r="C224" s="2">
        <v>1.56</v>
      </c>
      <c r="D224" s="2">
        <v>1.58</v>
      </c>
      <c r="E224" s="2">
        <v>1.56</v>
      </c>
      <c r="F224" s="2">
        <v>1.45</v>
      </c>
      <c r="G224" s="17" t="s">
        <v>43</v>
      </c>
      <c r="H224" s="2">
        <v>20.9</v>
      </c>
      <c r="I224" s="17" t="s">
        <v>43</v>
      </c>
      <c r="J224" s="2">
        <v>21.03</v>
      </c>
      <c r="K224" s="2">
        <v>21.28</v>
      </c>
      <c r="L224" s="17" t="s">
        <v>43</v>
      </c>
      <c r="M224" s="2">
        <v>17.73</v>
      </c>
      <c r="N224" s="17" t="s">
        <v>43</v>
      </c>
      <c r="O224" s="2">
        <v>19.510000000000002</v>
      </c>
      <c r="P224" s="2">
        <v>19.43</v>
      </c>
      <c r="Q224" s="17" t="s">
        <v>43</v>
      </c>
      <c r="R224" s="17" t="s">
        <v>43</v>
      </c>
      <c r="S224" s="17" t="s">
        <v>43</v>
      </c>
      <c r="T224" s="2">
        <v>2.75</v>
      </c>
      <c r="U224" s="2">
        <v>3.6</v>
      </c>
      <c r="V224" s="17" t="s">
        <v>43</v>
      </c>
      <c r="W224" s="2">
        <v>2.35</v>
      </c>
      <c r="X224" s="17" t="s">
        <v>43</v>
      </c>
      <c r="Y224" s="17" t="s">
        <v>43</v>
      </c>
      <c r="Z224" s="2">
        <v>3.14</v>
      </c>
      <c r="AA224" s="2">
        <v>2.99</v>
      </c>
      <c r="AB224" s="17" t="s">
        <v>43</v>
      </c>
      <c r="AC224" s="2">
        <v>4.8899999999999997</v>
      </c>
      <c r="AD224" s="2">
        <v>3.79</v>
      </c>
      <c r="AE224" s="2">
        <v>2.5099999999999998</v>
      </c>
      <c r="AF224" s="17" t="s">
        <v>43</v>
      </c>
      <c r="AG224" s="2">
        <v>0.67</v>
      </c>
      <c r="AH224" s="17" t="s">
        <v>43</v>
      </c>
    </row>
    <row r="225" spans="1:34" ht="14.25" x14ac:dyDescent="0.2">
      <c r="A225" s="11">
        <v>37408</v>
      </c>
      <c r="B225" s="2">
        <v>1.57</v>
      </c>
      <c r="C225" s="2">
        <v>1.56</v>
      </c>
      <c r="D225" s="2">
        <v>1.59</v>
      </c>
      <c r="E225" s="2">
        <v>1.58</v>
      </c>
      <c r="F225" s="2">
        <v>1.44</v>
      </c>
      <c r="G225" s="17" t="s">
        <v>43</v>
      </c>
      <c r="H225" s="2">
        <v>21.02</v>
      </c>
      <c r="I225" s="17" t="s">
        <v>43</v>
      </c>
      <c r="J225" s="2">
        <v>20.98</v>
      </c>
      <c r="K225" s="2">
        <v>21.39</v>
      </c>
      <c r="L225" s="17" t="s">
        <v>43</v>
      </c>
      <c r="M225" s="2">
        <v>17.920000000000002</v>
      </c>
      <c r="N225" s="17" t="s">
        <v>43</v>
      </c>
      <c r="O225" s="2">
        <v>19.8</v>
      </c>
      <c r="P225" s="2">
        <v>19.64</v>
      </c>
      <c r="Q225" s="17" t="s">
        <v>43</v>
      </c>
      <c r="R225" s="17" t="s">
        <v>43</v>
      </c>
      <c r="S225" s="17" t="s">
        <v>43</v>
      </c>
      <c r="T225" s="2">
        <v>2.79</v>
      </c>
      <c r="U225" s="2">
        <v>3.59</v>
      </c>
      <c r="V225" s="17" t="s">
        <v>43</v>
      </c>
      <c r="W225" s="2">
        <v>2.41</v>
      </c>
      <c r="X225" s="17" t="s">
        <v>43</v>
      </c>
      <c r="Y225" s="17" t="s">
        <v>43</v>
      </c>
      <c r="Z225" s="2">
        <v>3.19</v>
      </c>
      <c r="AA225" s="2">
        <v>2.99</v>
      </c>
      <c r="AB225" s="17" t="s">
        <v>43</v>
      </c>
      <c r="AC225" s="2">
        <v>4.5199999999999996</v>
      </c>
      <c r="AD225" s="2">
        <v>3.86</v>
      </c>
      <c r="AE225" s="2">
        <v>2.4700000000000002</v>
      </c>
      <c r="AF225" s="17" t="s">
        <v>43</v>
      </c>
      <c r="AG225" s="2">
        <v>0.7</v>
      </c>
      <c r="AH225" s="17" t="s">
        <v>43</v>
      </c>
    </row>
    <row r="226" spans="1:34" ht="14.25" x14ac:dyDescent="0.2">
      <c r="A226" s="11">
        <v>37377</v>
      </c>
      <c r="B226" s="2">
        <v>1.56</v>
      </c>
      <c r="C226" s="2">
        <v>1.56</v>
      </c>
      <c r="D226" s="2">
        <v>1.58</v>
      </c>
      <c r="E226" s="2">
        <v>1.58</v>
      </c>
      <c r="F226" s="2">
        <v>1.44</v>
      </c>
      <c r="G226" s="17" t="s">
        <v>43</v>
      </c>
      <c r="H226" s="2">
        <v>19.16</v>
      </c>
      <c r="I226" s="17" t="s">
        <v>43</v>
      </c>
      <c r="J226" s="2">
        <v>21</v>
      </c>
      <c r="K226" s="2">
        <v>21.37</v>
      </c>
      <c r="L226" s="17" t="s">
        <v>43</v>
      </c>
      <c r="M226" s="2">
        <v>17.93</v>
      </c>
      <c r="N226" s="17" t="s">
        <v>43</v>
      </c>
      <c r="O226" s="2">
        <v>20.18</v>
      </c>
      <c r="P226" s="2">
        <v>20.309999999999999</v>
      </c>
      <c r="Q226" s="17" t="s">
        <v>43</v>
      </c>
      <c r="R226" s="17" t="s">
        <v>43</v>
      </c>
      <c r="S226" s="17" t="s">
        <v>43</v>
      </c>
      <c r="T226" s="2">
        <v>2.77</v>
      </c>
      <c r="U226" s="2">
        <v>3.59</v>
      </c>
      <c r="V226" s="17" t="s">
        <v>43</v>
      </c>
      <c r="W226" s="2">
        <v>2.39</v>
      </c>
      <c r="X226" s="17" t="s">
        <v>43</v>
      </c>
      <c r="Y226" s="17" t="s">
        <v>43</v>
      </c>
      <c r="Z226" s="2">
        <v>3.2</v>
      </c>
      <c r="AA226" s="2">
        <v>3.11</v>
      </c>
      <c r="AB226" s="17" t="s">
        <v>43</v>
      </c>
      <c r="AC226" s="2">
        <v>4.96</v>
      </c>
      <c r="AD226" s="2">
        <v>3.84</v>
      </c>
      <c r="AE226" s="2">
        <v>2.54</v>
      </c>
      <c r="AF226" s="17" t="s">
        <v>43</v>
      </c>
      <c r="AG226" s="2">
        <v>0.7</v>
      </c>
      <c r="AH226" s="17" t="s">
        <v>43</v>
      </c>
    </row>
    <row r="227" spans="1:34" ht="14.25" x14ac:dyDescent="0.2">
      <c r="A227" s="11">
        <v>37347</v>
      </c>
      <c r="B227" s="2">
        <v>1.56</v>
      </c>
      <c r="C227" s="2">
        <v>1.56</v>
      </c>
      <c r="D227" s="2">
        <v>1.63</v>
      </c>
      <c r="E227" s="2">
        <v>1.63</v>
      </c>
      <c r="F227" s="2">
        <v>1.46</v>
      </c>
      <c r="G227" s="17" t="s">
        <v>43</v>
      </c>
      <c r="H227" s="2">
        <v>21.08</v>
      </c>
      <c r="I227" s="17" t="s">
        <v>43</v>
      </c>
      <c r="J227" s="2">
        <v>20.83</v>
      </c>
      <c r="K227" s="2">
        <v>20.48</v>
      </c>
      <c r="L227" s="17" t="s">
        <v>43</v>
      </c>
      <c r="M227" s="2">
        <v>17.95</v>
      </c>
      <c r="N227" s="17" t="s">
        <v>43</v>
      </c>
      <c r="O227" s="2">
        <v>20</v>
      </c>
      <c r="P227" s="2">
        <v>18.170000000000002</v>
      </c>
      <c r="Q227" s="17" t="s">
        <v>43</v>
      </c>
      <c r="R227" s="17" t="s">
        <v>43</v>
      </c>
      <c r="S227" s="17" t="s">
        <v>43</v>
      </c>
      <c r="T227" s="2">
        <v>2.78</v>
      </c>
      <c r="U227" s="2">
        <v>3.58</v>
      </c>
      <c r="V227" s="17" t="s">
        <v>43</v>
      </c>
      <c r="W227" s="2">
        <v>2.38</v>
      </c>
      <c r="X227" s="17" t="s">
        <v>43</v>
      </c>
      <c r="Y227" s="17" t="s">
        <v>43</v>
      </c>
      <c r="Z227" s="2">
        <v>3.24</v>
      </c>
      <c r="AA227" s="2">
        <v>3.16</v>
      </c>
      <c r="AB227" s="17" t="s">
        <v>43</v>
      </c>
      <c r="AC227" s="2">
        <v>4.96</v>
      </c>
      <c r="AD227" s="2">
        <v>3.82</v>
      </c>
      <c r="AE227" s="2">
        <v>2.5299999999999998</v>
      </c>
      <c r="AF227" s="17" t="s">
        <v>43</v>
      </c>
      <c r="AG227" s="2">
        <v>0.7</v>
      </c>
      <c r="AH227" s="17" t="s">
        <v>43</v>
      </c>
    </row>
    <row r="228" spans="1:34" ht="14.25" x14ac:dyDescent="0.2">
      <c r="A228" s="11">
        <v>37316</v>
      </c>
      <c r="B228" s="2">
        <v>1.56</v>
      </c>
      <c r="C228" s="2">
        <v>1.56</v>
      </c>
      <c r="D228" s="2">
        <v>1.58</v>
      </c>
      <c r="E228" s="2">
        <v>1.58</v>
      </c>
      <c r="F228" s="2">
        <v>1.46</v>
      </c>
      <c r="G228" s="17" t="s">
        <v>43</v>
      </c>
      <c r="H228" s="2">
        <v>21.2</v>
      </c>
      <c r="I228" s="17" t="s">
        <v>43</v>
      </c>
      <c r="J228" s="2">
        <v>20</v>
      </c>
      <c r="K228" s="2">
        <v>21.26</v>
      </c>
      <c r="L228" s="17" t="s">
        <v>43</v>
      </c>
      <c r="M228" s="2">
        <v>18.079999999999998</v>
      </c>
      <c r="N228" s="17" t="s">
        <v>43</v>
      </c>
      <c r="O228" s="2">
        <v>19.62</v>
      </c>
      <c r="P228" s="2">
        <v>19.71</v>
      </c>
      <c r="Q228" s="17" t="s">
        <v>43</v>
      </c>
      <c r="R228" s="17" t="s">
        <v>43</v>
      </c>
      <c r="S228" s="17" t="s">
        <v>43</v>
      </c>
      <c r="T228" s="2">
        <v>2.78</v>
      </c>
      <c r="U228" s="2">
        <v>3.58</v>
      </c>
      <c r="V228" s="17" t="s">
        <v>43</v>
      </c>
      <c r="W228" s="2">
        <v>2.38</v>
      </c>
      <c r="X228" s="17" t="s">
        <v>43</v>
      </c>
      <c r="Y228" s="17" t="s">
        <v>43</v>
      </c>
      <c r="Z228" s="2">
        <v>3.24</v>
      </c>
      <c r="AA228" s="2">
        <v>2.9</v>
      </c>
      <c r="AB228" s="17" t="s">
        <v>43</v>
      </c>
      <c r="AC228" s="2">
        <v>4.96</v>
      </c>
      <c r="AD228" s="2">
        <v>3.84</v>
      </c>
      <c r="AE228" s="2">
        <v>2.5299999999999998</v>
      </c>
      <c r="AF228" s="17" t="s">
        <v>43</v>
      </c>
      <c r="AG228" s="2">
        <v>0.7</v>
      </c>
      <c r="AH228" s="17" t="s">
        <v>43</v>
      </c>
    </row>
    <row r="229" spans="1:34" ht="14.25" x14ac:dyDescent="0.2">
      <c r="A229" s="11">
        <v>37288</v>
      </c>
      <c r="B229" s="2">
        <v>1.56</v>
      </c>
      <c r="C229" s="2">
        <v>1.56</v>
      </c>
      <c r="D229" s="2">
        <v>1.53</v>
      </c>
      <c r="E229" s="2">
        <v>1.53</v>
      </c>
      <c r="F229" s="2">
        <v>1.46</v>
      </c>
      <c r="G229" s="17" t="s">
        <v>43</v>
      </c>
      <c r="H229" s="2">
        <v>21.11</v>
      </c>
      <c r="I229" s="17" t="s">
        <v>43</v>
      </c>
      <c r="J229" s="2">
        <v>21.02</v>
      </c>
      <c r="K229" s="2">
        <v>21.33</v>
      </c>
      <c r="L229" s="17" t="s">
        <v>43</v>
      </c>
      <c r="M229" s="2">
        <v>18.07</v>
      </c>
      <c r="N229" s="17" t="s">
        <v>43</v>
      </c>
      <c r="O229" s="2">
        <v>19.899999999999999</v>
      </c>
      <c r="P229" s="2">
        <v>20.22</v>
      </c>
      <c r="Q229" s="17" t="s">
        <v>43</v>
      </c>
      <c r="R229" s="17" t="s">
        <v>43</v>
      </c>
      <c r="S229" s="17" t="s">
        <v>43</v>
      </c>
      <c r="T229" s="2">
        <v>2.78</v>
      </c>
      <c r="U229" s="2">
        <v>3.57</v>
      </c>
      <c r="V229" s="17" t="s">
        <v>43</v>
      </c>
      <c r="W229" s="2">
        <v>2.38</v>
      </c>
      <c r="X229" s="17" t="s">
        <v>43</v>
      </c>
      <c r="Y229" s="17" t="s">
        <v>43</v>
      </c>
      <c r="Z229" s="2">
        <v>3.24</v>
      </c>
      <c r="AA229" s="2">
        <v>3.2</v>
      </c>
      <c r="AB229" s="17" t="s">
        <v>43</v>
      </c>
      <c r="AC229" s="2">
        <v>4.96</v>
      </c>
      <c r="AD229" s="2">
        <v>3.84</v>
      </c>
      <c r="AE229" s="2">
        <v>2.56</v>
      </c>
      <c r="AF229" s="17" t="s">
        <v>43</v>
      </c>
      <c r="AG229" s="2">
        <v>0.69</v>
      </c>
      <c r="AH229" s="17" t="s">
        <v>43</v>
      </c>
    </row>
    <row r="230" spans="1:34" ht="14.25" x14ac:dyDescent="0.2">
      <c r="A230" s="11">
        <v>37257</v>
      </c>
      <c r="B230" s="2">
        <v>1.56</v>
      </c>
      <c r="C230" s="2">
        <v>1.56</v>
      </c>
      <c r="D230" s="2">
        <v>1.63</v>
      </c>
      <c r="E230" s="2">
        <v>1.63</v>
      </c>
      <c r="F230" s="2">
        <v>1.46</v>
      </c>
      <c r="G230" s="17" t="s">
        <v>43</v>
      </c>
      <c r="H230" s="2">
        <v>21.06</v>
      </c>
      <c r="I230" s="17" t="s">
        <v>43</v>
      </c>
      <c r="J230" s="2">
        <v>20.73</v>
      </c>
      <c r="K230" s="2">
        <v>21.36</v>
      </c>
      <c r="L230" s="17" t="s">
        <v>43</v>
      </c>
      <c r="M230" s="2">
        <v>17.510000000000002</v>
      </c>
      <c r="N230" s="17" t="s">
        <v>43</v>
      </c>
      <c r="O230" s="2">
        <v>18.87</v>
      </c>
      <c r="P230" s="2">
        <v>16.829999999999998</v>
      </c>
      <c r="Q230" s="17" t="s">
        <v>43</v>
      </c>
      <c r="R230" s="17" t="s">
        <v>43</v>
      </c>
      <c r="S230" s="17" t="s">
        <v>43</v>
      </c>
      <c r="T230" s="2">
        <v>2.78</v>
      </c>
      <c r="U230" s="2">
        <v>3.58</v>
      </c>
      <c r="V230" s="17" t="s">
        <v>43</v>
      </c>
      <c r="W230" s="2">
        <v>2.4</v>
      </c>
      <c r="X230" s="17" t="s">
        <v>43</v>
      </c>
      <c r="Y230" s="17" t="s">
        <v>43</v>
      </c>
      <c r="Z230" s="2">
        <v>3.24</v>
      </c>
      <c r="AA230" s="2">
        <v>2.9</v>
      </c>
      <c r="AB230" s="17" t="s">
        <v>43</v>
      </c>
      <c r="AC230" s="2">
        <v>4.96</v>
      </c>
      <c r="AD230" s="2">
        <v>3.84</v>
      </c>
      <c r="AE230" s="2">
        <v>2.57</v>
      </c>
      <c r="AF230" s="17" t="s">
        <v>43</v>
      </c>
      <c r="AG230" s="2">
        <v>0.7</v>
      </c>
      <c r="AH230" s="17" t="s">
        <v>43</v>
      </c>
    </row>
    <row r="231" spans="1:34" ht="14.25" x14ac:dyDescent="0.2">
      <c r="A231" s="11">
        <v>37226</v>
      </c>
      <c r="B231" s="2">
        <v>1.56</v>
      </c>
      <c r="C231" s="2">
        <v>1.56</v>
      </c>
      <c r="D231" s="2">
        <v>1.59</v>
      </c>
      <c r="E231" s="2">
        <v>1.63</v>
      </c>
      <c r="F231" s="2">
        <v>1.46</v>
      </c>
      <c r="G231" s="17" t="s">
        <v>43</v>
      </c>
      <c r="H231" s="2">
        <v>21.08</v>
      </c>
      <c r="I231" s="17" t="s">
        <v>43</v>
      </c>
      <c r="J231" s="2">
        <v>20.89</v>
      </c>
      <c r="K231" s="2">
        <v>21.19</v>
      </c>
      <c r="L231" s="17" t="s">
        <v>43</v>
      </c>
      <c r="M231" s="2">
        <v>17.920000000000002</v>
      </c>
      <c r="N231" s="17" t="s">
        <v>43</v>
      </c>
      <c r="O231" s="2">
        <v>19.850000000000001</v>
      </c>
      <c r="P231" s="2">
        <v>16.39</v>
      </c>
      <c r="Q231" s="17" t="s">
        <v>43</v>
      </c>
      <c r="R231" s="17" t="s">
        <v>43</v>
      </c>
      <c r="S231" s="17" t="s">
        <v>43</v>
      </c>
      <c r="T231" s="2">
        <v>2.77</v>
      </c>
      <c r="U231" s="2">
        <v>3.58</v>
      </c>
      <c r="V231" s="17" t="s">
        <v>43</v>
      </c>
      <c r="W231" s="2">
        <v>2.38</v>
      </c>
      <c r="X231" s="17" t="s">
        <v>43</v>
      </c>
      <c r="Y231" s="17" t="s">
        <v>43</v>
      </c>
      <c r="Z231" s="2">
        <v>3.23</v>
      </c>
      <c r="AA231" s="2">
        <v>3.18</v>
      </c>
      <c r="AB231" s="17" t="s">
        <v>43</v>
      </c>
      <c r="AC231" s="2">
        <v>4.51</v>
      </c>
      <c r="AD231" s="2">
        <v>3.84</v>
      </c>
      <c r="AE231" s="2">
        <v>2.4</v>
      </c>
      <c r="AF231" s="17" t="s">
        <v>43</v>
      </c>
      <c r="AG231" s="2">
        <v>0.67</v>
      </c>
      <c r="AH231" s="17" t="s">
        <v>43</v>
      </c>
    </row>
    <row r="232" spans="1:34" ht="14.25" x14ac:dyDescent="0.2">
      <c r="A232" s="11">
        <v>37196</v>
      </c>
      <c r="B232" s="2">
        <v>1.56</v>
      </c>
      <c r="C232" s="2">
        <v>1.56</v>
      </c>
      <c r="D232" s="2">
        <v>1.63</v>
      </c>
      <c r="E232" s="2">
        <v>1.63</v>
      </c>
      <c r="F232" s="2">
        <v>1.45</v>
      </c>
      <c r="G232" s="17" t="s">
        <v>43</v>
      </c>
      <c r="H232" s="2">
        <v>21.06</v>
      </c>
      <c r="I232" s="17" t="s">
        <v>43</v>
      </c>
      <c r="J232" s="2">
        <v>20.59</v>
      </c>
      <c r="K232" s="2">
        <v>21.22</v>
      </c>
      <c r="L232" s="17" t="s">
        <v>43</v>
      </c>
      <c r="M232" s="2">
        <v>17.88</v>
      </c>
      <c r="N232" s="17" t="s">
        <v>43</v>
      </c>
      <c r="O232" s="2">
        <v>18.54</v>
      </c>
      <c r="P232" s="2">
        <v>19.23</v>
      </c>
      <c r="Q232" s="17" t="s">
        <v>43</v>
      </c>
      <c r="R232" s="17" t="s">
        <v>43</v>
      </c>
      <c r="S232" s="17" t="s">
        <v>43</v>
      </c>
      <c r="T232" s="2">
        <v>2.77</v>
      </c>
      <c r="U232" s="2">
        <v>3.58</v>
      </c>
      <c r="V232" s="17" t="s">
        <v>43</v>
      </c>
      <c r="W232" s="2">
        <v>2.38</v>
      </c>
      <c r="X232" s="17" t="s">
        <v>43</v>
      </c>
      <c r="Y232" s="17" t="s">
        <v>43</v>
      </c>
      <c r="Z232" s="2">
        <v>3.22</v>
      </c>
      <c r="AA232" s="2">
        <v>3.04</v>
      </c>
      <c r="AB232" s="17" t="s">
        <v>43</v>
      </c>
      <c r="AC232" s="2">
        <v>4.96</v>
      </c>
      <c r="AD232" s="2">
        <v>3.56</v>
      </c>
      <c r="AE232" s="2">
        <v>2.56</v>
      </c>
      <c r="AF232" s="17" t="s">
        <v>43</v>
      </c>
      <c r="AG232" s="2">
        <v>0.69</v>
      </c>
      <c r="AH232" s="17" t="s">
        <v>43</v>
      </c>
    </row>
    <row r="233" spans="1:34" ht="14.25" x14ac:dyDescent="0.2">
      <c r="A233" s="11">
        <v>37165</v>
      </c>
      <c r="B233" s="2">
        <v>1.56</v>
      </c>
      <c r="C233" s="2">
        <v>1.56</v>
      </c>
      <c r="D233" s="2">
        <v>1.63</v>
      </c>
      <c r="E233" s="2">
        <v>1.63</v>
      </c>
      <c r="F233" s="2">
        <v>1.45</v>
      </c>
      <c r="G233" s="17" t="s">
        <v>43</v>
      </c>
      <c r="H233" s="2">
        <v>20.94</v>
      </c>
      <c r="I233" s="17" t="s">
        <v>43</v>
      </c>
      <c r="J233" s="2">
        <v>20.87</v>
      </c>
      <c r="K233" s="2">
        <v>20.92</v>
      </c>
      <c r="L233" s="17" t="s">
        <v>43</v>
      </c>
      <c r="M233" s="2">
        <v>17.760000000000002</v>
      </c>
      <c r="N233" s="17" t="s">
        <v>43</v>
      </c>
      <c r="O233" s="2">
        <v>19.91</v>
      </c>
      <c r="P233" s="2">
        <v>17.8</v>
      </c>
      <c r="Q233" s="17" t="s">
        <v>43</v>
      </c>
      <c r="R233" s="17" t="s">
        <v>43</v>
      </c>
      <c r="S233" s="17" t="s">
        <v>43</v>
      </c>
      <c r="T233" s="2">
        <v>2.77</v>
      </c>
      <c r="U233" s="2">
        <v>3.58</v>
      </c>
      <c r="V233" s="17" t="s">
        <v>43</v>
      </c>
      <c r="W233" s="2">
        <v>2.38</v>
      </c>
      <c r="X233" s="17" t="s">
        <v>43</v>
      </c>
      <c r="Y233" s="17" t="s">
        <v>43</v>
      </c>
      <c r="Z233" s="2">
        <v>3.18</v>
      </c>
      <c r="AA233" s="2">
        <v>3.18</v>
      </c>
      <c r="AB233" s="17" t="s">
        <v>43</v>
      </c>
      <c r="AC233" s="2">
        <v>4.96</v>
      </c>
      <c r="AD233" s="2">
        <v>3.84</v>
      </c>
      <c r="AE233" s="2">
        <v>2.56</v>
      </c>
      <c r="AF233" s="17" t="s">
        <v>43</v>
      </c>
      <c r="AG233" s="2">
        <v>0.7</v>
      </c>
      <c r="AH233" s="17" t="s">
        <v>43</v>
      </c>
    </row>
    <row r="234" spans="1:34" ht="14.25" x14ac:dyDescent="0.2">
      <c r="A234" s="11">
        <v>37135</v>
      </c>
      <c r="B234" s="2">
        <v>1.56</v>
      </c>
      <c r="C234" s="2">
        <v>1.56</v>
      </c>
      <c r="D234" s="2">
        <v>1.63</v>
      </c>
      <c r="E234" s="2">
        <v>1.63</v>
      </c>
      <c r="F234" s="2">
        <v>1.46</v>
      </c>
      <c r="G234" s="17" t="s">
        <v>43</v>
      </c>
      <c r="H234" s="2">
        <v>20.74</v>
      </c>
      <c r="I234" s="17" t="s">
        <v>43</v>
      </c>
      <c r="J234" s="2">
        <v>20.45</v>
      </c>
      <c r="K234" s="2">
        <v>21.19</v>
      </c>
      <c r="L234" s="17" t="s">
        <v>43</v>
      </c>
      <c r="M234" s="2">
        <v>17.579999999999998</v>
      </c>
      <c r="N234" s="17" t="s">
        <v>43</v>
      </c>
      <c r="O234" s="2">
        <v>19.690000000000001</v>
      </c>
      <c r="P234" s="2">
        <v>19.309999999999999</v>
      </c>
      <c r="Q234" s="17" t="s">
        <v>43</v>
      </c>
      <c r="R234" s="17" t="s">
        <v>43</v>
      </c>
      <c r="S234" s="17" t="s">
        <v>43</v>
      </c>
      <c r="T234" s="2">
        <v>2.77</v>
      </c>
      <c r="U234" s="2">
        <v>3.58</v>
      </c>
      <c r="V234" s="17" t="s">
        <v>43</v>
      </c>
      <c r="W234" s="2">
        <v>2.38</v>
      </c>
      <c r="X234" s="17" t="s">
        <v>43</v>
      </c>
      <c r="Y234" s="17" t="s">
        <v>43</v>
      </c>
      <c r="Z234" s="2">
        <v>3.22</v>
      </c>
      <c r="AA234" s="2">
        <v>3.17</v>
      </c>
      <c r="AB234" s="17" t="s">
        <v>43</v>
      </c>
      <c r="AC234" s="2">
        <v>4.96</v>
      </c>
      <c r="AD234" s="2">
        <v>3.84</v>
      </c>
      <c r="AE234" s="2">
        <v>2.56</v>
      </c>
      <c r="AF234" s="17" t="s">
        <v>43</v>
      </c>
      <c r="AG234" s="2">
        <v>0.7</v>
      </c>
      <c r="AH234" s="17" t="s">
        <v>43</v>
      </c>
    </row>
    <row r="235" spans="1:34" ht="14.25" x14ac:dyDescent="0.2">
      <c r="A235" s="11">
        <v>37104</v>
      </c>
      <c r="B235" s="2">
        <v>1.56</v>
      </c>
      <c r="C235" s="2">
        <v>1.56</v>
      </c>
      <c r="D235" s="2">
        <v>1.63</v>
      </c>
      <c r="E235" s="2">
        <v>1.6</v>
      </c>
      <c r="F235" s="2">
        <v>1.46</v>
      </c>
      <c r="G235" s="17" t="s">
        <v>43</v>
      </c>
      <c r="H235" s="2">
        <v>20.43</v>
      </c>
      <c r="I235" s="17" t="s">
        <v>43</v>
      </c>
      <c r="J235" s="2">
        <v>20.53</v>
      </c>
      <c r="K235" s="2">
        <v>21.05</v>
      </c>
      <c r="L235" s="17" t="s">
        <v>43</v>
      </c>
      <c r="M235" s="2">
        <v>17.8</v>
      </c>
      <c r="N235" s="17" t="s">
        <v>43</v>
      </c>
      <c r="O235" s="2">
        <v>19.7</v>
      </c>
      <c r="P235" s="2">
        <v>18.72</v>
      </c>
      <c r="Q235" s="17" t="s">
        <v>43</v>
      </c>
      <c r="R235" s="17" t="s">
        <v>43</v>
      </c>
      <c r="S235" s="17" t="s">
        <v>43</v>
      </c>
      <c r="T235" s="2">
        <v>2.77</v>
      </c>
      <c r="U235" s="2">
        <v>3.58</v>
      </c>
      <c r="V235" s="17" t="s">
        <v>43</v>
      </c>
      <c r="W235" s="2">
        <v>2.39</v>
      </c>
      <c r="X235" s="17" t="s">
        <v>43</v>
      </c>
      <c r="Y235" s="17" t="s">
        <v>43</v>
      </c>
      <c r="Z235" s="2">
        <v>3.22</v>
      </c>
      <c r="AA235" s="2">
        <v>3.18</v>
      </c>
      <c r="AB235" s="17" t="s">
        <v>43</v>
      </c>
      <c r="AC235" s="2">
        <v>4.96</v>
      </c>
      <c r="AD235" s="2">
        <v>3.84</v>
      </c>
      <c r="AE235" s="2">
        <v>2.54</v>
      </c>
      <c r="AF235" s="17" t="s">
        <v>43</v>
      </c>
      <c r="AG235" s="2">
        <v>0.69</v>
      </c>
      <c r="AH235" s="17" t="s">
        <v>43</v>
      </c>
    </row>
    <row r="236" spans="1:34" ht="14.25" x14ac:dyDescent="0.2">
      <c r="A236" s="11">
        <v>37073</v>
      </c>
      <c r="B236" s="2">
        <v>1.55</v>
      </c>
      <c r="C236" s="2">
        <v>1.54</v>
      </c>
      <c r="D236" s="2">
        <v>1.63</v>
      </c>
      <c r="E236" s="2">
        <v>1.63</v>
      </c>
      <c r="F236" s="2">
        <v>1.46</v>
      </c>
      <c r="G236" s="17" t="s">
        <v>43</v>
      </c>
      <c r="H236" s="2">
        <v>20.309999999999999</v>
      </c>
      <c r="I236" s="17" t="s">
        <v>43</v>
      </c>
      <c r="J236" s="2">
        <v>20.61</v>
      </c>
      <c r="K236" s="2">
        <v>21.21</v>
      </c>
      <c r="L236" s="17" t="s">
        <v>43</v>
      </c>
      <c r="M236" s="2">
        <v>17.920000000000002</v>
      </c>
      <c r="N236" s="17" t="s">
        <v>43</v>
      </c>
      <c r="O236" s="2">
        <v>19.920000000000002</v>
      </c>
      <c r="P236" s="2">
        <v>19.36</v>
      </c>
      <c r="Q236" s="17" t="s">
        <v>43</v>
      </c>
      <c r="R236" s="17" t="s">
        <v>43</v>
      </c>
      <c r="S236" s="17" t="s">
        <v>43</v>
      </c>
      <c r="T236" s="2">
        <v>2.7</v>
      </c>
      <c r="U236" s="2">
        <v>3.55</v>
      </c>
      <c r="V236" s="17" t="s">
        <v>43</v>
      </c>
      <c r="W236" s="2">
        <v>2.37</v>
      </c>
      <c r="X236" s="17" t="s">
        <v>43</v>
      </c>
      <c r="Y236" s="17" t="s">
        <v>43</v>
      </c>
      <c r="Z236" s="2">
        <v>3.22</v>
      </c>
      <c r="AA236" s="2">
        <v>3.18</v>
      </c>
      <c r="AB236" s="17" t="s">
        <v>43</v>
      </c>
      <c r="AC236" s="2">
        <v>4.97</v>
      </c>
      <c r="AD236" s="2">
        <v>3.85</v>
      </c>
      <c r="AE236" s="2">
        <v>2.52</v>
      </c>
      <c r="AF236" s="17" t="s">
        <v>43</v>
      </c>
      <c r="AG236" s="2">
        <v>0.69</v>
      </c>
      <c r="AH236" s="17" t="s">
        <v>43</v>
      </c>
    </row>
    <row r="237" spans="1:34" ht="14.25" x14ac:dyDescent="0.2">
      <c r="A237" s="11">
        <v>37043</v>
      </c>
      <c r="B237" s="2">
        <v>1.56</v>
      </c>
      <c r="C237" s="2">
        <v>1.55</v>
      </c>
      <c r="D237" s="2">
        <v>1.61</v>
      </c>
      <c r="E237" s="2">
        <v>1.62</v>
      </c>
      <c r="F237" s="2">
        <v>1.45</v>
      </c>
      <c r="G237" s="17" t="s">
        <v>43</v>
      </c>
      <c r="H237" s="2">
        <v>19.420000000000002</v>
      </c>
      <c r="I237" s="17" t="s">
        <v>43</v>
      </c>
      <c r="J237" s="2">
        <v>20.440000000000001</v>
      </c>
      <c r="K237" s="2">
        <v>20.92</v>
      </c>
      <c r="L237" s="17" t="s">
        <v>43</v>
      </c>
      <c r="M237" s="2">
        <v>17.75</v>
      </c>
      <c r="N237" s="17" t="s">
        <v>43</v>
      </c>
      <c r="O237" s="2">
        <v>19.82</v>
      </c>
      <c r="P237" s="2">
        <v>19.350000000000001</v>
      </c>
      <c r="Q237" s="17" t="s">
        <v>43</v>
      </c>
      <c r="R237" s="17" t="s">
        <v>43</v>
      </c>
      <c r="S237" s="17" t="s">
        <v>43</v>
      </c>
      <c r="T237" s="2">
        <v>2.68</v>
      </c>
      <c r="U237" s="2">
        <v>3.48</v>
      </c>
      <c r="V237" s="17" t="s">
        <v>43</v>
      </c>
      <c r="W237" s="2">
        <v>2.3199999999999998</v>
      </c>
      <c r="X237" s="17" t="s">
        <v>43</v>
      </c>
      <c r="Y237" s="17" t="s">
        <v>43</v>
      </c>
      <c r="Z237" s="2">
        <v>3.16</v>
      </c>
      <c r="AA237" s="2">
        <v>3.02</v>
      </c>
      <c r="AB237" s="17" t="s">
        <v>43</v>
      </c>
      <c r="AC237" s="2">
        <v>4.95</v>
      </c>
      <c r="AD237" s="2">
        <v>3.88</v>
      </c>
      <c r="AE237" s="2">
        <v>2.5299999999999998</v>
      </c>
      <c r="AF237" s="17" t="s">
        <v>43</v>
      </c>
      <c r="AG237" s="2">
        <v>0.7</v>
      </c>
      <c r="AH237" s="17" t="s">
        <v>43</v>
      </c>
    </row>
    <row r="238" spans="1:34" ht="14.25" x14ac:dyDescent="0.2">
      <c r="A238" s="11">
        <v>37012</v>
      </c>
      <c r="B238" s="2">
        <v>1.54</v>
      </c>
      <c r="C238" s="2">
        <v>1.54</v>
      </c>
      <c r="D238" s="2">
        <v>1.61</v>
      </c>
      <c r="E238" s="2">
        <v>1.61</v>
      </c>
      <c r="F238" s="2">
        <v>1.45</v>
      </c>
      <c r="G238" s="17" t="s">
        <v>43</v>
      </c>
      <c r="H238" s="2">
        <v>20.75</v>
      </c>
      <c r="I238" s="17" t="s">
        <v>43</v>
      </c>
      <c r="J238" s="2">
        <v>20.5</v>
      </c>
      <c r="K238" s="2">
        <v>21.3</v>
      </c>
      <c r="L238" s="17" t="s">
        <v>43</v>
      </c>
      <c r="M238" s="2">
        <v>17.78</v>
      </c>
      <c r="N238" s="17" t="s">
        <v>43</v>
      </c>
      <c r="O238" s="2">
        <v>19.829999999999998</v>
      </c>
      <c r="P238" s="2">
        <v>19.34</v>
      </c>
      <c r="Q238" s="17" t="s">
        <v>43</v>
      </c>
      <c r="R238" s="17" t="s">
        <v>43</v>
      </c>
      <c r="S238" s="17" t="s">
        <v>43</v>
      </c>
      <c r="T238" s="2">
        <v>2.66</v>
      </c>
      <c r="U238" s="2">
        <v>3.45</v>
      </c>
      <c r="V238" s="17" t="s">
        <v>43</v>
      </c>
      <c r="W238" s="2">
        <v>2.21</v>
      </c>
      <c r="X238" s="17" t="s">
        <v>43</v>
      </c>
      <c r="Y238" s="17" t="s">
        <v>43</v>
      </c>
      <c r="Z238" s="2">
        <v>3.13</v>
      </c>
      <c r="AA238" s="2">
        <v>3.04</v>
      </c>
      <c r="AB238" s="17" t="s">
        <v>43</v>
      </c>
      <c r="AC238" s="2">
        <v>4.96</v>
      </c>
      <c r="AD238" s="2">
        <v>3.88</v>
      </c>
      <c r="AE238" s="2">
        <v>2.5299999999999998</v>
      </c>
      <c r="AF238" s="17" t="s">
        <v>43</v>
      </c>
      <c r="AG238" s="2">
        <v>0.7</v>
      </c>
      <c r="AH238" s="17" t="s">
        <v>43</v>
      </c>
    </row>
    <row r="239" spans="1:34" ht="14.25" x14ac:dyDescent="0.2">
      <c r="A239" s="11">
        <v>36982</v>
      </c>
      <c r="B239" s="2">
        <v>1.56</v>
      </c>
      <c r="C239" s="2">
        <v>1.56</v>
      </c>
      <c r="D239" s="2">
        <v>1.62</v>
      </c>
      <c r="E239" s="2">
        <v>1.62</v>
      </c>
      <c r="F239" s="2">
        <v>1.45</v>
      </c>
      <c r="G239" s="17" t="s">
        <v>43</v>
      </c>
      <c r="H239" s="2">
        <v>20.59</v>
      </c>
      <c r="I239" s="17" t="s">
        <v>43</v>
      </c>
      <c r="J239" s="2">
        <v>20.309999999999999</v>
      </c>
      <c r="K239" s="2">
        <v>20.81</v>
      </c>
      <c r="L239" s="17" t="s">
        <v>43</v>
      </c>
      <c r="M239" s="2">
        <v>17.68</v>
      </c>
      <c r="N239" s="17" t="s">
        <v>43</v>
      </c>
      <c r="O239" s="2">
        <v>19.79</v>
      </c>
      <c r="P239" s="2">
        <v>19.23</v>
      </c>
      <c r="Q239" s="17" t="s">
        <v>43</v>
      </c>
      <c r="R239" s="17" t="s">
        <v>43</v>
      </c>
      <c r="S239" s="17" t="s">
        <v>43</v>
      </c>
      <c r="T239" s="2">
        <v>2.64</v>
      </c>
      <c r="U239" s="2">
        <v>3.42</v>
      </c>
      <c r="V239" s="17" t="s">
        <v>43</v>
      </c>
      <c r="W239" s="2">
        <v>2.33</v>
      </c>
      <c r="X239" s="17" t="s">
        <v>43</v>
      </c>
      <c r="Y239" s="17" t="s">
        <v>43</v>
      </c>
      <c r="Z239" s="2">
        <v>3.01</v>
      </c>
      <c r="AA239" s="2">
        <v>2.85</v>
      </c>
      <c r="AB239" s="17" t="s">
        <v>43</v>
      </c>
      <c r="AC239" s="2">
        <v>4.96</v>
      </c>
      <c r="AD239" s="2">
        <v>3.87</v>
      </c>
      <c r="AE239" s="2">
        <v>2.5099999999999998</v>
      </c>
      <c r="AF239" s="17" t="s">
        <v>43</v>
      </c>
      <c r="AG239" s="2">
        <v>0.69</v>
      </c>
      <c r="AH239" s="17" t="s">
        <v>43</v>
      </c>
    </row>
    <row r="240" spans="1:34" ht="14.25" x14ac:dyDescent="0.2">
      <c r="A240" s="11">
        <v>36951</v>
      </c>
      <c r="B240" s="2">
        <v>1.56</v>
      </c>
      <c r="C240" s="2">
        <v>1.55</v>
      </c>
      <c r="D240" s="2">
        <v>1.59</v>
      </c>
      <c r="E240" s="2">
        <v>1.59</v>
      </c>
      <c r="F240" s="2">
        <v>1.43</v>
      </c>
      <c r="G240" s="17" t="s">
        <v>43</v>
      </c>
      <c r="H240" s="2">
        <v>20.65</v>
      </c>
      <c r="I240" s="17" t="s">
        <v>43</v>
      </c>
      <c r="J240" s="2">
        <v>19.32</v>
      </c>
      <c r="K240" s="2">
        <v>19.989999999999998</v>
      </c>
      <c r="L240" s="17" t="s">
        <v>43</v>
      </c>
      <c r="M240" s="2">
        <v>17.670000000000002</v>
      </c>
      <c r="N240" s="17" t="s">
        <v>43</v>
      </c>
      <c r="O240" s="2">
        <v>19.07</v>
      </c>
      <c r="P240" s="2">
        <v>19.43</v>
      </c>
      <c r="Q240" s="17" t="s">
        <v>43</v>
      </c>
      <c r="R240" s="17" t="s">
        <v>43</v>
      </c>
      <c r="S240" s="17" t="s">
        <v>43</v>
      </c>
      <c r="T240" s="2">
        <v>2.64</v>
      </c>
      <c r="U240" s="2">
        <v>3.46</v>
      </c>
      <c r="V240" s="17" t="s">
        <v>43</v>
      </c>
      <c r="W240" s="2">
        <v>2.33</v>
      </c>
      <c r="X240" s="17" t="s">
        <v>43</v>
      </c>
      <c r="Y240" s="17" t="s">
        <v>43</v>
      </c>
      <c r="Z240" s="2">
        <v>2.99</v>
      </c>
      <c r="AA240" s="2">
        <v>2.95</v>
      </c>
      <c r="AB240" s="17" t="s">
        <v>43</v>
      </c>
      <c r="AC240" s="2">
        <v>4.96</v>
      </c>
      <c r="AD240" s="2">
        <v>3.85</v>
      </c>
      <c r="AE240" s="2">
        <v>2.5299999999999998</v>
      </c>
      <c r="AF240" s="17" t="s">
        <v>43</v>
      </c>
      <c r="AG240" s="2">
        <v>0.7</v>
      </c>
      <c r="AH240" s="17" t="s">
        <v>43</v>
      </c>
    </row>
    <row r="241" spans="1:34" ht="14.25" x14ac:dyDescent="0.2">
      <c r="A241" s="11">
        <v>36923</v>
      </c>
      <c r="B241" s="2">
        <v>1.54</v>
      </c>
      <c r="C241" s="2">
        <v>1.54</v>
      </c>
      <c r="D241" s="2">
        <v>1.6</v>
      </c>
      <c r="E241" s="2">
        <v>1.6</v>
      </c>
      <c r="F241" s="2">
        <v>1.43</v>
      </c>
      <c r="G241" s="17" t="s">
        <v>43</v>
      </c>
      <c r="H241" s="2">
        <v>20.62</v>
      </c>
      <c r="I241" s="17" t="s">
        <v>43</v>
      </c>
      <c r="J241" s="2">
        <v>19.399999999999999</v>
      </c>
      <c r="K241" s="2">
        <v>21</v>
      </c>
      <c r="L241" s="17" t="s">
        <v>43</v>
      </c>
      <c r="M241" s="2">
        <v>17.5</v>
      </c>
      <c r="N241" s="17" t="s">
        <v>43</v>
      </c>
      <c r="O241" s="2">
        <v>19.87</v>
      </c>
      <c r="P241" s="2">
        <v>18.329999999999998</v>
      </c>
      <c r="Q241" s="17" t="s">
        <v>43</v>
      </c>
      <c r="R241" s="17" t="s">
        <v>43</v>
      </c>
      <c r="S241" s="17" t="s">
        <v>43</v>
      </c>
      <c r="T241" s="2">
        <v>2.61</v>
      </c>
      <c r="U241" s="2">
        <v>3.45</v>
      </c>
      <c r="V241" s="17" t="s">
        <v>43</v>
      </c>
      <c r="W241" s="2">
        <v>2.3199999999999998</v>
      </c>
      <c r="X241" s="17" t="s">
        <v>43</v>
      </c>
      <c r="Y241" s="17" t="s">
        <v>43</v>
      </c>
      <c r="Z241" s="2">
        <v>2.98</v>
      </c>
      <c r="AA241" s="2">
        <v>2.84</v>
      </c>
      <c r="AB241" s="17" t="s">
        <v>43</v>
      </c>
      <c r="AC241" s="2">
        <v>4.95</v>
      </c>
      <c r="AD241" s="2">
        <v>3.52</v>
      </c>
      <c r="AE241" s="2">
        <v>2.52</v>
      </c>
      <c r="AF241" s="17" t="s">
        <v>43</v>
      </c>
      <c r="AG241" s="2">
        <v>0.69</v>
      </c>
      <c r="AH241" s="17" t="s">
        <v>43</v>
      </c>
    </row>
    <row r="242" spans="1:34" ht="14.25" x14ac:dyDescent="0.2">
      <c r="A242" s="11">
        <v>36892</v>
      </c>
      <c r="B242" s="2">
        <v>1.53</v>
      </c>
      <c r="C242" s="2">
        <v>1.54</v>
      </c>
      <c r="D242" s="2">
        <v>1.6</v>
      </c>
      <c r="E242" s="2">
        <v>1.6</v>
      </c>
      <c r="F242" s="2">
        <v>1.46</v>
      </c>
      <c r="G242" s="17" t="s">
        <v>43</v>
      </c>
      <c r="H242" s="2">
        <v>20.5</v>
      </c>
      <c r="I242" s="17" t="s">
        <v>43</v>
      </c>
      <c r="J242" s="2">
        <v>20.55</v>
      </c>
      <c r="K242" s="2">
        <v>20.97</v>
      </c>
      <c r="L242" s="17" t="s">
        <v>43</v>
      </c>
      <c r="M242" s="2">
        <v>17.440000000000001</v>
      </c>
      <c r="N242" s="17" t="s">
        <v>43</v>
      </c>
      <c r="O242" s="2">
        <v>19.87</v>
      </c>
      <c r="P242" s="2">
        <v>16.2</v>
      </c>
      <c r="Q242" s="17" t="s">
        <v>43</v>
      </c>
      <c r="R242" s="17" t="s">
        <v>43</v>
      </c>
      <c r="S242" s="17" t="s">
        <v>43</v>
      </c>
      <c r="T242" s="2">
        <v>2.6</v>
      </c>
      <c r="U242" s="2">
        <v>3.42</v>
      </c>
      <c r="V242" s="17" t="s">
        <v>43</v>
      </c>
      <c r="W242" s="2">
        <v>2.31</v>
      </c>
      <c r="X242" s="17" t="s">
        <v>43</v>
      </c>
      <c r="Y242" s="17" t="s">
        <v>43</v>
      </c>
      <c r="Z242" s="2">
        <v>2.98</v>
      </c>
      <c r="AA242" s="2">
        <v>2.7</v>
      </c>
      <c r="AB242" s="17" t="s">
        <v>43</v>
      </c>
      <c r="AC242" s="2">
        <v>4.95</v>
      </c>
      <c r="AD242" s="2">
        <v>3.89</v>
      </c>
      <c r="AE242" s="2">
        <v>2.52</v>
      </c>
      <c r="AF242" s="17" t="s">
        <v>43</v>
      </c>
      <c r="AG242" s="2">
        <v>0.7</v>
      </c>
      <c r="AH242" s="17" t="s">
        <v>43</v>
      </c>
    </row>
    <row r="243" spans="1:34" ht="14.25" x14ac:dyDescent="0.2">
      <c r="A243" s="11">
        <v>36861</v>
      </c>
      <c r="B243" s="2">
        <v>1.55</v>
      </c>
      <c r="C243" s="2">
        <v>1.54</v>
      </c>
      <c r="D243" s="2">
        <v>1.58</v>
      </c>
      <c r="E243" s="2">
        <v>1.57</v>
      </c>
      <c r="F243" s="2">
        <v>1.41</v>
      </c>
      <c r="G243" s="17" t="s">
        <v>43</v>
      </c>
      <c r="H243" s="2">
        <v>20.45</v>
      </c>
      <c r="I243" s="17" t="s">
        <v>43</v>
      </c>
      <c r="J243" s="2">
        <v>20.49</v>
      </c>
      <c r="K243" s="2">
        <v>20.83</v>
      </c>
      <c r="L243" s="17" t="s">
        <v>43</v>
      </c>
      <c r="M243" s="2">
        <v>17.350000000000001</v>
      </c>
      <c r="N243" s="17" t="s">
        <v>43</v>
      </c>
      <c r="O243" s="2">
        <v>19.84</v>
      </c>
      <c r="P243" s="2">
        <v>15.28</v>
      </c>
      <c r="Q243" s="17" t="s">
        <v>43</v>
      </c>
      <c r="R243" s="17" t="s">
        <v>43</v>
      </c>
      <c r="S243" s="17" t="s">
        <v>43</v>
      </c>
      <c r="T243" s="2">
        <v>2.59</v>
      </c>
      <c r="U243" s="2">
        <v>3.42</v>
      </c>
      <c r="V243" s="17" t="s">
        <v>43</v>
      </c>
      <c r="W243" s="2">
        <v>2.35</v>
      </c>
      <c r="X243" s="17" t="s">
        <v>43</v>
      </c>
      <c r="Y243" s="17" t="s">
        <v>43</v>
      </c>
      <c r="Z243" s="2">
        <v>3.02</v>
      </c>
      <c r="AA243" s="2">
        <v>2.87</v>
      </c>
      <c r="AB243" s="17" t="s">
        <v>43</v>
      </c>
      <c r="AC243" s="2">
        <v>4.51</v>
      </c>
      <c r="AD243" s="2">
        <v>3.88</v>
      </c>
      <c r="AE243" s="2">
        <v>2.5299999999999998</v>
      </c>
      <c r="AF243" s="17" t="s">
        <v>43</v>
      </c>
      <c r="AG243" s="2">
        <v>0.69</v>
      </c>
      <c r="AH243" s="17" t="s">
        <v>43</v>
      </c>
    </row>
    <row r="244" spans="1:34" ht="14.25" x14ac:dyDescent="0.2">
      <c r="A244" s="11">
        <v>36831</v>
      </c>
      <c r="B244" s="2">
        <v>1.55</v>
      </c>
      <c r="C244" s="2">
        <v>1.54</v>
      </c>
      <c r="D244" s="2">
        <v>1.5</v>
      </c>
      <c r="E244" s="2">
        <v>1.49</v>
      </c>
      <c r="F244" s="2">
        <v>1.41</v>
      </c>
      <c r="G244" s="17" t="s">
        <v>43</v>
      </c>
      <c r="H244" s="2">
        <v>18.95</v>
      </c>
      <c r="I244" s="17" t="s">
        <v>43</v>
      </c>
      <c r="J244" s="2">
        <v>20.5</v>
      </c>
      <c r="K244" s="2">
        <v>20.8</v>
      </c>
      <c r="L244" s="17" t="s">
        <v>43</v>
      </c>
      <c r="M244" s="2">
        <v>17.54</v>
      </c>
      <c r="N244" s="17" t="s">
        <v>43</v>
      </c>
      <c r="O244" s="2">
        <v>17.86</v>
      </c>
      <c r="P244" s="2">
        <v>19.239999999999998</v>
      </c>
      <c r="Q244" s="17" t="s">
        <v>43</v>
      </c>
      <c r="R244" s="17" t="s">
        <v>43</v>
      </c>
      <c r="S244" s="17" t="s">
        <v>43</v>
      </c>
      <c r="T244" s="2">
        <v>2.59</v>
      </c>
      <c r="U244" s="2">
        <v>3.41</v>
      </c>
      <c r="V244" s="17" t="s">
        <v>43</v>
      </c>
      <c r="W244" s="2">
        <v>2.35</v>
      </c>
      <c r="X244" s="17" t="s">
        <v>43</v>
      </c>
      <c r="Y244" s="17" t="s">
        <v>43</v>
      </c>
      <c r="Z244" s="2">
        <v>2.98</v>
      </c>
      <c r="AA244" s="2">
        <v>2.95</v>
      </c>
      <c r="AB244" s="17" t="s">
        <v>43</v>
      </c>
      <c r="AC244" s="2">
        <v>4.9400000000000004</v>
      </c>
      <c r="AD244" s="2">
        <v>3.6</v>
      </c>
      <c r="AE244" s="2">
        <v>2.56</v>
      </c>
      <c r="AF244" s="17" t="s">
        <v>43</v>
      </c>
      <c r="AG244" s="2">
        <v>0.7</v>
      </c>
      <c r="AH244" s="17" t="s">
        <v>43</v>
      </c>
    </row>
    <row r="245" spans="1:34" ht="14.25" x14ac:dyDescent="0.2">
      <c r="A245" s="11">
        <v>36800</v>
      </c>
      <c r="B245" s="2">
        <v>1.55</v>
      </c>
      <c r="C245" s="2">
        <v>1.54</v>
      </c>
      <c r="D245" s="2">
        <v>1.6</v>
      </c>
      <c r="E245" s="2">
        <v>1.61</v>
      </c>
      <c r="F245" s="2">
        <v>1.42</v>
      </c>
      <c r="G245" s="17" t="s">
        <v>43</v>
      </c>
      <c r="H245" s="2">
        <v>20.440000000000001</v>
      </c>
      <c r="I245" s="17" t="s">
        <v>43</v>
      </c>
      <c r="J245" s="2">
        <v>20</v>
      </c>
      <c r="K245" s="2">
        <v>20.81</v>
      </c>
      <c r="L245" s="17" t="s">
        <v>43</v>
      </c>
      <c r="M245" s="2">
        <v>17.66</v>
      </c>
      <c r="N245" s="17" t="s">
        <v>43</v>
      </c>
      <c r="O245" s="2">
        <v>18.73</v>
      </c>
      <c r="P245" s="2">
        <v>18.75</v>
      </c>
      <c r="Q245" s="17" t="s">
        <v>43</v>
      </c>
      <c r="R245" s="17" t="s">
        <v>43</v>
      </c>
      <c r="S245" s="17" t="s">
        <v>43</v>
      </c>
      <c r="T245" s="2">
        <v>2.59</v>
      </c>
      <c r="U245" s="2">
        <v>3.38</v>
      </c>
      <c r="V245" s="17" t="s">
        <v>43</v>
      </c>
      <c r="W245" s="2">
        <v>2.34</v>
      </c>
      <c r="X245" s="17" t="s">
        <v>43</v>
      </c>
      <c r="Y245" s="17" t="s">
        <v>43</v>
      </c>
      <c r="Z245" s="2">
        <v>2.98</v>
      </c>
      <c r="AA245" s="2">
        <v>2.95</v>
      </c>
      <c r="AB245" s="17" t="s">
        <v>43</v>
      </c>
      <c r="AC245" s="2">
        <v>4.66</v>
      </c>
      <c r="AD245" s="2">
        <v>3.88</v>
      </c>
      <c r="AE245" s="2">
        <v>2.5</v>
      </c>
      <c r="AF245" s="17" t="s">
        <v>43</v>
      </c>
      <c r="AG245" s="2">
        <v>0.7</v>
      </c>
      <c r="AH245" s="17" t="s">
        <v>43</v>
      </c>
    </row>
    <row r="246" spans="1:34" ht="14.25" x14ac:dyDescent="0.2">
      <c r="A246" s="11">
        <v>36770</v>
      </c>
      <c r="B246" s="2">
        <v>1.55</v>
      </c>
      <c r="C246" s="2">
        <v>1.54</v>
      </c>
      <c r="D246" s="2">
        <v>1.52</v>
      </c>
      <c r="E246" s="2">
        <v>1.52</v>
      </c>
      <c r="F246" s="2">
        <v>1.41</v>
      </c>
      <c r="G246" s="17" t="s">
        <v>43</v>
      </c>
      <c r="H246" s="2">
        <v>20.440000000000001</v>
      </c>
      <c r="I246" s="17" t="s">
        <v>43</v>
      </c>
      <c r="J246" s="2">
        <v>20.47</v>
      </c>
      <c r="K246" s="2">
        <v>20.55</v>
      </c>
      <c r="L246" s="17" t="s">
        <v>43</v>
      </c>
      <c r="M246" s="2">
        <v>17.66</v>
      </c>
      <c r="N246" s="17" t="s">
        <v>43</v>
      </c>
      <c r="O246" s="2">
        <v>19.59</v>
      </c>
      <c r="P246" s="2">
        <v>19.579999999999998</v>
      </c>
      <c r="Q246" s="17" t="s">
        <v>43</v>
      </c>
      <c r="R246" s="17" t="s">
        <v>43</v>
      </c>
      <c r="S246" s="17" t="s">
        <v>43</v>
      </c>
      <c r="T246" s="2">
        <v>2.5299999999999998</v>
      </c>
      <c r="U246" s="2">
        <v>3.36</v>
      </c>
      <c r="V246" s="17" t="s">
        <v>43</v>
      </c>
      <c r="W246" s="2">
        <v>2.35</v>
      </c>
      <c r="X246" s="17" t="s">
        <v>43</v>
      </c>
      <c r="Y246" s="17" t="s">
        <v>43</v>
      </c>
      <c r="Z246" s="2">
        <v>2.98</v>
      </c>
      <c r="AA246" s="2">
        <v>2.89</v>
      </c>
      <c r="AB246" s="17" t="s">
        <v>43</v>
      </c>
      <c r="AC246" s="2">
        <v>4.99</v>
      </c>
      <c r="AD246" s="2">
        <v>3.88</v>
      </c>
      <c r="AE246" s="2">
        <v>2.52</v>
      </c>
      <c r="AF246" s="17" t="s">
        <v>43</v>
      </c>
      <c r="AG246" s="2">
        <v>0.7</v>
      </c>
      <c r="AH246" s="17" t="s">
        <v>43</v>
      </c>
    </row>
    <row r="247" spans="1:34" ht="14.25" x14ac:dyDescent="0.2">
      <c r="A247" s="11">
        <v>36739</v>
      </c>
      <c r="B247" s="2">
        <v>1.55</v>
      </c>
      <c r="C247" s="2">
        <v>1.53</v>
      </c>
      <c r="D247" s="2">
        <v>1.59</v>
      </c>
      <c r="E247" s="2">
        <v>1.59</v>
      </c>
      <c r="F247" s="2">
        <v>1.43</v>
      </c>
      <c r="G247" s="17" t="s">
        <v>43</v>
      </c>
      <c r="H247" s="2">
        <v>19.72</v>
      </c>
      <c r="I247" s="17" t="s">
        <v>43</v>
      </c>
      <c r="J247" s="2">
        <v>20.27</v>
      </c>
      <c r="K247" s="2">
        <v>20.84</v>
      </c>
      <c r="L247" s="17" t="s">
        <v>43</v>
      </c>
      <c r="M247" s="2">
        <v>17.52</v>
      </c>
      <c r="N247" s="17" t="s">
        <v>43</v>
      </c>
      <c r="O247" s="2">
        <v>18.98</v>
      </c>
      <c r="P247" s="2">
        <v>19.579999999999998</v>
      </c>
      <c r="Q247" s="17" t="s">
        <v>43</v>
      </c>
      <c r="R247" s="17" t="s">
        <v>43</v>
      </c>
      <c r="S247" s="17" t="s">
        <v>43</v>
      </c>
      <c r="T247" s="2">
        <v>2.5499999999999998</v>
      </c>
      <c r="U247" s="2">
        <v>3.35</v>
      </c>
      <c r="V247" s="17" t="s">
        <v>43</v>
      </c>
      <c r="W247" s="2">
        <v>2.02</v>
      </c>
      <c r="X247" s="17" t="s">
        <v>43</v>
      </c>
      <c r="Y247" s="17" t="s">
        <v>43</v>
      </c>
      <c r="Z247" s="2">
        <v>2.97</v>
      </c>
      <c r="AA247" s="2">
        <v>2.96</v>
      </c>
      <c r="AB247" s="17" t="s">
        <v>43</v>
      </c>
      <c r="AC247" s="2">
        <v>4.97</v>
      </c>
      <c r="AD247" s="2">
        <v>3.88</v>
      </c>
      <c r="AE247" s="2">
        <v>2.3199999999999998</v>
      </c>
      <c r="AF247" s="17" t="s">
        <v>43</v>
      </c>
      <c r="AG247" s="2">
        <v>0.7</v>
      </c>
      <c r="AH247" s="17" t="s">
        <v>43</v>
      </c>
    </row>
    <row r="248" spans="1:34" ht="14.25" x14ac:dyDescent="0.2">
      <c r="A248" s="11">
        <v>36708</v>
      </c>
      <c r="B248" s="2">
        <v>1.55</v>
      </c>
      <c r="C248" s="2">
        <v>1.54</v>
      </c>
      <c r="D248" s="2">
        <v>1.53</v>
      </c>
      <c r="E248" s="2">
        <v>1.52</v>
      </c>
      <c r="F248" s="2">
        <v>1.42</v>
      </c>
      <c r="G248" s="17" t="s">
        <v>43</v>
      </c>
      <c r="H248" s="2">
        <v>20.309999999999999</v>
      </c>
      <c r="I248" s="17" t="s">
        <v>43</v>
      </c>
      <c r="J248" s="2">
        <v>20.49</v>
      </c>
      <c r="K248" s="2">
        <v>20.85</v>
      </c>
      <c r="L248" s="17" t="s">
        <v>43</v>
      </c>
      <c r="M248" s="2">
        <v>17.7</v>
      </c>
      <c r="N248" s="17" t="s">
        <v>43</v>
      </c>
      <c r="O248" s="2">
        <v>19.95</v>
      </c>
      <c r="P248" s="2">
        <v>19.309999999999999</v>
      </c>
      <c r="Q248" s="17" t="s">
        <v>43</v>
      </c>
      <c r="R248" s="17" t="s">
        <v>43</v>
      </c>
      <c r="S248" s="17" t="s">
        <v>43</v>
      </c>
      <c r="T248" s="2">
        <v>2.52</v>
      </c>
      <c r="U248" s="2">
        <v>3.34</v>
      </c>
      <c r="V248" s="17" t="s">
        <v>43</v>
      </c>
      <c r="W248" s="2">
        <v>2.29</v>
      </c>
      <c r="X248" s="17" t="s">
        <v>43</v>
      </c>
      <c r="Y248" s="17" t="s">
        <v>43</v>
      </c>
      <c r="Z248" s="2">
        <v>2.97</v>
      </c>
      <c r="AA248" s="2">
        <v>2.96</v>
      </c>
      <c r="AB248" s="17" t="s">
        <v>43</v>
      </c>
      <c r="AC248" s="2">
        <v>4.99</v>
      </c>
      <c r="AD248" s="2">
        <v>3.56</v>
      </c>
      <c r="AE248" s="2">
        <v>2.5099999999999998</v>
      </c>
      <c r="AF248" s="17" t="s">
        <v>43</v>
      </c>
      <c r="AG248" s="2">
        <v>0.7</v>
      </c>
      <c r="AH248" s="17" t="s">
        <v>43</v>
      </c>
    </row>
    <row r="249" spans="1:34" ht="14.25" x14ac:dyDescent="0.2">
      <c r="A249" s="11">
        <v>36678</v>
      </c>
      <c r="B249" s="2">
        <v>1.54</v>
      </c>
      <c r="C249" s="2">
        <v>1.54</v>
      </c>
      <c r="D249" s="2">
        <v>1.61</v>
      </c>
      <c r="E249" s="2">
        <v>1.61</v>
      </c>
      <c r="F249" s="2">
        <v>1.42</v>
      </c>
      <c r="G249" s="17" t="s">
        <v>43</v>
      </c>
      <c r="H249" s="2">
        <v>20.48</v>
      </c>
      <c r="I249" s="17" t="s">
        <v>43</v>
      </c>
      <c r="J249" s="2">
        <v>20.5</v>
      </c>
      <c r="K249" s="2">
        <v>20.85</v>
      </c>
      <c r="L249" s="17" t="s">
        <v>43</v>
      </c>
      <c r="M249" s="2">
        <v>17.510000000000002</v>
      </c>
      <c r="N249" s="17" t="s">
        <v>43</v>
      </c>
      <c r="O249" s="2">
        <v>19.97</v>
      </c>
      <c r="P249" s="2">
        <v>19.579999999999998</v>
      </c>
      <c r="Q249" s="17" t="s">
        <v>43</v>
      </c>
      <c r="R249" s="17" t="s">
        <v>43</v>
      </c>
      <c r="S249" s="17" t="s">
        <v>43</v>
      </c>
      <c r="T249" s="2">
        <v>2.52</v>
      </c>
      <c r="U249" s="2">
        <v>3.34</v>
      </c>
      <c r="V249" s="17" t="s">
        <v>43</v>
      </c>
      <c r="W249" s="2">
        <v>2.29</v>
      </c>
      <c r="X249" s="17" t="s">
        <v>43</v>
      </c>
      <c r="Y249" s="17" t="s">
        <v>43</v>
      </c>
      <c r="Z249" s="2">
        <v>2.95</v>
      </c>
      <c r="AA249" s="2">
        <v>2.96</v>
      </c>
      <c r="AB249" s="17" t="s">
        <v>43</v>
      </c>
      <c r="AC249" s="2">
        <v>4.87</v>
      </c>
      <c r="AD249" s="2">
        <v>3.87</v>
      </c>
      <c r="AE249" s="2">
        <v>2.5099999999999998</v>
      </c>
      <c r="AF249" s="17" t="s">
        <v>43</v>
      </c>
      <c r="AG249" s="2">
        <v>0.68</v>
      </c>
      <c r="AH249" s="17" t="s">
        <v>43</v>
      </c>
    </row>
    <row r="250" spans="1:34" ht="14.25" x14ac:dyDescent="0.2">
      <c r="A250" s="11">
        <v>36647</v>
      </c>
      <c r="B250" s="2">
        <v>1.55</v>
      </c>
      <c r="C250" s="2">
        <v>1.54</v>
      </c>
      <c r="D250" s="2">
        <v>1.61</v>
      </c>
      <c r="E250" s="2">
        <v>1.61</v>
      </c>
      <c r="F250" s="2">
        <v>1.42</v>
      </c>
      <c r="G250" s="17" t="s">
        <v>43</v>
      </c>
      <c r="H250" s="2">
        <v>20.69</v>
      </c>
      <c r="I250" s="17" t="s">
        <v>43</v>
      </c>
      <c r="J250" s="2">
        <v>20.51</v>
      </c>
      <c r="K250" s="2">
        <v>20.87</v>
      </c>
      <c r="L250" s="17" t="s">
        <v>43</v>
      </c>
      <c r="M250" s="2">
        <v>16.46</v>
      </c>
      <c r="N250" s="17" t="s">
        <v>43</v>
      </c>
      <c r="O250" s="2">
        <v>19.97</v>
      </c>
      <c r="P250" s="2">
        <v>19.649999999999999</v>
      </c>
      <c r="Q250" s="17" t="s">
        <v>43</v>
      </c>
      <c r="R250" s="17" t="s">
        <v>43</v>
      </c>
      <c r="S250" s="17" t="s">
        <v>43</v>
      </c>
      <c r="T250" s="2">
        <v>2.52</v>
      </c>
      <c r="U250" s="2">
        <v>3.34</v>
      </c>
      <c r="V250" s="17" t="s">
        <v>43</v>
      </c>
      <c r="W250" s="2">
        <v>2.42</v>
      </c>
      <c r="X250" s="17" t="s">
        <v>43</v>
      </c>
      <c r="Y250" s="17" t="s">
        <v>43</v>
      </c>
      <c r="Z250" s="2">
        <v>3</v>
      </c>
      <c r="AA250" s="2">
        <v>2.98</v>
      </c>
      <c r="AB250" s="17" t="s">
        <v>43</v>
      </c>
      <c r="AC250" s="2">
        <v>5</v>
      </c>
      <c r="AD250" s="2">
        <v>3.88</v>
      </c>
      <c r="AE250" s="2">
        <v>2.52</v>
      </c>
      <c r="AF250" s="17" t="s">
        <v>43</v>
      </c>
      <c r="AG250" s="2">
        <v>0.68</v>
      </c>
      <c r="AH250" s="17" t="s">
        <v>43</v>
      </c>
    </row>
    <row r="251" spans="1:34" ht="14.25" x14ac:dyDescent="0.2">
      <c r="A251" s="11">
        <v>36617</v>
      </c>
      <c r="B251" s="2">
        <v>1.55</v>
      </c>
      <c r="C251" s="2">
        <v>1.54</v>
      </c>
      <c r="D251" s="2">
        <v>1.61</v>
      </c>
      <c r="E251" s="2">
        <v>1.61</v>
      </c>
      <c r="F251" s="2">
        <v>1.34</v>
      </c>
      <c r="G251" s="17" t="s">
        <v>43</v>
      </c>
      <c r="H251" s="2">
        <v>20.5</v>
      </c>
      <c r="I251" s="17" t="s">
        <v>43</v>
      </c>
      <c r="J251" s="2">
        <v>19.38</v>
      </c>
      <c r="K251" s="2">
        <v>20.72</v>
      </c>
      <c r="L251" s="17" t="s">
        <v>43</v>
      </c>
      <c r="M251" s="2">
        <v>17.489999999999998</v>
      </c>
      <c r="N251" s="17" t="s">
        <v>43</v>
      </c>
      <c r="O251" s="2">
        <v>20.149999999999999</v>
      </c>
      <c r="P251" s="2">
        <v>20.55</v>
      </c>
      <c r="Q251" s="17" t="s">
        <v>43</v>
      </c>
      <c r="R251" s="17" t="s">
        <v>43</v>
      </c>
      <c r="S251" s="17" t="s">
        <v>43</v>
      </c>
      <c r="T251" s="2">
        <v>2.52</v>
      </c>
      <c r="U251" s="2">
        <v>3.34</v>
      </c>
      <c r="V251" s="17" t="s">
        <v>43</v>
      </c>
      <c r="W251" s="2">
        <v>2.2799999999999998</v>
      </c>
      <c r="X251" s="17" t="s">
        <v>43</v>
      </c>
      <c r="Y251" s="17" t="s">
        <v>43</v>
      </c>
      <c r="Z251" s="2">
        <v>2.97</v>
      </c>
      <c r="AA251" s="2">
        <v>2.9</v>
      </c>
      <c r="AB251" s="17" t="s">
        <v>43</v>
      </c>
      <c r="AC251" s="2">
        <v>3.95</v>
      </c>
      <c r="AD251" s="2">
        <v>3.88</v>
      </c>
      <c r="AE251" s="2">
        <v>2.5299999999999998</v>
      </c>
      <c r="AF251" s="17" t="s">
        <v>43</v>
      </c>
      <c r="AG251" s="2">
        <v>0.69</v>
      </c>
      <c r="AH251" s="17" t="s">
        <v>43</v>
      </c>
    </row>
    <row r="252" spans="1:34" ht="14.25" x14ac:dyDescent="0.2">
      <c r="A252" s="11">
        <v>36586</v>
      </c>
      <c r="B252" s="2">
        <v>1.56</v>
      </c>
      <c r="C252" s="2">
        <v>1.55</v>
      </c>
      <c r="D252" s="2">
        <v>1.61</v>
      </c>
      <c r="E252" s="2">
        <v>1.6</v>
      </c>
      <c r="F252" s="2">
        <v>1.43</v>
      </c>
      <c r="G252" s="17" t="s">
        <v>43</v>
      </c>
      <c r="H252" s="2">
        <v>19.559999999999999</v>
      </c>
      <c r="I252" s="17" t="s">
        <v>43</v>
      </c>
      <c r="J252" s="2">
        <v>20.440000000000001</v>
      </c>
      <c r="K252" s="2">
        <v>20.52</v>
      </c>
      <c r="L252" s="17" t="s">
        <v>43</v>
      </c>
      <c r="M252" s="2">
        <v>17.559999999999999</v>
      </c>
      <c r="N252" s="17" t="s">
        <v>43</v>
      </c>
      <c r="O252" s="2">
        <v>19.809999999999999</v>
      </c>
      <c r="P252" s="2">
        <v>19.12</v>
      </c>
      <c r="Q252" s="17" t="s">
        <v>43</v>
      </c>
      <c r="R252" s="17" t="s">
        <v>43</v>
      </c>
      <c r="S252" s="17" t="s">
        <v>43</v>
      </c>
      <c r="T252" s="2">
        <v>2.5099999999999998</v>
      </c>
      <c r="U252" s="2">
        <v>3.34</v>
      </c>
      <c r="V252" s="17" t="s">
        <v>43</v>
      </c>
      <c r="W252" s="2">
        <v>2.29</v>
      </c>
      <c r="X252" s="17" t="s">
        <v>43</v>
      </c>
      <c r="Y252" s="17" t="s">
        <v>43</v>
      </c>
      <c r="Z252" s="2">
        <v>2.97</v>
      </c>
      <c r="AA252" s="2">
        <v>2.96</v>
      </c>
      <c r="AB252" s="17" t="s">
        <v>43</v>
      </c>
      <c r="AC252" s="2">
        <v>5</v>
      </c>
      <c r="AD252" s="2">
        <v>3.88</v>
      </c>
      <c r="AE252" s="2">
        <v>2.38</v>
      </c>
      <c r="AF252" s="17" t="s">
        <v>43</v>
      </c>
      <c r="AG252" s="2">
        <v>0.69</v>
      </c>
      <c r="AH252" s="17" t="s">
        <v>43</v>
      </c>
    </row>
    <row r="253" spans="1:34" ht="14.25" x14ac:dyDescent="0.2">
      <c r="A253" s="11">
        <v>36557</v>
      </c>
      <c r="B253" s="2">
        <v>1.54</v>
      </c>
      <c r="C253" s="2">
        <v>1.54</v>
      </c>
      <c r="D253" s="2">
        <v>1.59</v>
      </c>
      <c r="E253" s="2">
        <v>1.59</v>
      </c>
      <c r="F253" s="2">
        <v>1.42</v>
      </c>
      <c r="G253" s="17" t="s">
        <v>43</v>
      </c>
      <c r="H253" s="2">
        <v>20.39</v>
      </c>
      <c r="I253" s="17" t="s">
        <v>43</v>
      </c>
      <c r="J253" s="2">
        <v>19.57</v>
      </c>
      <c r="K253" s="2">
        <v>20.77</v>
      </c>
      <c r="L253" s="17" t="s">
        <v>43</v>
      </c>
      <c r="M253" s="2">
        <v>17.399999999999999</v>
      </c>
      <c r="N253" s="17" t="s">
        <v>43</v>
      </c>
      <c r="O253" s="2">
        <v>18.920000000000002</v>
      </c>
      <c r="P253" s="2">
        <v>19.489999999999998</v>
      </c>
      <c r="Q253" s="17" t="s">
        <v>43</v>
      </c>
      <c r="R253" s="17" t="s">
        <v>43</v>
      </c>
      <c r="S253" s="17" t="s">
        <v>43</v>
      </c>
      <c r="T253" s="2">
        <v>2.5299999999999998</v>
      </c>
      <c r="U253" s="2">
        <v>3.34</v>
      </c>
      <c r="V253" s="17" t="s">
        <v>43</v>
      </c>
      <c r="W253" s="2">
        <v>2.2799999999999998</v>
      </c>
      <c r="X253" s="17" t="s">
        <v>43</v>
      </c>
      <c r="Y253" s="17" t="s">
        <v>43</v>
      </c>
      <c r="Z253" s="2">
        <v>2.84</v>
      </c>
      <c r="AA253" s="2">
        <v>2.9</v>
      </c>
      <c r="AB253" s="17" t="s">
        <v>43</v>
      </c>
      <c r="AC253" s="2">
        <v>5.0199999999999996</v>
      </c>
      <c r="AD253" s="2">
        <v>3.84</v>
      </c>
      <c r="AE253" s="2">
        <v>2.5099999999999998</v>
      </c>
      <c r="AF253" s="17" t="s">
        <v>43</v>
      </c>
      <c r="AG253" s="2">
        <v>0.7</v>
      </c>
      <c r="AH253" s="17" t="s">
        <v>43</v>
      </c>
    </row>
    <row r="254" spans="1:34" ht="14.25" x14ac:dyDescent="0.2">
      <c r="A254" s="11">
        <v>36526</v>
      </c>
      <c r="B254" s="5">
        <v>1.55</v>
      </c>
      <c r="C254" s="5">
        <v>1.54</v>
      </c>
      <c r="D254" s="5">
        <v>1.61</v>
      </c>
      <c r="E254" s="5">
        <v>1.6</v>
      </c>
      <c r="F254" s="5">
        <v>1.46</v>
      </c>
      <c r="G254" s="17" t="s">
        <v>43</v>
      </c>
      <c r="H254" s="5">
        <v>20.28</v>
      </c>
      <c r="I254" s="17" t="s">
        <v>43</v>
      </c>
      <c r="J254" s="5">
        <v>19.41</v>
      </c>
      <c r="K254" s="5">
        <v>20.78</v>
      </c>
      <c r="L254" s="17" t="s">
        <v>43</v>
      </c>
      <c r="M254" s="5">
        <v>17.73</v>
      </c>
      <c r="N254" s="17" t="s">
        <v>43</v>
      </c>
      <c r="O254" s="5">
        <v>19.920000000000002</v>
      </c>
      <c r="P254" s="5">
        <v>19.59</v>
      </c>
      <c r="Q254" s="17" t="s">
        <v>43</v>
      </c>
      <c r="R254" s="17" t="s">
        <v>43</v>
      </c>
      <c r="S254" s="17" t="s">
        <v>43</v>
      </c>
      <c r="T254" s="5">
        <v>2.52</v>
      </c>
      <c r="U254" s="5">
        <v>3.34</v>
      </c>
      <c r="V254" s="17" t="s">
        <v>43</v>
      </c>
      <c r="W254" s="5">
        <v>2.29</v>
      </c>
      <c r="X254" s="17" t="s">
        <v>43</v>
      </c>
      <c r="Y254" s="17" t="s">
        <v>43</v>
      </c>
      <c r="Z254" s="5">
        <v>2.97</v>
      </c>
      <c r="AA254" s="5">
        <v>2.95</v>
      </c>
      <c r="AB254" s="17" t="s">
        <v>43</v>
      </c>
      <c r="AC254" s="5">
        <v>5.01</v>
      </c>
      <c r="AD254" s="5">
        <v>3.88</v>
      </c>
      <c r="AE254" s="5">
        <v>2.5099999999999998</v>
      </c>
      <c r="AF254" s="17" t="s">
        <v>43</v>
      </c>
      <c r="AG254" s="5">
        <v>0.69</v>
      </c>
      <c r="AH254" s="17" t="s">
        <v>43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1"/>
  <sheetViews>
    <sheetView tabSelected="1" topLeftCell="B1" workbookViewId="0">
      <selection activeCell="R12" sqref="R12:R124"/>
    </sheetView>
  </sheetViews>
  <sheetFormatPr baseColWidth="10" defaultRowHeight="11.25" x14ac:dyDescent="0.2"/>
  <cols>
    <col min="1" max="1" width="8.7109375" style="31" customWidth="1"/>
    <col min="2" max="2" width="4.5703125" style="37" bestFit="1" customWidth="1"/>
    <col min="3" max="3" width="7.42578125" style="31" bestFit="1" customWidth="1"/>
    <col min="4" max="4" width="4.85546875" style="31" bestFit="1" customWidth="1"/>
    <col min="5" max="5" width="4.42578125" style="31" bestFit="1" customWidth="1"/>
    <col min="6" max="6" width="6.140625" style="31" bestFit="1" customWidth="1"/>
    <col min="7" max="7" width="7.42578125" style="31" bestFit="1" customWidth="1"/>
    <col min="8" max="9" width="7.140625" style="31" customWidth="1"/>
    <col min="10" max="10" width="4.85546875" style="31" bestFit="1" customWidth="1"/>
    <col min="11" max="11" width="6.28515625" style="31" bestFit="1" customWidth="1"/>
    <col min="12" max="12" width="4.85546875" style="31" bestFit="1" customWidth="1"/>
    <col min="13" max="13" width="6.5703125" style="31" bestFit="1" customWidth="1"/>
    <col min="14" max="14" width="7.42578125" style="37" bestFit="1" customWidth="1"/>
    <col min="15" max="15" width="7.42578125" style="29" bestFit="1" customWidth="1"/>
    <col min="16" max="16" width="4.5703125" style="31" customWidth="1"/>
    <col min="17" max="17" width="5.140625" style="31" bestFit="1" customWidth="1"/>
    <col min="18" max="18" width="6.28515625" style="29" bestFit="1" customWidth="1"/>
    <col min="19" max="19" width="4.85546875" style="31" bestFit="1" customWidth="1"/>
    <col min="20" max="20" width="7.7109375" style="31" customWidth="1"/>
    <col min="21" max="24" width="6.140625" style="31" customWidth="1"/>
    <col min="25" max="25" width="5.7109375" style="31" bestFit="1" customWidth="1"/>
    <col min="26" max="26" width="6.7109375" style="31" bestFit="1" customWidth="1"/>
    <col min="27" max="36" width="5.42578125" style="29" customWidth="1"/>
    <col min="37" max="39" width="6" style="29" customWidth="1"/>
    <col min="40" max="40" width="4.140625" style="29" customWidth="1"/>
    <col min="41" max="51" width="6" style="29" customWidth="1"/>
    <col min="52" max="16384" width="11.42578125" style="29"/>
  </cols>
  <sheetData>
    <row r="1" spans="1:29" ht="105.75" x14ac:dyDescent="0.2">
      <c r="A1" s="31" t="s">
        <v>70</v>
      </c>
      <c r="C1" s="30" t="s">
        <v>74</v>
      </c>
      <c r="D1" s="30" t="s">
        <v>75</v>
      </c>
      <c r="E1" s="30" t="s">
        <v>77</v>
      </c>
      <c r="F1" s="30" t="s">
        <v>73</v>
      </c>
      <c r="G1" s="30" t="s">
        <v>81</v>
      </c>
      <c r="H1" s="30" t="s">
        <v>83</v>
      </c>
      <c r="I1" s="30" t="s">
        <v>85</v>
      </c>
      <c r="J1" s="49" t="s">
        <v>76</v>
      </c>
      <c r="K1" s="49"/>
      <c r="L1" s="49"/>
      <c r="M1" s="53"/>
      <c r="O1" s="56"/>
      <c r="P1" s="30" t="s">
        <v>82</v>
      </c>
      <c r="Q1" s="49" t="s">
        <v>84</v>
      </c>
      <c r="S1" s="30" t="s">
        <v>80</v>
      </c>
      <c r="U1" s="30"/>
      <c r="V1" s="29"/>
      <c r="X1" s="30" t="s">
        <v>72</v>
      </c>
      <c r="Y1" s="30" t="s">
        <v>71</v>
      </c>
      <c r="Z1" s="30" t="s">
        <v>78</v>
      </c>
      <c r="AA1" s="31"/>
      <c r="AB1" s="42" t="s">
        <v>0</v>
      </c>
    </row>
    <row r="2" spans="1:29" x14ac:dyDescent="0.2">
      <c r="A2" s="40">
        <v>43800</v>
      </c>
      <c r="B2" s="38"/>
      <c r="D2" s="33">
        <v>6000</v>
      </c>
      <c r="E2" s="33"/>
      <c r="J2" s="51">
        <v>101.76439999999999</v>
      </c>
      <c r="K2" s="49"/>
      <c r="L2" s="51">
        <v>101.76439999999999</v>
      </c>
      <c r="M2" s="49"/>
      <c r="O2" s="52" t="e">
        <f>2576.6*#REF!-255760</f>
        <v>#REF!</v>
      </c>
      <c r="X2" s="31">
        <v>15516</v>
      </c>
      <c r="Y2" s="34">
        <v>99.967799999999997</v>
      </c>
      <c r="Z2" s="33">
        <f t="shared" ref="Z2:Z25" si="0">X2-D2</f>
        <v>9516</v>
      </c>
      <c r="AA2" s="35"/>
      <c r="AB2" s="32"/>
      <c r="AC2" s="35"/>
    </row>
    <row r="3" spans="1:29" x14ac:dyDescent="0.2">
      <c r="A3" s="40">
        <v>43770</v>
      </c>
      <c r="B3" s="38"/>
      <c r="D3" s="31">
        <v>8500</v>
      </c>
      <c r="J3" s="51">
        <v>101.3486</v>
      </c>
      <c r="K3" s="50"/>
      <c r="L3" s="51">
        <v>101.3486</v>
      </c>
      <c r="M3" s="50"/>
      <c r="X3" s="31">
        <v>15218</v>
      </c>
      <c r="Y3" s="34">
        <v>99.379099999999994</v>
      </c>
      <c r="Z3" s="33">
        <f t="shared" si="0"/>
        <v>6718</v>
      </c>
      <c r="AB3" s="32"/>
    </row>
    <row r="4" spans="1:29" x14ac:dyDescent="0.2">
      <c r="A4" s="40">
        <v>43739</v>
      </c>
      <c r="B4" s="38"/>
      <c r="D4" s="33">
        <v>7000</v>
      </c>
      <c r="E4" s="33"/>
      <c r="J4" s="51">
        <v>100.9328</v>
      </c>
      <c r="K4" s="49"/>
      <c r="L4" s="51">
        <v>100.9328</v>
      </c>
      <c r="M4" s="49"/>
      <c r="X4" s="31">
        <v>17771</v>
      </c>
      <c r="Y4" s="34">
        <v>99.892899999999997</v>
      </c>
      <c r="Z4" s="33">
        <f t="shared" si="0"/>
        <v>10771</v>
      </c>
      <c r="AB4" s="32"/>
    </row>
    <row r="5" spans="1:29" x14ac:dyDescent="0.2">
      <c r="A5" s="40">
        <v>43709</v>
      </c>
      <c r="B5" s="39">
        <v>1</v>
      </c>
      <c r="C5" s="31">
        <v>285128</v>
      </c>
      <c r="D5" s="31">
        <v>6000</v>
      </c>
      <c r="E5" s="31">
        <f>D5*0.5</f>
        <v>3000</v>
      </c>
      <c r="F5" s="31">
        <f t="shared" ref="F5:F36" si="1">C5-(1.5*D5)-E5</f>
        <v>273128</v>
      </c>
      <c r="G5" s="46">
        <f t="shared" ref="G5:G36" si="2">267166+808.67*B5-6.7055*B5^2</f>
        <v>267967.9645</v>
      </c>
      <c r="H5" s="46">
        <f t="shared" ref="H5:H36" si="3">F5-G5</f>
        <v>5160.0354999999981</v>
      </c>
      <c r="I5" s="46">
        <f>H5-H29</f>
        <v>-2337.1520000000019</v>
      </c>
      <c r="J5" s="51">
        <v>100.517</v>
      </c>
      <c r="K5" s="46">
        <f>H5-H29</f>
        <v>-2337.1520000000019</v>
      </c>
      <c r="L5" s="51">
        <v>100.517</v>
      </c>
      <c r="M5" s="52">
        <f>2576.6*J2-255760</f>
        <v>6446.1530400000047</v>
      </c>
      <c r="N5" s="48">
        <f t="shared" ref="N5:N36" si="4">SUM(G5:I5)</f>
        <v>270790.848</v>
      </c>
      <c r="O5" s="55">
        <f t="array" ref="O5">SUM(G5:I5+M5)</f>
        <v>290129.30712000001</v>
      </c>
      <c r="P5" s="43">
        <f>(I5-I6)/F5</f>
        <v>-7.0155238569459752E-3</v>
      </c>
      <c r="Q5" s="47">
        <f t="shared" ref="Q5:Q36" si="5">(J5-J6)/100</f>
        <v>4.1579999999999014E-3</v>
      </c>
      <c r="R5" s="54">
        <f>P5/Q5</f>
        <v>-1.6872351748307219</v>
      </c>
      <c r="S5" s="43">
        <f t="shared" ref="S5:S25" si="6">(F5-F6)/F6</f>
        <v>0.11375350688327787</v>
      </c>
      <c r="T5" s="44">
        <f t="shared" ref="T5:T36" si="7">LOG(F5)</f>
        <v>5.4363662245709374</v>
      </c>
      <c r="U5" s="44">
        <f t="shared" ref="U5:U36" si="8">LOG(J5)</f>
        <v>2.0022395182921238</v>
      </c>
      <c r="X5" s="31">
        <v>18273</v>
      </c>
      <c r="Y5" s="34">
        <v>99.160399999999996</v>
      </c>
      <c r="Z5" s="33">
        <f t="shared" si="0"/>
        <v>12273</v>
      </c>
      <c r="AB5" s="41">
        <v>1.542842490288344</v>
      </c>
    </row>
    <row r="6" spans="1:29" x14ac:dyDescent="0.2">
      <c r="A6" s="40">
        <v>43678</v>
      </c>
      <c r="B6" s="39">
        <v>2</v>
      </c>
      <c r="C6" s="31">
        <v>257232</v>
      </c>
      <c r="D6" s="31">
        <v>6000</v>
      </c>
      <c r="E6" s="31">
        <f t="shared" ref="E6:E25" si="9">D6*0.5</f>
        <v>3000</v>
      </c>
      <c r="F6" s="31">
        <f t="shared" si="1"/>
        <v>245232</v>
      </c>
      <c r="G6" s="46">
        <f t="shared" si="2"/>
        <v>268756.51800000004</v>
      </c>
      <c r="H6" s="46">
        <f t="shared" si="3"/>
        <v>-23524.51800000004</v>
      </c>
      <c r="I6" s="46">
        <f>H6-H30</f>
        <v>-421.01600000006147</v>
      </c>
      <c r="J6" s="51">
        <v>100.10120000000001</v>
      </c>
      <c r="K6" s="46">
        <f t="shared" ref="K6:K55" si="10">H6-H30</f>
        <v>-421.01600000006147</v>
      </c>
      <c r="L6" s="51">
        <v>100.10120000000001</v>
      </c>
      <c r="M6" s="52">
        <f>2576.6*J3-255760</f>
        <v>5374.8027599999914</v>
      </c>
      <c r="N6" s="48">
        <f t="shared" si="4"/>
        <v>244810.98399999994</v>
      </c>
      <c r="O6" s="55">
        <f t="array" ref="O6">SUM(G6:I6+M6)</f>
        <v>260935.39227999991</v>
      </c>
      <c r="P6" s="43">
        <f t="shared" ref="P6:P61" si="11">(I6-I7)/F6</f>
        <v>-5.4321458863448285E-3</v>
      </c>
      <c r="Q6" s="47">
        <f t="shared" si="5"/>
        <v>-1.0320000000000108E-3</v>
      </c>
      <c r="R6" s="54">
        <f t="shared" ref="R6:R69" si="12">P6/Q6</f>
        <v>5.2637072542100505</v>
      </c>
      <c r="S6" s="43">
        <f t="shared" si="6"/>
        <v>-2.3096841015018126E-2</v>
      </c>
      <c r="T6" s="44">
        <f t="shared" si="7"/>
        <v>5.3895771400578507</v>
      </c>
      <c r="U6" s="44">
        <f t="shared" si="8"/>
        <v>2.0004392837755676</v>
      </c>
      <c r="X6" s="31">
        <v>15625</v>
      </c>
      <c r="Y6" s="34">
        <v>98.731899999999996</v>
      </c>
      <c r="Z6" s="33">
        <f t="shared" si="0"/>
        <v>9625</v>
      </c>
      <c r="AB6" s="41">
        <v>1.5403242913866635</v>
      </c>
    </row>
    <row r="7" spans="1:29" x14ac:dyDescent="0.2">
      <c r="A7" s="40">
        <v>43647</v>
      </c>
      <c r="B7" s="39">
        <v>3</v>
      </c>
      <c r="C7" s="31">
        <v>260730</v>
      </c>
      <c r="D7" s="31">
        <v>4850</v>
      </c>
      <c r="E7" s="31">
        <f t="shared" si="9"/>
        <v>2425</v>
      </c>
      <c r="F7" s="31">
        <f t="shared" si="1"/>
        <v>251030</v>
      </c>
      <c r="G7" s="46">
        <f t="shared" si="2"/>
        <v>269531.6605</v>
      </c>
      <c r="H7" s="46">
        <f t="shared" si="3"/>
        <v>-18501.660499999998</v>
      </c>
      <c r="I7" s="46">
        <f t="shared" ref="I7:I55" si="13">H7-H31</f>
        <v>911.12000000005355</v>
      </c>
      <c r="J7" s="51">
        <v>100.20440000000001</v>
      </c>
      <c r="K7" s="46">
        <f t="shared" si="10"/>
        <v>911.12000000005355</v>
      </c>
      <c r="L7" s="51">
        <v>100.20440000000001</v>
      </c>
      <c r="M7" s="52">
        <f>2576.6*J4-255760</f>
        <v>4303.4524799999781</v>
      </c>
      <c r="N7" s="48">
        <f t="shared" si="4"/>
        <v>251941.12000000005</v>
      </c>
      <c r="O7" s="55">
        <f t="array" ref="O7">SUM(G7:I7+M7)</f>
        <v>264851.47743999999</v>
      </c>
      <c r="P7" s="43">
        <f t="shared" si="11"/>
        <v>-2.1081687447715176E-2</v>
      </c>
      <c r="Q7" s="47">
        <f t="shared" si="5"/>
        <v>-2.3139999999999359E-3</v>
      </c>
      <c r="R7" s="54">
        <f t="shared" si="12"/>
        <v>9.1104958719601381</v>
      </c>
      <c r="S7" s="43">
        <f t="shared" si="6"/>
        <v>-6.3174079519924764E-2</v>
      </c>
      <c r="T7" s="44">
        <f t="shared" si="7"/>
        <v>5.3997256260862319</v>
      </c>
      <c r="U7" s="44">
        <f t="shared" si="8"/>
        <v>2.0008867919280915</v>
      </c>
      <c r="X7" s="31">
        <v>16316</v>
      </c>
      <c r="Y7" s="34">
        <v>99.049400000000006</v>
      </c>
      <c r="Z7" s="33">
        <f t="shared" si="0"/>
        <v>11466</v>
      </c>
      <c r="AB7" s="41">
        <v>1.5403242913866635</v>
      </c>
    </row>
    <row r="8" spans="1:29" x14ac:dyDescent="0.2">
      <c r="A8" s="40">
        <v>43617</v>
      </c>
      <c r="B8" s="39">
        <v>4</v>
      </c>
      <c r="C8" s="31">
        <v>277958</v>
      </c>
      <c r="D8" s="31">
        <v>5000</v>
      </c>
      <c r="E8" s="31">
        <f t="shared" si="9"/>
        <v>2500</v>
      </c>
      <c r="F8" s="31">
        <f t="shared" si="1"/>
        <v>267958</v>
      </c>
      <c r="G8" s="46">
        <f t="shared" si="2"/>
        <v>270293.39199999999</v>
      </c>
      <c r="H8" s="46">
        <f t="shared" si="3"/>
        <v>-2335.3919999999925</v>
      </c>
      <c r="I8" s="46">
        <f t="shared" si="13"/>
        <v>6203.2559999999939</v>
      </c>
      <c r="J8" s="51">
        <v>100.4358</v>
      </c>
      <c r="K8" s="46">
        <f t="shared" si="10"/>
        <v>6203.2559999999939</v>
      </c>
      <c r="L8" s="51">
        <v>100.4358</v>
      </c>
      <c r="M8" s="52">
        <f>2576.6*J5-255760</f>
        <v>3232.1021999999939</v>
      </c>
      <c r="N8" s="48">
        <f t="shared" si="4"/>
        <v>274161.25599999999</v>
      </c>
      <c r="O8" s="55">
        <f t="array" ref="O8">SUM(G8:I8+M8)</f>
        <v>283857.56259999995</v>
      </c>
      <c r="P8" s="43">
        <f t="shared" si="11"/>
        <v>-1.3962486658359026E-3</v>
      </c>
      <c r="Q8" s="47">
        <f t="shared" si="5"/>
        <v>1.8410000000000082E-3</v>
      </c>
      <c r="R8" s="54">
        <f t="shared" si="12"/>
        <v>-0.75841861262134513</v>
      </c>
      <c r="S8" s="43">
        <f t="shared" si="6"/>
        <v>-0.13353424692970828</v>
      </c>
      <c r="T8" s="44">
        <f t="shared" si="7"/>
        <v>5.4280667276195658</v>
      </c>
      <c r="U8" s="44">
        <f t="shared" si="8"/>
        <v>2.001888543198969</v>
      </c>
      <c r="X8" s="31">
        <v>15740</v>
      </c>
      <c r="Y8" s="34">
        <v>99.242699999999999</v>
      </c>
      <c r="Z8" s="33">
        <f t="shared" si="0"/>
        <v>10740</v>
      </c>
      <c r="AB8" s="41">
        <v>1.5375270061701924</v>
      </c>
    </row>
    <row r="9" spans="1:29" x14ac:dyDescent="0.2">
      <c r="A9" s="40">
        <v>43586</v>
      </c>
      <c r="B9" s="39">
        <v>5</v>
      </c>
      <c r="C9" s="31">
        <v>320254</v>
      </c>
      <c r="D9" s="31">
        <v>5500</v>
      </c>
      <c r="E9" s="31">
        <f t="shared" si="9"/>
        <v>2750</v>
      </c>
      <c r="F9" s="31">
        <f t="shared" si="1"/>
        <v>309254</v>
      </c>
      <c r="G9" s="46">
        <f t="shared" si="2"/>
        <v>271041.71249999997</v>
      </c>
      <c r="H9" s="46">
        <f t="shared" si="3"/>
        <v>38212.287500000035</v>
      </c>
      <c r="I9" s="46">
        <f t="shared" si="13"/>
        <v>6577.3920000000508</v>
      </c>
      <c r="J9" s="51">
        <v>100.2517</v>
      </c>
      <c r="K9" s="46">
        <f t="shared" si="10"/>
        <v>6577.3920000000508</v>
      </c>
      <c r="L9" s="51">
        <v>100.2517</v>
      </c>
      <c r="M9" s="52">
        <f t="shared" ref="M9:M72" si="14">2576.6*J6-255760</f>
        <v>2160.7519200000097</v>
      </c>
      <c r="N9" s="48">
        <f t="shared" si="4"/>
        <v>315831.39200000005</v>
      </c>
      <c r="O9" s="55">
        <f t="array" ref="O9">SUM(G9:I9+M9)</f>
        <v>322313.64776000008</v>
      </c>
      <c r="P9" s="43">
        <f t="shared" si="11"/>
        <v>1.7764892289186617E-2</v>
      </c>
      <c r="Q9" s="47">
        <f t="shared" si="5"/>
        <v>-5.9120000000000058E-3</v>
      </c>
      <c r="R9" s="54">
        <f t="shared" si="12"/>
        <v>-3.0048870583874492</v>
      </c>
      <c r="S9" s="43">
        <f t="shared" si="6"/>
        <v>1.7744897354720235E-2</v>
      </c>
      <c r="T9" s="44">
        <f t="shared" si="7"/>
        <v>5.4903153256550565</v>
      </c>
      <c r="U9" s="44">
        <f t="shared" si="8"/>
        <v>2.0010917458244832</v>
      </c>
      <c r="X9" s="31">
        <v>17854</v>
      </c>
      <c r="Y9" s="34">
        <v>98.924400000000006</v>
      </c>
      <c r="Z9" s="33">
        <f t="shared" si="0"/>
        <v>12354</v>
      </c>
      <c r="AB9" s="41">
        <v>1.5375270061701924</v>
      </c>
    </row>
    <row r="10" spans="1:29" x14ac:dyDescent="0.2">
      <c r="A10" s="40">
        <v>43556</v>
      </c>
      <c r="B10" s="39">
        <v>6</v>
      </c>
      <c r="C10" s="33">
        <v>313862</v>
      </c>
      <c r="D10" s="31">
        <v>5000</v>
      </c>
      <c r="E10" s="31">
        <f t="shared" si="9"/>
        <v>2500</v>
      </c>
      <c r="F10" s="31">
        <f t="shared" si="1"/>
        <v>303862</v>
      </c>
      <c r="G10" s="46">
        <f t="shared" si="2"/>
        <v>271776.62200000003</v>
      </c>
      <c r="H10" s="46">
        <f t="shared" si="3"/>
        <v>32085.377999999968</v>
      </c>
      <c r="I10" s="46">
        <f t="shared" si="13"/>
        <v>1083.5279999999329</v>
      </c>
      <c r="J10" s="51">
        <v>100.8429</v>
      </c>
      <c r="K10" s="46">
        <f t="shared" si="10"/>
        <v>1083.5279999999329</v>
      </c>
      <c r="L10" s="51">
        <v>100.8429</v>
      </c>
      <c r="M10" s="52">
        <f t="shared" si="14"/>
        <v>2426.6570400000201</v>
      </c>
      <c r="N10" s="48">
        <f t="shared" si="4"/>
        <v>304945.52799999993</v>
      </c>
      <c r="O10" s="55">
        <f t="array" ref="O10">SUM(G10:I10+M10)</f>
        <v>312225.49911999999</v>
      </c>
      <c r="P10" s="43">
        <f t="shared" si="11"/>
        <v>-1.5110017047214091E-3</v>
      </c>
      <c r="Q10" s="47">
        <f t="shared" si="5"/>
        <v>7.4100000000001389E-4</v>
      </c>
      <c r="R10" s="54">
        <f t="shared" si="12"/>
        <v>-2.0391386028628622</v>
      </c>
      <c r="S10" s="43">
        <f t="shared" si="6"/>
        <v>2.2797882116133549E-2</v>
      </c>
      <c r="T10" s="44">
        <f t="shared" si="7"/>
        <v>5.4826763920108839</v>
      </c>
      <c r="U10" s="44">
        <f t="shared" si="8"/>
        <v>2.0036453264519283</v>
      </c>
      <c r="X10" s="31">
        <v>16904</v>
      </c>
      <c r="Y10" s="34">
        <v>99.726500000000001</v>
      </c>
      <c r="Z10" s="33">
        <f t="shared" si="0"/>
        <v>11904</v>
      </c>
      <c r="AB10" s="41">
        <v>1.5375270061701924</v>
      </c>
    </row>
    <row r="11" spans="1:29" x14ac:dyDescent="0.2">
      <c r="A11" s="40">
        <v>43525</v>
      </c>
      <c r="B11" s="39">
        <v>7</v>
      </c>
      <c r="C11" s="31">
        <v>310089</v>
      </c>
      <c r="D11" s="31">
        <v>6500</v>
      </c>
      <c r="E11" s="31">
        <f t="shared" si="9"/>
        <v>3250</v>
      </c>
      <c r="F11" s="31">
        <f t="shared" si="1"/>
        <v>297089</v>
      </c>
      <c r="G11" s="46">
        <f t="shared" si="2"/>
        <v>272498.12050000002</v>
      </c>
      <c r="H11" s="46">
        <f t="shared" si="3"/>
        <v>24590.879499999981</v>
      </c>
      <c r="I11" s="46">
        <f t="shared" si="13"/>
        <v>1542.6639999999898</v>
      </c>
      <c r="J11" s="51">
        <v>100.7688</v>
      </c>
      <c r="K11" s="46">
        <f t="shared" si="10"/>
        <v>1542.6639999999898</v>
      </c>
      <c r="L11" s="51">
        <v>100.7688</v>
      </c>
      <c r="M11" s="52">
        <f t="shared" si="14"/>
        <v>3022.8822799999907</v>
      </c>
      <c r="N11" s="48">
        <f t="shared" si="4"/>
        <v>298631.66399999999</v>
      </c>
      <c r="O11" s="55">
        <f t="array" ref="O11">SUM(G11:I11+M11)</f>
        <v>307700.31083999993</v>
      </c>
      <c r="P11" s="43">
        <f t="shared" si="11"/>
        <v>-5.5981069645798286E-3</v>
      </c>
      <c r="Q11" s="47">
        <f t="shared" si="5"/>
        <v>2.6640000000000439E-3</v>
      </c>
      <c r="R11" s="54">
        <f t="shared" si="12"/>
        <v>-2.1013915032206216</v>
      </c>
      <c r="S11" s="43">
        <f t="shared" si="6"/>
        <v>0.15427263755818199</v>
      </c>
      <c r="T11" s="44">
        <f t="shared" si="7"/>
        <v>5.4728865719391715</v>
      </c>
      <c r="U11" s="44">
        <f t="shared" si="8"/>
        <v>2.0033260868189298</v>
      </c>
      <c r="X11" s="31">
        <v>16040</v>
      </c>
      <c r="Y11" s="34">
        <v>99.521100000000004</v>
      </c>
      <c r="Z11" s="33">
        <f t="shared" si="0"/>
        <v>9540</v>
      </c>
      <c r="AB11" s="41">
        <v>1.524238295874814</v>
      </c>
    </row>
    <row r="12" spans="1:29" x14ac:dyDescent="0.2">
      <c r="A12" s="40">
        <v>43497</v>
      </c>
      <c r="B12" s="39">
        <v>8</v>
      </c>
      <c r="C12" s="36">
        <v>267882</v>
      </c>
      <c r="D12" s="31">
        <v>5250</v>
      </c>
      <c r="E12" s="31">
        <f t="shared" si="9"/>
        <v>2625</v>
      </c>
      <c r="F12" s="31">
        <f t="shared" si="1"/>
        <v>257382</v>
      </c>
      <c r="G12" s="46">
        <f t="shared" si="2"/>
        <v>273206.20799999998</v>
      </c>
      <c r="H12" s="46">
        <f t="shared" si="3"/>
        <v>-15824.207999999984</v>
      </c>
      <c r="I12" s="46">
        <f t="shared" si="13"/>
        <v>3205.8000000000466</v>
      </c>
      <c r="J12" s="51">
        <v>100.50239999999999</v>
      </c>
      <c r="K12" s="46">
        <f t="shared" si="10"/>
        <v>3205.8000000000466</v>
      </c>
      <c r="L12" s="51">
        <v>100.50239999999999</v>
      </c>
      <c r="M12" s="52">
        <f t="shared" si="14"/>
        <v>2548.530219999986</v>
      </c>
      <c r="N12" s="48">
        <f t="shared" si="4"/>
        <v>260587.80000000005</v>
      </c>
      <c r="O12" s="55">
        <f t="array" ref="O12">SUM(G12:I12+M12)</f>
        <v>268233.39065999992</v>
      </c>
      <c r="P12" s="43">
        <f t="shared" si="11"/>
        <v>-1.064229821821216E-2</v>
      </c>
      <c r="Q12" s="47">
        <f t="shared" si="5"/>
        <v>-5.0000000000096632E-5</v>
      </c>
      <c r="R12" s="54">
        <f t="shared" si="12"/>
        <v>212.84596436383185</v>
      </c>
      <c r="S12" s="43">
        <f t="shared" si="6"/>
        <v>-6.8192514608026999E-2</v>
      </c>
      <c r="T12" s="44">
        <f t="shared" si="7"/>
        <v>5.4105781712629319</v>
      </c>
      <c r="U12" s="44">
        <f t="shared" si="8"/>
        <v>2.0021764328441822</v>
      </c>
      <c r="X12" s="31">
        <v>14274</v>
      </c>
      <c r="Y12" s="34">
        <v>99.567700000000002</v>
      </c>
      <c r="Z12" s="33">
        <f t="shared" si="0"/>
        <v>9024</v>
      </c>
      <c r="AB12" s="41">
        <v>1.5375270061701924</v>
      </c>
    </row>
    <row r="13" spans="1:29" x14ac:dyDescent="0.2">
      <c r="A13" s="40">
        <v>43466</v>
      </c>
      <c r="B13" s="39">
        <v>9</v>
      </c>
      <c r="C13" s="36">
        <v>286718</v>
      </c>
      <c r="D13" s="31">
        <v>5250</v>
      </c>
      <c r="E13" s="31">
        <f t="shared" si="9"/>
        <v>2625</v>
      </c>
      <c r="F13" s="31">
        <f t="shared" si="1"/>
        <v>276218</v>
      </c>
      <c r="G13" s="46">
        <f t="shared" si="2"/>
        <v>273900.88450000004</v>
      </c>
      <c r="H13" s="46">
        <f t="shared" si="3"/>
        <v>2317.1154999999562</v>
      </c>
      <c r="I13" s="46">
        <f t="shared" si="13"/>
        <v>5944.9359999999288</v>
      </c>
      <c r="J13" s="51">
        <v>100.5074</v>
      </c>
      <c r="K13" s="46">
        <f t="shared" si="10"/>
        <v>5944.9359999999288</v>
      </c>
      <c r="L13" s="51">
        <v>100.5074</v>
      </c>
      <c r="M13" s="52">
        <f t="shared" si="14"/>
        <v>4071.8161399999808</v>
      </c>
      <c r="N13" s="48">
        <f t="shared" si="4"/>
        <v>282162.93599999993</v>
      </c>
      <c r="O13" s="55">
        <f t="array" ref="O13">SUM(G13:I13+M13)</f>
        <v>294378.3844199999</v>
      </c>
      <c r="P13" s="43">
        <f t="shared" si="11"/>
        <v>2.2908948728902329E-2</v>
      </c>
      <c r="Q13" s="47">
        <f t="shared" si="5"/>
        <v>-4.3529999999999801E-3</v>
      </c>
      <c r="R13" s="54">
        <f t="shared" si="12"/>
        <v>-5.2627954810251403</v>
      </c>
      <c r="S13" s="43">
        <f t="shared" si="6"/>
        <v>4.463026204820416E-2</v>
      </c>
      <c r="T13" s="44">
        <f t="shared" si="7"/>
        <v>5.4412519763641107</v>
      </c>
      <c r="U13" s="44">
        <f t="shared" si="8"/>
        <v>2.0021980384814198</v>
      </c>
      <c r="X13" s="31">
        <v>15583</v>
      </c>
      <c r="Y13" s="34">
        <v>99.771799999999999</v>
      </c>
      <c r="Z13" s="33">
        <f t="shared" si="0"/>
        <v>10333</v>
      </c>
      <c r="AB13" s="41">
        <v>1.5375270061701924</v>
      </c>
    </row>
    <row r="14" spans="1:29" x14ac:dyDescent="0.2">
      <c r="A14" s="40">
        <v>43435</v>
      </c>
      <c r="B14" s="39">
        <v>10</v>
      </c>
      <c r="C14" s="31">
        <v>278417</v>
      </c>
      <c r="D14" s="33">
        <v>7000</v>
      </c>
      <c r="E14" s="31">
        <f t="shared" si="9"/>
        <v>3500</v>
      </c>
      <c r="F14" s="31">
        <f t="shared" si="1"/>
        <v>264417</v>
      </c>
      <c r="G14" s="46">
        <f t="shared" si="2"/>
        <v>274582.15000000002</v>
      </c>
      <c r="H14" s="46">
        <f t="shared" si="3"/>
        <v>-10165.150000000023</v>
      </c>
      <c r="I14" s="46">
        <f t="shared" si="13"/>
        <v>-382.92800000001444</v>
      </c>
      <c r="J14" s="51">
        <v>100.9427</v>
      </c>
      <c r="K14" s="46">
        <f t="shared" si="10"/>
        <v>-382.92800000001444</v>
      </c>
      <c r="L14" s="51">
        <v>100.9427</v>
      </c>
      <c r="M14" s="52">
        <f t="shared" si="14"/>
        <v>3880.8900799999828</v>
      </c>
      <c r="N14" s="48">
        <f t="shared" si="4"/>
        <v>264034.07199999999</v>
      </c>
      <c r="O14" s="55">
        <f t="array" ref="O14">SUM(G14:I14+M14)</f>
        <v>275676.74223999993</v>
      </c>
      <c r="P14" s="43">
        <f t="shared" si="11"/>
        <v>-1.4004908912815956E-2</v>
      </c>
      <c r="Q14" s="47">
        <f t="shared" si="5"/>
        <v>4.7299999999999894E-3</v>
      </c>
      <c r="R14" s="54">
        <f t="shared" si="12"/>
        <v>-2.9608686919272702</v>
      </c>
      <c r="S14" s="43">
        <f t="shared" si="6"/>
        <v>6.3483125731499834E-2</v>
      </c>
      <c r="T14" s="44">
        <f t="shared" si="7"/>
        <v>5.4222893735399706</v>
      </c>
      <c r="U14" s="44">
        <f t="shared" si="8"/>
        <v>2.0040749169958323</v>
      </c>
      <c r="X14" s="31">
        <v>15096</v>
      </c>
      <c r="Y14" s="34">
        <v>100.4255</v>
      </c>
      <c r="Z14" s="33">
        <f t="shared" si="0"/>
        <v>8096</v>
      </c>
      <c r="AB14" s="41">
        <v>1.513197200109365</v>
      </c>
    </row>
    <row r="15" spans="1:29" x14ac:dyDescent="0.2">
      <c r="A15" s="40">
        <v>43405</v>
      </c>
      <c r="B15" s="39">
        <v>11</v>
      </c>
      <c r="C15" s="31">
        <v>264633</v>
      </c>
      <c r="D15" s="33">
        <v>8000</v>
      </c>
      <c r="E15" s="31">
        <f t="shared" si="9"/>
        <v>4000</v>
      </c>
      <c r="F15" s="31">
        <f t="shared" si="1"/>
        <v>248633</v>
      </c>
      <c r="G15" s="46">
        <f t="shared" si="2"/>
        <v>275250.00449999998</v>
      </c>
      <c r="H15" s="46">
        <f t="shared" si="3"/>
        <v>-26617.004499999981</v>
      </c>
      <c r="I15" s="46">
        <f t="shared" si="13"/>
        <v>3320.2080000000424</v>
      </c>
      <c r="J15" s="51">
        <v>100.4697</v>
      </c>
      <c r="K15" s="46">
        <f t="shared" si="10"/>
        <v>3320.2080000000424</v>
      </c>
      <c r="L15" s="51">
        <v>100.4697</v>
      </c>
      <c r="M15" s="52">
        <f t="shared" si="14"/>
        <v>3194.4838399999717</v>
      </c>
      <c r="N15" s="48">
        <f t="shared" si="4"/>
        <v>251953.20800000004</v>
      </c>
      <c r="O15" s="55">
        <f t="array" ref="O15">SUM(G15:I15+M15)</f>
        <v>261536.65951999993</v>
      </c>
      <c r="P15" s="43">
        <f t="shared" si="11"/>
        <v>1.9501192520703261E-3</v>
      </c>
      <c r="Q15" s="47">
        <f t="shared" si="5"/>
        <v>-5.2029999999999178E-3</v>
      </c>
      <c r="R15" s="54">
        <f t="shared" si="12"/>
        <v>-0.3748066984567282</v>
      </c>
      <c r="S15" s="43">
        <f t="shared" si="6"/>
        <v>-9.4862955102278559E-2</v>
      </c>
      <c r="T15" s="44">
        <f t="shared" si="7"/>
        <v>5.3955587701896439</v>
      </c>
      <c r="U15" s="44">
        <f t="shared" si="8"/>
        <v>2.0020351054690537</v>
      </c>
      <c r="X15" s="31">
        <v>15144</v>
      </c>
      <c r="Y15" s="34">
        <v>99.302899999999994</v>
      </c>
      <c r="Z15" s="33">
        <f t="shared" si="0"/>
        <v>7144</v>
      </c>
      <c r="AB15" s="41">
        <v>1.5128069317325796</v>
      </c>
    </row>
    <row r="16" spans="1:29" x14ac:dyDescent="0.2">
      <c r="A16" s="40">
        <v>43374</v>
      </c>
      <c r="B16" s="39">
        <v>12</v>
      </c>
      <c r="C16" s="31">
        <v>288491</v>
      </c>
      <c r="D16" s="33">
        <v>6900</v>
      </c>
      <c r="E16" s="31">
        <f t="shared" si="9"/>
        <v>3450</v>
      </c>
      <c r="F16" s="31">
        <f t="shared" si="1"/>
        <v>274691</v>
      </c>
      <c r="G16" s="46">
        <f t="shared" si="2"/>
        <v>275904.44799999997</v>
      </c>
      <c r="H16" s="46">
        <f t="shared" si="3"/>
        <v>-1213.4479999999749</v>
      </c>
      <c r="I16" s="46">
        <f t="shared" si="13"/>
        <v>2835.344000000041</v>
      </c>
      <c r="J16" s="51">
        <v>100.99</v>
      </c>
      <c r="K16" s="46">
        <f t="shared" si="10"/>
        <v>2835.344000000041</v>
      </c>
      <c r="L16" s="51">
        <v>100.99</v>
      </c>
      <c r="M16" s="52">
        <f t="shared" si="14"/>
        <v>3207.3668400000024</v>
      </c>
      <c r="N16" s="48">
        <f t="shared" si="4"/>
        <v>277526.34400000004</v>
      </c>
      <c r="O16" s="55">
        <f t="array" ref="O16">SUM(G16:I16+M16)</f>
        <v>287148.44452000014</v>
      </c>
      <c r="P16" s="43">
        <f t="shared" si="11"/>
        <v>1.3312645845695926E-2</v>
      </c>
      <c r="Q16" s="47">
        <f t="shared" si="5"/>
        <v>4.131999999999891E-3</v>
      </c>
      <c r="R16" s="54">
        <f t="shared" si="12"/>
        <v>3.2218407177386923</v>
      </c>
      <c r="S16" s="43">
        <f t="shared" si="6"/>
        <v>8.0070749956882153E-3</v>
      </c>
      <c r="T16" s="44">
        <f t="shared" si="7"/>
        <v>5.4388444303911916</v>
      </c>
      <c r="U16" s="44">
        <f t="shared" si="8"/>
        <v>2.0042783722001625</v>
      </c>
      <c r="X16" s="31">
        <v>16840</v>
      </c>
      <c r="Y16" s="34">
        <v>100.15989999999999</v>
      </c>
      <c r="Z16" s="33">
        <f t="shared" si="0"/>
        <v>9940</v>
      </c>
      <c r="AB16" s="41">
        <v>1.5128069317325796</v>
      </c>
    </row>
    <row r="17" spans="1:28" x14ac:dyDescent="0.2">
      <c r="A17" s="40">
        <v>43344</v>
      </c>
      <c r="B17" s="39">
        <v>13</v>
      </c>
      <c r="C17" s="31">
        <v>286309</v>
      </c>
      <c r="D17" s="31">
        <v>6900</v>
      </c>
      <c r="E17" s="31">
        <f t="shared" si="9"/>
        <v>3450</v>
      </c>
      <c r="F17" s="31">
        <f t="shared" si="1"/>
        <v>272509</v>
      </c>
      <c r="G17" s="46">
        <f t="shared" si="2"/>
        <v>276545.48050000001</v>
      </c>
      <c r="H17" s="46">
        <f t="shared" si="3"/>
        <v>-4036.4805000000051</v>
      </c>
      <c r="I17" s="46">
        <f t="shared" si="13"/>
        <v>-821.52000000001863</v>
      </c>
      <c r="J17" s="51">
        <v>100.57680000000001</v>
      </c>
      <c r="K17" s="46">
        <f t="shared" si="10"/>
        <v>-821.52000000001863</v>
      </c>
      <c r="L17" s="51">
        <v>100.57680000000001</v>
      </c>
      <c r="M17" s="52">
        <f t="shared" si="14"/>
        <v>4328.9608200000075</v>
      </c>
      <c r="N17" s="48">
        <f t="shared" si="4"/>
        <v>271687.48</v>
      </c>
      <c r="O17" s="55">
        <f t="array" ref="O17">SUM(G17:I17+M17)</f>
        <v>284674.36245999997</v>
      </c>
      <c r="P17" s="43">
        <f t="shared" si="11"/>
        <v>-2.5545431527032084E-3</v>
      </c>
      <c r="Q17" s="47">
        <f t="shared" si="5"/>
        <v>2.1430000000000858E-3</v>
      </c>
      <c r="R17" s="54">
        <f t="shared" si="12"/>
        <v>-1.192040668550213</v>
      </c>
      <c r="S17" s="43">
        <f t="shared" si="6"/>
        <v>0.10779168512925165</v>
      </c>
      <c r="T17" s="44">
        <f t="shared" si="7"/>
        <v>5.4353808500467604</v>
      </c>
      <c r="U17" s="44">
        <f t="shared" si="8"/>
        <v>2.0024978137819236</v>
      </c>
      <c r="X17" s="31">
        <v>17623</v>
      </c>
      <c r="Y17" s="34">
        <v>99.085400000000007</v>
      </c>
      <c r="Z17" s="33">
        <f t="shared" si="0"/>
        <v>10723</v>
      </c>
      <c r="AB17" s="41">
        <v>1.4995182214372011</v>
      </c>
    </row>
    <row r="18" spans="1:28" x14ac:dyDescent="0.2">
      <c r="A18" s="40">
        <v>43313</v>
      </c>
      <c r="B18" s="39">
        <v>14</v>
      </c>
      <c r="C18" s="31">
        <v>258193</v>
      </c>
      <c r="D18" s="33">
        <v>6100</v>
      </c>
      <c r="E18" s="31">
        <f t="shared" si="9"/>
        <v>3050</v>
      </c>
      <c r="F18" s="31">
        <f t="shared" si="1"/>
        <v>245993</v>
      </c>
      <c r="G18" s="46">
        <f t="shared" si="2"/>
        <v>277173.10200000001</v>
      </c>
      <c r="H18" s="46">
        <f t="shared" si="3"/>
        <v>-31180.102000000014</v>
      </c>
      <c r="I18" s="46">
        <f t="shared" si="13"/>
        <v>-125.38400000002002</v>
      </c>
      <c r="J18" s="51">
        <v>100.3625</v>
      </c>
      <c r="K18" s="46">
        <f t="shared" si="10"/>
        <v>-125.38400000002002</v>
      </c>
      <c r="L18" s="51">
        <v>100.3625</v>
      </c>
      <c r="M18" s="52">
        <f t="shared" si="14"/>
        <v>3110.2290199999989</v>
      </c>
      <c r="N18" s="48">
        <f t="shared" si="4"/>
        <v>245867.61599999998</v>
      </c>
      <c r="O18" s="55">
        <f t="array" ref="O18">SUM(G18:I18+M18)</f>
        <v>255198.30306000001</v>
      </c>
      <c r="P18" s="43">
        <f t="shared" si="11"/>
        <v>-3.6286138223445376E-2</v>
      </c>
      <c r="Q18" s="47">
        <f t="shared" si="5"/>
        <v>-5.3200000000003906E-4</v>
      </c>
      <c r="R18" s="54">
        <f t="shared" si="12"/>
        <v>68.207026735794571</v>
      </c>
      <c r="S18" s="43">
        <f t="shared" si="6"/>
        <v>-4.572873873559339E-2</v>
      </c>
      <c r="T18" s="44">
        <f t="shared" si="7"/>
        <v>5.3909227489544884</v>
      </c>
      <c r="U18" s="44">
        <f t="shared" si="8"/>
        <v>2.0015714709235808</v>
      </c>
      <c r="X18" s="31">
        <v>15289</v>
      </c>
      <c r="Y18" s="34">
        <v>99.243700000000004</v>
      </c>
      <c r="Z18" s="33">
        <f t="shared" si="0"/>
        <v>9189</v>
      </c>
      <c r="AB18" s="41">
        <v>1.5086024609146778</v>
      </c>
    </row>
    <row r="19" spans="1:28" x14ac:dyDescent="0.2">
      <c r="A19" s="40">
        <v>43282</v>
      </c>
      <c r="B19" s="39">
        <v>15</v>
      </c>
      <c r="C19" s="31">
        <v>267781</v>
      </c>
      <c r="D19" s="31">
        <v>5000</v>
      </c>
      <c r="E19" s="31">
        <f t="shared" si="9"/>
        <v>2500</v>
      </c>
      <c r="F19" s="31">
        <f t="shared" si="1"/>
        <v>257781</v>
      </c>
      <c r="G19" s="46">
        <f t="shared" si="2"/>
        <v>277787.3125</v>
      </c>
      <c r="H19" s="46">
        <f t="shared" si="3"/>
        <v>-20006.3125</v>
      </c>
      <c r="I19" s="46">
        <f t="shared" si="13"/>
        <v>8800.7519999999786</v>
      </c>
      <c r="J19" s="51">
        <v>100.4157</v>
      </c>
      <c r="K19" s="46">
        <f t="shared" si="10"/>
        <v>8800.7519999999786</v>
      </c>
      <c r="L19" s="51">
        <v>100.4157</v>
      </c>
      <c r="M19" s="52">
        <f t="shared" si="14"/>
        <v>4450.8339999999735</v>
      </c>
      <c r="N19" s="48">
        <f t="shared" si="4"/>
        <v>266581.75199999998</v>
      </c>
      <c r="O19" s="55">
        <f t="array" ref="O19">SUM(G19:I19+M19)</f>
        <v>279934.2539999999</v>
      </c>
      <c r="P19" s="43">
        <f t="shared" si="11"/>
        <v>2.130437852285445E-2</v>
      </c>
      <c r="Q19" s="47">
        <f t="shared" si="5"/>
        <v>-1.089999999999236E-4</v>
      </c>
      <c r="R19" s="54">
        <f t="shared" si="12"/>
        <v>-195.45301397127875</v>
      </c>
      <c r="S19" s="43">
        <f t="shared" si="6"/>
        <v>-3.1095191201786103E-2</v>
      </c>
      <c r="T19" s="44">
        <f t="shared" si="7"/>
        <v>5.4112509040986696</v>
      </c>
      <c r="U19" s="44">
        <f t="shared" si="8"/>
        <v>2.0018016200829813</v>
      </c>
      <c r="X19" s="31">
        <v>14889</v>
      </c>
      <c r="Y19" s="34">
        <v>99.002600000000001</v>
      </c>
      <c r="Z19" s="33">
        <f t="shared" si="0"/>
        <v>9889</v>
      </c>
      <c r="AB19" s="41">
        <v>1.4959890484609737</v>
      </c>
    </row>
    <row r="20" spans="1:28" x14ac:dyDescent="0.2">
      <c r="A20" s="40">
        <v>43252</v>
      </c>
      <c r="B20" s="39">
        <v>16</v>
      </c>
      <c r="C20" s="31">
        <v>276254</v>
      </c>
      <c r="D20" s="31">
        <v>5100</v>
      </c>
      <c r="E20" s="31">
        <f t="shared" si="9"/>
        <v>2550</v>
      </c>
      <c r="F20" s="31">
        <f t="shared" si="1"/>
        <v>266054</v>
      </c>
      <c r="G20" s="46">
        <f t="shared" si="2"/>
        <v>278388.11199999996</v>
      </c>
      <c r="H20" s="46">
        <f t="shared" si="3"/>
        <v>-12334.111999999965</v>
      </c>
      <c r="I20" s="46">
        <f t="shared" si="13"/>
        <v>3308.8880000000354</v>
      </c>
      <c r="J20" s="51">
        <v>100.42659999999999</v>
      </c>
      <c r="K20" s="46">
        <f t="shared" si="10"/>
        <v>3308.8880000000354</v>
      </c>
      <c r="L20" s="51">
        <v>100.42659999999999</v>
      </c>
      <c r="M20" s="52">
        <f t="shared" si="14"/>
        <v>3386.1828800000076</v>
      </c>
      <c r="N20" s="48">
        <f t="shared" si="4"/>
        <v>269362.88800000004</v>
      </c>
      <c r="O20" s="55">
        <f t="array" ref="O20">SUM(G20:I20+M20)</f>
        <v>279521.43663999997</v>
      </c>
      <c r="P20" s="43">
        <f t="shared" si="11"/>
        <v>6.047133288731083E-3</v>
      </c>
      <c r="Q20" s="47">
        <f t="shared" si="5"/>
        <v>-2.6400000000009527E-4</v>
      </c>
      <c r="R20" s="54">
        <f t="shared" si="12"/>
        <v>-22.905807911851898</v>
      </c>
      <c r="S20" s="43">
        <f t="shared" si="6"/>
        <v>-0.14147326845135141</v>
      </c>
      <c r="T20" s="44">
        <f t="shared" si="7"/>
        <v>5.4249697927283931</v>
      </c>
      <c r="U20" s="44">
        <f t="shared" si="8"/>
        <v>2.0018487596532548</v>
      </c>
      <c r="X20" s="31">
        <v>15856</v>
      </c>
      <c r="Y20" s="34">
        <v>99.038200000000003</v>
      </c>
      <c r="Z20" s="33">
        <f t="shared" si="0"/>
        <v>10756</v>
      </c>
      <c r="AB20" s="41">
        <v>1.4959890484609737</v>
      </c>
    </row>
    <row r="21" spans="1:28" x14ac:dyDescent="0.2">
      <c r="A21" s="40">
        <v>43221</v>
      </c>
      <c r="B21" s="39">
        <v>17</v>
      </c>
      <c r="C21" s="31">
        <v>320896</v>
      </c>
      <c r="D21" s="31">
        <v>5500</v>
      </c>
      <c r="E21" s="31">
        <f t="shared" si="9"/>
        <v>2750</v>
      </c>
      <c r="F21" s="31">
        <f t="shared" si="1"/>
        <v>309896</v>
      </c>
      <c r="G21" s="46">
        <f t="shared" si="2"/>
        <v>278975.50050000002</v>
      </c>
      <c r="H21" s="46">
        <f t="shared" si="3"/>
        <v>30920.499499999976</v>
      </c>
      <c r="I21" s="46">
        <f t="shared" si="13"/>
        <v>1700.0239999999758</v>
      </c>
      <c r="J21" s="51">
        <v>100.453</v>
      </c>
      <c r="K21" s="46">
        <f t="shared" si="10"/>
        <v>1700.0239999999758</v>
      </c>
      <c r="L21" s="51">
        <v>100.453</v>
      </c>
      <c r="M21" s="52">
        <f t="shared" si="14"/>
        <v>2834.0174999999872</v>
      </c>
      <c r="N21" s="48">
        <f t="shared" si="4"/>
        <v>311596.02399999998</v>
      </c>
      <c r="O21" s="55">
        <f t="array" ref="O21">SUM(G21:I21+M21)</f>
        <v>320098.07649999997</v>
      </c>
      <c r="P21" s="43">
        <f t="shared" si="11"/>
        <v>1.2645016392594393E-3</v>
      </c>
      <c r="Q21" s="47">
        <f t="shared" si="5"/>
        <v>2.1100000000004115E-4</v>
      </c>
      <c r="R21" s="54">
        <f t="shared" si="12"/>
        <v>5.992898764261577</v>
      </c>
      <c r="S21" s="43">
        <f t="shared" si="6"/>
        <v>9.3344142735790852E-4</v>
      </c>
      <c r="T21" s="44">
        <f t="shared" si="7"/>
        <v>5.4912159705950785</v>
      </c>
      <c r="U21" s="44">
        <f t="shared" si="8"/>
        <v>2.0019629113579405</v>
      </c>
      <c r="X21" s="31">
        <v>17429</v>
      </c>
      <c r="Y21" s="34">
        <v>99.222499999999997</v>
      </c>
      <c r="Z21" s="33">
        <f t="shared" si="0"/>
        <v>11929</v>
      </c>
      <c r="AB21" s="41">
        <v>1.4959890484609737</v>
      </c>
    </row>
    <row r="22" spans="1:28" x14ac:dyDescent="0.2">
      <c r="A22" s="40">
        <v>43191</v>
      </c>
      <c r="B22" s="39">
        <v>18</v>
      </c>
      <c r="C22" s="31">
        <v>319607</v>
      </c>
      <c r="D22" s="31">
        <v>5000</v>
      </c>
      <c r="E22" s="31">
        <f t="shared" si="9"/>
        <v>2500</v>
      </c>
      <c r="F22" s="31">
        <f t="shared" si="1"/>
        <v>309607</v>
      </c>
      <c r="G22" s="46">
        <f t="shared" si="2"/>
        <v>279549.478</v>
      </c>
      <c r="H22" s="46">
        <f t="shared" si="3"/>
        <v>30057.521999999997</v>
      </c>
      <c r="I22" s="46">
        <f t="shared" si="13"/>
        <v>1308.1600000000326</v>
      </c>
      <c r="J22" s="51">
        <v>100.4319</v>
      </c>
      <c r="K22" s="46">
        <f t="shared" si="10"/>
        <v>1308.1600000000326</v>
      </c>
      <c r="L22" s="51">
        <v>100.4319</v>
      </c>
      <c r="M22" s="52">
        <f t="shared" si="14"/>
        <v>2971.0926199999813</v>
      </c>
      <c r="N22" s="48">
        <f t="shared" si="4"/>
        <v>310915.16000000003</v>
      </c>
      <c r="O22" s="55">
        <f t="array" ref="O22">SUM(G22:I22+M22)</f>
        <v>319828.43786000006</v>
      </c>
      <c r="P22" s="43">
        <f t="shared" si="11"/>
        <v>1.0738981999760993E-2</v>
      </c>
      <c r="Q22" s="47">
        <f t="shared" si="5"/>
        <v>2.2230000000000418E-3</v>
      </c>
      <c r="R22" s="54">
        <f t="shared" si="12"/>
        <v>4.8308511020066538</v>
      </c>
      <c r="S22" s="43">
        <f t="shared" si="6"/>
        <v>2.4232339338763141E-2</v>
      </c>
      <c r="T22" s="44">
        <f t="shared" si="7"/>
        <v>5.4908107712195315</v>
      </c>
      <c r="U22" s="44">
        <f t="shared" si="8"/>
        <v>2.0018716788800202</v>
      </c>
      <c r="X22" s="31">
        <v>15794</v>
      </c>
      <c r="Y22" s="34">
        <v>99.312600000000003</v>
      </c>
      <c r="Z22" s="33">
        <f t="shared" si="0"/>
        <v>10794</v>
      </c>
      <c r="AB22" s="41">
        <v>1.4959890484609737</v>
      </c>
    </row>
    <row r="23" spans="1:28" x14ac:dyDescent="0.2">
      <c r="A23" s="40">
        <v>43160</v>
      </c>
      <c r="B23" s="39">
        <v>19</v>
      </c>
      <c r="C23" s="31">
        <v>313882</v>
      </c>
      <c r="D23" s="31">
        <v>5800</v>
      </c>
      <c r="E23" s="31">
        <f t="shared" si="9"/>
        <v>2900</v>
      </c>
      <c r="F23" s="31">
        <f t="shared" si="1"/>
        <v>302282</v>
      </c>
      <c r="G23" s="46">
        <f t="shared" si="2"/>
        <v>280110.04449999996</v>
      </c>
      <c r="H23" s="46">
        <f t="shared" si="3"/>
        <v>22171.95550000004</v>
      </c>
      <c r="I23" s="46">
        <f t="shared" si="13"/>
        <v>-2016.7039999999688</v>
      </c>
      <c r="J23" s="51">
        <v>100.20959999999999</v>
      </c>
      <c r="K23" s="46"/>
      <c r="L23" s="51"/>
      <c r="M23" s="52">
        <f t="shared" si="14"/>
        <v>2999.1775599999819</v>
      </c>
      <c r="N23" s="48">
        <f t="shared" si="4"/>
        <v>300265.29600000003</v>
      </c>
      <c r="O23" s="55">
        <f t="array" ref="O23">SUM(G23:I23+M23)</f>
        <v>309262.82867999998</v>
      </c>
      <c r="P23" s="43">
        <f t="shared" si="11"/>
        <v>3.4047227423399537E-2</v>
      </c>
      <c r="Q23" s="47">
        <f t="shared" si="5"/>
        <v>1.3199999999999078E-3</v>
      </c>
      <c r="R23" s="54">
        <f t="shared" si="12"/>
        <v>25.793354108637814</v>
      </c>
      <c r="S23" s="43">
        <f t="shared" si="6"/>
        <v>0.12774117489050224</v>
      </c>
      <c r="T23" s="44">
        <f t="shared" si="7"/>
        <v>5.4804122869944951</v>
      </c>
      <c r="U23" s="44">
        <f t="shared" si="8"/>
        <v>2.0009093285902644</v>
      </c>
      <c r="X23" s="31">
        <v>16316</v>
      </c>
      <c r="Y23" s="34">
        <v>98.251000000000005</v>
      </c>
      <c r="Z23" s="33">
        <f t="shared" si="0"/>
        <v>10516</v>
      </c>
      <c r="AB23" s="41">
        <v>1.4959890484609737</v>
      </c>
    </row>
    <row r="24" spans="1:28" x14ac:dyDescent="0.2">
      <c r="A24" s="40">
        <v>43132</v>
      </c>
      <c r="B24" s="39">
        <v>20</v>
      </c>
      <c r="C24" s="36">
        <v>278442</v>
      </c>
      <c r="D24" s="31">
        <v>5200</v>
      </c>
      <c r="E24" s="31">
        <f t="shared" si="9"/>
        <v>2600</v>
      </c>
      <c r="F24" s="31">
        <f t="shared" si="1"/>
        <v>268042</v>
      </c>
      <c r="G24" s="46">
        <f t="shared" si="2"/>
        <v>280657.2</v>
      </c>
      <c r="H24" s="46">
        <f t="shared" si="3"/>
        <v>-12615.200000000012</v>
      </c>
      <c r="I24" s="46">
        <f t="shared" si="13"/>
        <v>-12308.568000000028</v>
      </c>
      <c r="J24" s="51">
        <v>100.0776</v>
      </c>
      <c r="K24" s="46"/>
      <c r="L24" s="51"/>
      <c r="M24" s="52">
        <f t="shared" si="14"/>
        <v>3067.1998000000021</v>
      </c>
      <c r="N24" s="48">
        <f t="shared" si="4"/>
        <v>255733.43199999997</v>
      </c>
      <c r="O24" s="55">
        <f t="array" ref="O24">SUM(G24:I24+M24)</f>
        <v>264935.03139999998</v>
      </c>
      <c r="P24" s="43">
        <f t="shared" si="11"/>
        <v>-4.1132121085501738E-2</v>
      </c>
      <c r="Q24" s="47">
        <f t="shared" si="5"/>
        <v>3.0210000000001004E-3</v>
      </c>
      <c r="R24" s="54">
        <f t="shared" si="12"/>
        <v>-13.615399233863082</v>
      </c>
      <c r="S24" s="43">
        <f t="shared" si="6"/>
        <v>-8.1195218850371412E-2</v>
      </c>
      <c r="T24" s="44">
        <f t="shared" si="7"/>
        <v>5.4282028497717238</v>
      </c>
      <c r="U24" s="44">
        <f t="shared" si="8"/>
        <v>2.0003368818247074</v>
      </c>
      <c r="X24" s="31">
        <v>13898</v>
      </c>
      <c r="Y24" s="34">
        <v>98.864099999999993</v>
      </c>
      <c r="Z24" s="33">
        <f t="shared" si="0"/>
        <v>8698</v>
      </c>
      <c r="AB24" s="41">
        <v>1.4959890484609737</v>
      </c>
    </row>
    <row r="25" spans="1:28" x14ac:dyDescent="0.2">
      <c r="A25" s="40">
        <v>43101</v>
      </c>
      <c r="B25" s="39">
        <v>21</v>
      </c>
      <c r="C25" s="36">
        <v>301529</v>
      </c>
      <c r="D25" s="31">
        <v>4900</v>
      </c>
      <c r="E25" s="31">
        <f t="shared" si="9"/>
        <v>2450</v>
      </c>
      <c r="F25" s="31">
        <f t="shared" si="1"/>
        <v>291729</v>
      </c>
      <c r="G25" s="46">
        <f t="shared" si="2"/>
        <v>281190.94449999998</v>
      </c>
      <c r="H25" s="46">
        <f t="shared" si="3"/>
        <v>10538.055500000017</v>
      </c>
      <c r="I25" s="46">
        <f t="shared" si="13"/>
        <v>-1283.4319999999716</v>
      </c>
      <c r="J25" s="51">
        <v>99.775499999999994</v>
      </c>
      <c r="K25" s="46"/>
      <c r="L25" s="51"/>
      <c r="M25" s="52">
        <f t="shared" si="14"/>
        <v>3012.8335399999924</v>
      </c>
      <c r="N25" s="48">
        <f t="shared" si="4"/>
        <v>290445.56800000003</v>
      </c>
      <c r="O25" s="55">
        <f t="array" ref="O25">SUM(G25:I25+M25)</f>
        <v>299484.06862000003</v>
      </c>
      <c r="P25" s="43">
        <f t="shared" si="11"/>
        <v>-3.0381401917533048E-2</v>
      </c>
      <c r="Q25" s="47">
        <f t="shared" si="5"/>
        <v>-8.9330000000001058E-3</v>
      </c>
      <c r="R25" s="54">
        <f t="shared" si="12"/>
        <v>3.4010301038321602</v>
      </c>
      <c r="S25" s="43">
        <f t="shared" si="6"/>
        <v>7.5428689840957366E-3</v>
      </c>
      <c r="T25" s="44">
        <f t="shared" si="7"/>
        <v>5.4649796033211144</v>
      </c>
      <c r="U25" s="44">
        <f t="shared" si="8"/>
        <v>1.9990239128198479</v>
      </c>
      <c r="X25" s="31">
        <v>15118</v>
      </c>
      <c r="Y25" s="34">
        <v>98.151700000000005</v>
      </c>
      <c r="Z25" s="33">
        <f t="shared" si="0"/>
        <v>10218</v>
      </c>
      <c r="AB25" s="41">
        <v>1.4893446933132843</v>
      </c>
    </row>
    <row r="26" spans="1:28" x14ac:dyDescent="0.2">
      <c r="A26" s="40">
        <v>43070</v>
      </c>
      <c r="B26" s="39">
        <v>22</v>
      </c>
      <c r="C26" s="31">
        <v>289545</v>
      </c>
      <c r="F26" s="31">
        <f t="shared" si="1"/>
        <v>289545</v>
      </c>
      <c r="G26" s="46">
        <f t="shared" si="2"/>
        <v>281711.27799999999</v>
      </c>
      <c r="H26" s="46">
        <f t="shared" si="3"/>
        <v>7833.7220000000088</v>
      </c>
      <c r="I26" s="46">
        <f t="shared" si="13"/>
        <v>7579.704000000027</v>
      </c>
      <c r="J26" s="51">
        <v>100.6688</v>
      </c>
      <c r="K26" s="46">
        <f t="shared" si="10"/>
        <v>7579.704000000027</v>
      </c>
      <c r="L26" s="51">
        <v>100.6688</v>
      </c>
      <c r="M26" s="52">
        <f t="shared" si="14"/>
        <v>2440.0553599999694</v>
      </c>
      <c r="N26" s="48">
        <f t="shared" si="4"/>
        <v>297124.70400000003</v>
      </c>
      <c r="O26" s="55">
        <f t="array" ref="O26">SUM(G26:I26+M26)</f>
        <v>304444.87007999991</v>
      </c>
      <c r="P26" s="43">
        <f t="shared" si="11"/>
        <v>1.0737066777184898E-2</v>
      </c>
      <c r="Q26" s="47">
        <f t="shared" si="5"/>
        <v>2.9059999999999776E-3</v>
      </c>
      <c r="R26" s="54">
        <f t="shared" si="12"/>
        <v>3.6947924216052925</v>
      </c>
      <c r="T26" s="44">
        <f t="shared" si="7"/>
        <v>5.4617160697316329</v>
      </c>
      <c r="U26" s="44">
        <f t="shared" si="8"/>
        <v>2.0028948917316374</v>
      </c>
      <c r="Y26" s="33"/>
      <c r="Z26" s="33"/>
      <c r="AB26" s="41">
        <v>1.4959890484609737</v>
      </c>
    </row>
    <row r="27" spans="1:28" x14ac:dyDescent="0.2">
      <c r="A27" s="40">
        <v>43040</v>
      </c>
      <c r="B27" s="39">
        <v>23</v>
      </c>
      <c r="C27" s="31">
        <v>270900</v>
      </c>
      <c r="F27" s="31">
        <f t="shared" si="1"/>
        <v>270900</v>
      </c>
      <c r="G27" s="46">
        <f t="shared" si="2"/>
        <v>282218.20049999998</v>
      </c>
      <c r="H27" s="46">
        <f t="shared" si="3"/>
        <v>-11318.200499999977</v>
      </c>
      <c r="I27" s="46">
        <f t="shared" si="13"/>
        <v>4470.8400000000256</v>
      </c>
      <c r="J27" s="51">
        <v>100.37820000000001</v>
      </c>
      <c r="K27" s="46">
        <f t="shared" si="10"/>
        <v>4470.8400000000256</v>
      </c>
      <c r="L27" s="51">
        <v>100.37820000000001</v>
      </c>
      <c r="M27" s="52">
        <f t="shared" si="14"/>
        <v>2099.9441600000137</v>
      </c>
      <c r="N27" s="48">
        <f t="shared" si="4"/>
        <v>275370.84000000003</v>
      </c>
      <c r="O27" s="55">
        <f t="array" ref="O27">SUM(G27:I27+M27)</f>
        <v>281670.67248000007</v>
      </c>
      <c r="P27" s="43">
        <f t="shared" si="11"/>
        <v>-4.2714507198225926E-3</v>
      </c>
      <c r="Q27" s="47">
        <f t="shared" si="5"/>
        <v>6.7530000000000714E-3</v>
      </c>
      <c r="R27" s="54">
        <f t="shared" si="12"/>
        <v>-0.6325263912072483</v>
      </c>
      <c r="T27" s="44">
        <f t="shared" si="7"/>
        <v>5.4328090050331683</v>
      </c>
      <c r="U27" s="44">
        <f t="shared" si="8"/>
        <v>2.0016394035688272</v>
      </c>
      <c r="Z27" s="33"/>
      <c r="AB27" s="41">
        <v>1.4877626715918251</v>
      </c>
    </row>
    <row r="28" spans="1:28" x14ac:dyDescent="0.2">
      <c r="A28" s="40">
        <v>43009</v>
      </c>
      <c r="B28" s="39">
        <v>24</v>
      </c>
      <c r="C28" s="31">
        <v>289685</v>
      </c>
      <c r="F28" s="31">
        <f t="shared" si="1"/>
        <v>289685</v>
      </c>
      <c r="G28" s="46">
        <f t="shared" si="2"/>
        <v>282711.712</v>
      </c>
      <c r="H28" s="46">
        <f t="shared" si="3"/>
        <v>6973.2880000000005</v>
      </c>
      <c r="I28" s="46">
        <f t="shared" si="13"/>
        <v>5627.975999999966</v>
      </c>
      <c r="J28" s="51">
        <v>99.7029</v>
      </c>
      <c r="K28" s="46">
        <f t="shared" si="10"/>
        <v>5627.975999999966</v>
      </c>
      <c r="L28" s="51">
        <v>99.7029</v>
      </c>
      <c r="M28" s="52">
        <f t="shared" si="14"/>
        <v>1321.5532999999705</v>
      </c>
      <c r="N28" s="48">
        <f t="shared" si="4"/>
        <v>295312.97599999997</v>
      </c>
      <c r="O28" s="55">
        <f t="array" ref="O28">SUM(G28:I28+M28)</f>
        <v>299277.63589999988</v>
      </c>
      <c r="P28" s="43">
        <f t="shared" si="11"/>
        <v>-1.0326250927733807E-3</v>
      </c>
      <c r="Q28" s="47">
        <f t="shared" si="5"/>
        <v>5.8910000000000195E-3</v>
      </c>
      <c r="R28" s="54">
        <f t="shared" si="12"/>
        <v>-0.17528859154190754</v>
      </c>
      <c r="T28" s="44">
        <f t="shared" si="7"/>
        <v>5.4619260078517247</v>
      </c>
      <c r="U28" s="44">
        <f t="shared" si="8"/>
        <v>1.9987077905652249</v>
      </c>
      <c r="Y28" s="33"/>
      <c r="Z28" s="33"/>
      <c r="AB28" s="41">
        <v>1.4793537299560224</v>
      </c>
    </row>
    <row r="29" spans="1:28" x14ac:dyDescent="0.2">
      <c r="A29" s="40">
        <v>42979</v>
      </c>
      <c r="B29" s="39">
        <v>25</v>
      </c>
      <c r="C29" s="31">
        <v>290689</v>
      </c>
      <c r="F29" s="31">
        <f t="shared" si="1"/>
        <v>290689</v>
      </c>
      <c r="G29" s="46">
        <f t="shared" si="2"/>
        <v>283191.8125</v>
      </c>
      <c r="H29" s="46">
        <f t="shared" si="3"/>
        <v>7497.1875</v>
      </c>
      <c r="I29" s="46">
        <f t="shared" si="13"/>
        <v>5927.1120000000228</v>
      </c>
      <c r="J29" s="51">
        <v>99.113799999999998</v>
      </c>
      <c r="K29" s="46">
        <f t="shared" si="10"/>
        <v>5927.1120000000228</v>
      </c>
      <c r="L29" s="51">
        <v>99.113799999999998</v>
      </c>
      <c r="M29" s="52">
        <f t="shared" si="14"/>
        <v>3623.2300800000085</v>
      </c>
      <c r="N29" s="48">
        <f t="shared" si="4"/>
        <v>296616.11200000002</v>
      </c>
      <c r="O29" s="55">
        <f t="array" ref="O29">SUM(G29:I29+M29)</f>
        <v>307485.80224000005</v>
      </c>
      <c r="P29" s="43">
        <f t="shared" si="11"/>
        <v>1.7237886538534315E-2</v>
      </c>
      <c r="Q29" s="47">
        <f t="shared" si="5"/>
        <v>-2.8010000000000448E-3</v>
      </c>
      <c r="R29" s="54">
        <f t="shared" si="12"/>
        <v>-6.1541901244320023</v>
      </c>
      <c r="T29" s="44">
        <f t="shared" si="7"/>
        <v>5.4634285978877726</v>
      </c>
      <c r="U29" s="44">
        <f t="shared" si="8"/>
        <v>1.9961341272057413</v>
      </c>
      <c r="Z29" s="33"/>
      <c r="AB29" s="41">
        <v>1.4297970989877857</v>
      </c>
    </row>
    <row r="30" spans="1:28" x14ac:dyDescent="0.2">
      <c r="A30" s="40">
        <v>42948</v>
      </c>
      <c r="B30" s="39">
        <v>26</v>
      </c>
      <c r="C30" s="31">
        <v>260555</v>
      </c>
      <c r="F30" s="31">
        <f t="shared" si="1"/>
        <v>260555</v>
      </c>
      <c r="G30" s="46">
        <f t="shared" si="2"/>
        <v>283658.50199999998</v>
      </c>
      <c r="H30" s="46">
        <f t="shared" si="3"/>
        <v>-23103.501999999979</v>
      </c>
      <c r="I30" s="46">
        <f t="shared" si="13"/>
        <v>916.24800000002142</v>
      </c>
      <c r="J30" s="51">
        <v>99.393900000000002</v>
      </c>
      <c r="K30" s="46">
        <f t="shared" si="10"/>
        <v>916.24800000002142</v>
      </c>
      <c r="L30" s="51">
        <v>99.393900000000002</v>
      </c>
      <c r="M30" s="52">
        <f t="shared" si="14"/>
        <v>2874.4701200000127</v>
      </c>
      <c r="N30" s="48">
        <f t="shared" si="4"/>
        <v>261471.24800000002</v>
      </c>
      <c r="O30" s="55">
        <f t="array" ref="O30">SUM(G30:I30+M30)</f>
        <v>270094.65836000006</v>
      </c>
      <c r="P30" s="43">
        <f t="shared" si="11"/>
        <v>-1.2170697165665146E-2</v>
      </c>
      <c r="Q30" s="47">
        <f t="shared" si="5"/>
        <v>2.9479999999999507E-3</v>
      </c>
      <c r="R30" s="54">
        <f t="shared" si="12"/>
        <v>-4.128459011419725</v>
      </c>
      <c r="T30" s="44">
        <f t="shared" si="7"/>
        <v>5.4158994116097627</v>
      </c>
      <c r="U30" s="44">
        <f t="shared" si="8"/>
        <v>1.997359731704847</v>
      </c>
      <c r="Y30" s="33"/>
      <c r="Z30" s="33"/>
      <c r="AB30" s="41">
        <v>1.4315248334106552</v>
      </c>
    </row>
    <row r="31" spans="1:28" x14ac:dyDescent="0.2">
      <c r="A31" s="40">
        <v>42917</v>
      </c>
      <c r="B31" s="39">
        <v>27</v>
      </c>
      <c r="C31" s="31">
        <v>264699</v>
      </c>
      <c r="F31" s="31">
        <f t="shared" si="1"/>
        <v>264699</v>
      </c>
      <c r="G31" s="46">
        <f t="shared" si="2"/>
        <v>284111.78050000005</v>
      </c>
      <c r="H31" s="46">
        <f t="shared" si="3"/>
        <v>-19412.780500000052</v>
      </c>
      <c r="I31" s="46">
        <f t="shared" si="13"/>
        <v>4087.3839999999036</v>
      </c>
      <c r="J31" s="51">
        <v>99.099100000000007</v>
      </c>
      <c r="K31" s="46">
        <f t="shared" si="10"/>
        <v>4087.3839999999036</v>
      </c>
      <c r="L31" s="51">
        <v>99.099100000000007</v>
      </c>
      <c r="M31" s="52">
        <f t="shared" si="14"/>
        <v>1134.4921399999876</v>
      </c>
      <c r="N31" s="48">
        <f t="shared" si="4"/>
        <v>268786.3839999999</v>
      </c>
      <c r="O31" s="55">
        <f t="array" ref="O31">SUM(G31:I31+M31)</f>
        <v>272189.86041999987</v>
      </c>
      <c r="P31" s="43">
        <f t="shared" si="11"/>
        <v>2.0154454682488197E-2</v>
      </c>
      <c r="Q31" s="47">
        <f t="shared" si="5"/>
        <v>2.6210000000000378E-3</v>
      </c>
      <c r="R31" s="54">
        <f t="shared" si="12"/>
        <v>7.6896049914108762</v>
      </c>
      <c r="T31" s="44">
        <f t="shared" si="7"/>
        <v>5.4227523005937464</v>
      </c>
      <c r="U31" s="44">
        <f t="shared" si="8"/>
        <v>1.9960697103196994</v>
      </c>
      <c r="Z31" s="33"/>
      <c r="AB31" s="41">
        <v>1.4315248334106552</v>
      </c>
    </row>
    <row r="32" spans="1:28" x14ac:dyDescent="0.2">
      <c r="A32" s="40">
        <v>42887</v>
      </c>
      <c r="B32" s="39">
        <v>28</v>
      </c>
      <c r="C32" s="31">
        <v>276013</v>
      </c>
      <c r="F32" s="31">
        <f t="shared" si="1"/>
        <v>276013</v>
      </c>
      <c r="G32" s="46">
        <f t="shared" si="2"/>
        <v>284551.64799999999</v>
      </c>
      <c r="H32" s="46">
        <f t="shared" si="3"/>
        <v>-8538.6479999999865</v>
      </c>
      <c r="I32" s="46">
        <f t="shared" si="13"/>
        <v>-1247.4800000000396</v>
      </c>
      <c r="J32" s="51">
        <v>98.837000000000003</v>
      </c>
      <c r="K32" s="46">
        <f t="shared" si="10"/>
        <v>-1247.4800000000396</v>
      </c>
      <c r="L32" s="51">
        <v>98.837000000000003</v>
      </c>
      <c r="M32" s="52">
        <f t="shared" si="14"/>
        <v>-383.38292000000365</v>
      </c>
      <c r="N32" s="48">
        <f t="shared" si="4"/>
        <v>274765.51999999996</v>
      </c>
      <c r="O32" s="55">
        <f t="array" ref="O32">SUM(G32:I32+M32)</f>
        <v>273615.37123999995</v>
      </c>
      <c r="P32" s="43">
        <f t="shared" si="11"/>
        <v>-7.7936039244530398E-3</v>
      </c>
      <c r="Q32" s="47">
        <f t="shared" si="5"/>
        <v>-3.049999999999926E-3</v>
      </c>
      <c r="R32" s="54">
        <f t="shared" si="12"/>
        <v>2.5552799752305666</v>
      </c>
      <c r="T32" s="44">
        <f t="shared" si="7"/>
        <v>5.4409295374829911</v>
      </c>
      <c r="U32" s="44">
        <f t="shared" si="8"/>
        <v>1.9949195547873191</v>
      </c>
      <c r="Y32" s="33"/>
      <c r="Z32" s="33"/>
      <c r="AB32" s="41">
        <v>1.4315248334106552</v>
      </c>
    </row>
    <row r="33" spans="1:28" x14ac:dyDescent="0.2">
      <c r="A33" s="40">
        <v>42856</v>
      </c>
      <c r="B33" s="39">
        <v>29</v>
      </c>
      <c r="C33" s="31">
        <v>316613</v>
      </c>
      <c r="F33" s="31">
        <f t="shared" si="1"/>
        <v>316613</v>
      </c>
      <c r="G33" s="46">
        <f t="shared" si="2"/>
        <v>284978.10450000002</v>
      </c>
      <c r="H33" s="46">
        <f t="shared" si="3"/>
        <v>31634.895499999984</v>
      </c>
      <c r="I33" s="46">
        <f t="shared" si="13"/>
        <v>903.65600000001723</v>
      </c>
      <c r="J33" s="51">
        <v>99.141999999999996</v>
      </c>
      <c r="K33" s="46">
        <f t="shared" si="10"/>
        <v>903.65600000001723</v>
      </c>
      <c r="L33" s="51">
        <v>99.141999999999996</v>
      </c>
      <c r="M33" s="52">
        <f t="shared" si="14"/>
        <v>338.32274000000325</v>
      </c>
      <c r="N33" s="48">
        <f t="shared" si="4"/>
        <v>317516.65600000002</v>
      </c>
      <c r="O33" s="55">
        <f t="array" ref="O33">SUM(G33:I33+M33)</f>
        <v>318531.62422</v>
      </c>
      <c r="P33" s="43">
        <f t="shared" si="11"/>
        <v>-1.4456563691320314E-2</v>
      </c>
      <c r="Q33" s="47">
        <f t="shared" si="5"/>
        <v>5.5519999999999927E-3</v>
      </c>
      <c r="R33" s="54">
        <f t="shared" si="12"/>
        <v>-2.6038479271110111</v>
      </c>
      <c r="T33" s="44">
        <f t="shared" si="7"/>
        <v>5.5005287428458427</v>
      </c>
      <c r="U33" s="44">
        <f t="shared" si="8"/>
        <v>1.9962576757170309</v>
      </c>
      <c r="Z33" s="33"/>
      <c r="AB33" s="41">
        <v>1.4315248334106552</v>
      </c>
    </row>
    <row r="34" spans="1:28" x14ac:dyDescent="0.2">
      <c r="A34" s="40">
        <v>42826</v>
      </c>
      <c r="B34" s="39">
        <v>30</v>
      </c>
      <c r="C34" s="33">
        <v>316393</v>
      </c>
      <c r="D34" s="33"/>
      <c r="E34" s="33"/>
      <c r="F34" s="31">
        <f t="shared" si="1"/>
        <v>316393</v>
      </c>
      <c r="G34" s="46">
        <f t="shared" si="2"/>
        <v>285391.14999999997</v>
      </c>
      <c r="H34" s="46">
        <f t="shared" si="3"/>
        <v>31001.850000000035</v>
      </c>
      <c r="I34" s="46">
        <f t="shared" si="13"/>
        <v>5480.7920000000158</v>
      </c>
      <c r="J34" s="51">
        <v>98.586799999999997</v>
      </c>
      <c r="K34" s="46"/>
      <c r="L34" s="51"/>
      <c r="M34" s="52">
        <f t="shared" si="14"/>
        <v>-421.25893999999971</v>
      </c>
      <c r="N34" s="48">
        <f t="shared" si="4"/>
        <v>321873.79200000002</v>
      </c>
      <c r="O34" s="55">
        <f t="array" ref="O34">SUM(G34:I34+M34)</f>
        <v>320610.01517999999</v>
      </c>
      <c r="P34" s="43">
        <f t="shared" si="11"/>
        <v>1.0783626692120431E-2</v>
      </c>
      <c r="Q34" s="47">
        <f t="shared" si="5"/>
        <v>-2.3900000000000431E-3</v>
      </c>
      <c r="R34" s="54">
        <f t="shared" si="12"/>
        <v>-4.5119776954477979</v>
      </c>
      <c r="T34" s="44">
        <f t="shared" si="7"/>
        <v>5.5002268664343532</v>
      </c>
      <c r="U34" s="44">
        <f t="shared" si="8"/>
        <v>1.9938187702056642</v>
      </c>
      <c r="Y34" s="33"/>
      <c r="Z34" s="33"/>
      <c r="AB34" s="41">
        <v>1.4315248334106552</v>
      </c>
    </row>
    <row r="35" spans="1:28" x14ac:dyDescent="0.2">
      <c r="A35" s="40">
        <v>42795</v>
      </c>
      <c r="B35" s="39">
        <v>31</v>
      </c>
      <c r="C35" s="31">
        <v>308839</v>
      </c>
      <c r="F35" s="31">
        <f t="shared" si="1"/>
        <v>308839</v>
      </c>
      <c r="G35" s="46">
        <f t="shared" si="2"/>
        <v>285790.78450000001</v>
      </c>
      <c r="H35" s="46">
        <f t="shared" si="3"/>
        <v>23048.215499999991</v>
      </c>
      <c r="I35" s="46">
        <f t="shared" si="13"/>
        <v>2068.9279999999562</v>
      </c>
      <c r="J35" s="51">
        <v>98.825800000000001</v>
      </c>
      <c r="K35" s="46">
        <f t="shared" si="10"/>
        <v>2068.9279999999562</v>
      </c>
      <c r="L35" s="51">
        <v>98.825800000000001</v>
      </c>
      <c r="M35" s="52">
        <f t="shared" si="14"/>
        <v>-1096.5858000000007</v>
      </c>
      <c r="N35" s="48">
        <f t="shared" si="4"/>
        <v>310907.92799999996</v>
      </c>
      <c r="O35" s="55">
        <f t="array" ref="O35">SUM(G35:I35+M35)</f>
        <v>307618.17059999995</v>
      </c>
      <c r="P35" s="43">
        <f t="shared" si="11"/>
        <v>6.5563740330720644E-3</v>
      </c>
      <c r="Q35" s="47">
        <f t="shared" si="5"/>
        <v>-5.6200000000004022E-4</v>
      </c>
      <c r="R35" s="54">
        <f t="shared" si="12"/>
        <v>-11.666145966319565</v>
      </c>
      <c r="T35" s="44">
        <f t="shared" si="7"/>
        <v>5.4897321375682377</v>
      </c>
      <c r="U35" s="44">
        <f t="shared" si="8"/>
        <v>1.9948703386656965</v>
      </c>
      <c r="Z35" s="33"/>
      <c r="AB35" s="41">
        <v>1.4315248334106552</v>
      </c>
    </row>
    <row r="36" spans="1:28" x14ac:dyDescent="0.2">
      <c r="A36" s="40">
        <v>42767</v>
      </c>
      <c r="B36" s="39">
        <v>32</v>
      </c>
      <c r="C36" s="36">
        <v>267147</v>
      </c>
      <c r="D36" s="36"/>
      <c r="E36" s="36"/>
      <c r="F36" s="31">
        <f t="shared" si="1"/>
        <v>267147</v>
      </c>
      <c r="G36" s="46">
        <f t="shared" si="2"/>
        <v>286177.00800000003</v>
      </c>
      <c r="H36" s="46">
        <f t="shared" si="3"/>
        <v>-19030.008000000031</v>
      </c>
      <c r="I36" s="46">
        <f t="shared" si="13"/>
        <v>44.064000000013039</v>
      </c>
      <c r="J36" s="51">
        <v>98.882000000000005</v>
      </c>
      <c r="K36" s="46">
        <f t="shared" si="10"/>
        <v>44.064000000013039</v>
      </c>
      <c r="L36" s="51">
        <v>98.882000000000005</v>
      </c>
      <c r="M36" s="52">
        <f t="shared" si="14"/>
        <v>-310.72280000001774</v>
      </c>
      <c r="N36" s="48">
        <f t="shared" si="4"/>
        <v>267191.06400000001</v>
      </c>
      <c r="O36" s="55">
        <f t="array" ref="O36">SUM(G36:I36+M36)</f>
        <v>266258.89560000005</v>
      </c>
      <c r="P36" s="43">
        <f t="shared" si="11"/>
        <v>2.8994763182816956E-2</v>
      </c>
      <c r="Q36" s="47">
        <f t="shared" si="5"/>
        <v>1.8140000000001065E-3</v>
      </c>
      <c r="R36" s="54">
        <f t="shared" si="12"/>
        <v>15.983882680714032</v>
      </c>
      <c r="T36" s="44">
        <f t="shared" si="7"/>
        <v>5.4267503015181342</v>
      </c>
      <c r="U36" s="44">
        <f t="shared" si="8"/>
        <v>1.9951172419294054</v>
      </c>
      <c r="Y36" s="33"/>
      <c r="Z36" s="33"/>
      <c r="AB36" s="41">
        <v>1.4315248334106552</v>
      </c>
    </row>
    <row r="37" spans="1:28" x14ac:dyDescent="0.2">
      <c r="A37" s="40">
        <v>42736</v>
      </c>
      <c r="B37" s="39">
        <v>33</v>
      </c>
      <c r="C37" s="36">
        <v>282922</v>
      </c>
      <c r="D37" s="36"/>
      <c r="E37" s="36"/>
      <c r="F37" s="31">
        <f t="shared" ref="F37:F68" si="15">C37-(1.5*D37)-E37</f>
        <v>282922</v>
      </c>
      <c r="G37" s="46">
        <f t="shared" ref="G37:G68" si="16">267166+808.67*B37-6.7055*B37^2</f>
        <v>286549.82049999997</v>
      </c>
      <c r="H37" s="46">
        <f t="shared" ref="H37:H68" si="17">F37-G37</f>
        <v>-3627.8204999999725</v>
      </c>
      <c r="I37" s="46">
        <f t="shared" si="13"/>
        <v>-7701.7999999999884</v>
      </c>
      <c r="J37" s="51">
        <v>98.700599999999994</v>
      </c>
      <c r="K37" s="46">
        <f t="shared" si="10"/>
        <v>-7701.7999999999884</v>
      </c>
      <c r="L37" s="51">
        <v>98.700599999999994</v>
      </c>
      <c r="M37" s="52">
        <f t="shared" si="14"/>
        <v>-1741.2511200000299</v>
      </c>
      <c r="N37" s="48">
        <f t="shared" ref="N37:N69" si="18">SUM(G37:I37)</f>
        <v>275220.2</v>
      </c>
      <c r="O37" s="55">
        <f t="array" ref="O37">SUM(G37:I37+M37)</f>
        <v>269996.44663999992</v>
      </c>
      <c r="P37" s="43">
        <f t="shared" si="11"/>
        <v>-1.1979047228564552E-2</v>
      </c>
      <c r="Q37" s="47">
        <f t="shared" ref="Q37:Q61" si="19">(J37-J38)/100</f>
        <v>-1.0710000000000264E-3</v>
      </c>
      <c r="R37" s="54">
        <f t="shared" si="12"/>
        <v>11.184918047212191</v>
      </c>
      <c r="T37" s="44">
        <f t="shared" ref="T37:T68" si="20">LOG(F37)</f>
        <v>5.4516667194863802</v>
      </c>
      <c r="U37" s="44">
        <f t="shared" ref="U37:U68" si="21">LOG(J37)</f>
        <v>1.9943197927496481</v>
      </c>
      <c r="Z37" s="33"/>
      <c r="AB37" s="41">
        <v>1.4315248334106552</v>
      </c>
    </row>
    <row r="38" spans="1:28" x14ac:dyDescent="0.2">
      <c r="A38" s="40">
        <v>42705</v>
      </c>
      <c r="B38" s="39">
        <v>34</v>
      </c>
      <c r="C38" s="31">
        <v>277127</v>
      </c>
      <c r="F38" s="31">
        <f t="shared" si="15"/>
        <v>277127</v>
      </c>
      <c r="G38" s="46">
        <f t="shared" si="16"/>
        <v>286909.22200000001</v>
      </c>
      <c r="H38" s="46">
        <f t="shared" si="17"/>
        <v>-9782.2220000000088</v>
      </c>
      <c r="I38" s="46">
        <f t="shared" si="13"/>
        <v>-4312.664000000048</v>
      </c>
      <c r="J38" s="51">
        <v>98.807699999999997</v>
      </c>
      <c r="K38" s="46">
        <f t="shared" si="10"/>
        <v>-4312.664000000048</v>
      </c>
      <c r="L38" s="51">
        <v>98.807699999999997</v>
      </c>
      <c r="M38" s="52">
        <f t="shared" si="14"/>
        <v>-1125.4437200000102</v>
      </c>
      <c r="N38" s="48">
        <f t="shared" si="18"/>
        <v>272814.33599999995</v>
      </c>
      <c r="O38" s="55">
        <f t="array" ref="O38">SUM(G38:I38+M38)</f>
        <v>269438.00483999983</v>
      </c>
      <c r="P38" s="43">
        <f t="shared" si="11"/>
        <v>2.340754960721959E-2</v>
      </c>
      <c r="Q38" s="47">
        <f t="shared" si="19"/>
        <v>2.4660000000000081E-3</v>
      </c>
      <c r="R38" s="54">
        <f t="shared" si="12"/>
        <v>9.4921125738927472</v>
      </c>
      <c r="T38" s="44">
        <f t="shared" si="20"/>
        <v>5.4426788403970763</v>
      </c>
      <c r="U38" s="44">
        <f t="shared" si="21"/>
        <v>1.9947907901059185</v>
      </c>
      <c r="Y38" s="33"/>
      <c r="Z38" s="33"/>
      <c r="AB38" s="41">
        <v>1.4315248334106552</v>
      </c>
    </row>
    <row r="39" spans="1:28" x14ac:dyDescent="0.2">
      <c r="A39" s="40">
        <v>42675</v>
      </c>
      <c r="B39" s="39">
        <v>35</v>
      </c>
      <c r="C39" s="31">
        <v>257318</v>
      </c>
      <c r="F39" s="31">
        <f t="shared" si="15"/>
        <v>257318</v>
      </c>
      <c r="G39" s="46">
        <f t="shared" si="16"/>
        <v>287255.21250000002</v>
      </c>
      <c r="H39" s="46">
        <f t="shared" si="17"/>
        <v>-29937.212500000023</v>
      </c>
      <c r="I39" s="46">
        <f t="shared" si="13"/>
        <v>-10799.527999999991</v>
      </c>
      <c r="J39" s="51">
        <v>98.561099999999996</v>
      </c>
      <c r="K39" s="46"/>
      <c r="L39" s="51"/>
      <c r="M39" s="52">
        <f t="shared" si="14"/>
        <v>-980.63879999998608</v>
      </c>
      <c r="N39" s="48">
        <f t="shared" si="18"/>
        <v>246518.47200000001</v>
      </c>
      <c r="O39" s="55">
        <f t="array" ref="O39">SUM(G39:I39+M39)</f>
        <v>243576.55560000008</v>
      </c>
      <c r="P39" s="43">
        <f t="shared" si="11"/>
        <v>-1.7993828647820977E-2</v>
      </c>
      <c r="Q39" s="47">
        <f t="shared" si="19"/>
        <v>-2.7250000000000798E-3</v>
      </c>
      <c r="R39" s="54">
        <f t="shared" si="12"/>
        <v>6.6032398707597979</v>
      </c>
      <c r="T39" s="44">
        <f t="shared" si="20"/>
        <v>5.4104701671946005</v>
      </c>
      <c r="U39" s="44">
        <f t="shared" si="21"/>
        <v>1.9937055418299305</v>
      </c>
      <c r="Z39" s="33"/>
      <c r="AB39" s="41">
        <v>1.4315248334106552</v>
      </c>
    </row>
    <row r="40" spans="1:28" x14ac:dyDescent="0.2">
      <c r="A40" s="40">
        <v>42644</v>
      </c>
      <c r="B40" s="39">
        <v>36</v>
      </c>
      <c r="C40" s="31">
        <v>283539</v>
      </c>
      <c r="F40" s="31">
        <f t="shared" si="15"/>
        <v>283539</v>
      </c>
      <c r="G40" s="46">
        <f t="shared" si="16"/>
        <v>287587.79200000002</v>
      </c>
      <c r="H40" s="46">
        <f t="shared" si="17"/>
        <v>-4048.7920000000158</v>
      </c>
      <c r="I40" s="46">
        <f t="shared" si="13"/>
        <v>-6169.3919999999925</v>
      </c>
      <c r="J40" s="51">
        <v>98.833600000000004</v>
      </c>
      <c r="K40" s="46">
        <f t="shared" si="10"/>
        <v>-6169.3919999999925</v>
      </c>
      <c r="L40" s="51">
        <v>98.833600000000004</v>
      </c>
      <c r="M40" s="52">
        <f t="shared" si="14"/>
        <v>-1448.0340400000277</v>
      </c>
      <c r="N40" s="48">
        <f t="shared" si="18"/>
        <v>277369.60800000001</v>
      </c>
      <c r="O40" s="55">
        <f t="array" ref="O40">SUM(G40:I40+M40)</f>
        <v>273025.50587999984</v>
      </c>
      <c r="P40" s="43">
        <f t="shared" si="11"/>
        <v>6.9333107614825522E-3</v>
      </c>
      <c r="Q40" s="47">
        <f t="shared" si="19"/>
        <v>1.9769999999999753E-3</v>
      </c>
      <c r="R40" s="54">
        <f t="shared" si="12"/>
        <v>3.5069857164808491</v>
      </c>
      <c r="T40" s="44">
        <f t="shared" si="20"/>
        <v>5.4526128033343539</v>
      </c>
      <c r="U40" s="44">
        <f t="shared" si="21"/>
        <v>1.9949046147685341</v>
      </c>
      <c r="Y40" s="33"/>
      <c r="Z40" s="33"/>
      <c r="AB40" s="41">
        <v>1.4317171624442746</v>
      </c>
    </row>
    <row r="41" spans="1:28" x14ac:dyDescent="0.2">
      <c r="A41" s="40">
        <v>42614</v>
      </c>
      <c r="B41" s="39">
        <v>37</v>
      </c>
      <c r="C41" s="31">
        <v>284692</v>
      </c>
      <c r="F41" s="31">
        <f t="shared" si="15"/>
        <v>284692</v>
      </c>
      <c r="G41" s="46">
        <f t="shared" si="16"/>
        <v>287906.96049999999</v>
      </c>
      <c r="H41" s="46">
        <f t="shared" si="17"/>
        <v>-3214.9604999999865</v>
      </c>
      <c r="I41" s="46">
        <f t="shared" si="13"/>
        <v>-8135.2559999999939</v>
      </c>
      <c r="J41" s="51">
        <v>98.635900000000007</v>
      </c>
      <c r="K41" s="46"/>
      <c r="L41" s="51"/>
      <c r="M41" s="52">
        <f t="shared" si="14"/>
        <v>-1172.080180000019</v>
      </c>
      <c r="N41" s="48">
        <f t="shared" si="18"/>
        <v>276556.74400000001</v>
      </c>
      <c r="O41" s="55">
        <f t="array" ref="O41">SUM(G41:I41+M41)</f>
        <v>273040.50346000004</v>
      </c>
      <c r="P41" s="43">
        <f t="shared" si="11"/>
        <v>1.2030067581807713E-2</v>
      </c>
      <c r="Q41" s="47">
        <f t="shared" si="19"/>
        <v>-1.5679999999998985E-3</v>
      </c>
      <c r="R41" s="54">
        <f t="shared" si="12"/>
        <v>-7.6722369781941913</v>
      </c>
      <c r="T41" s="44">
        <f t="shared" si="20"/>
        <v>5.454375263407333</v>
      </c>
      <c r="U41" s="44">
        <f t="shared" si="21"/>
        <v>1.9940350116373249</v>
      </c>
      <c r="Z41" s="33"/>
      <c r="AB41" s="41">
        <v>1.4317171624442746</v>
      </c>
    </row>
    <row r="42" spans="1:28" x14ac:dyDescent="0.2">
      <c r="A42" s="40">
        <v>42583</v>
      </c>
      <c r="B42" s="39">
        <v>38</v>
      </c>
      <c r="C42" s="31">
        <v>257158</v>
      </c>
      <c r="F42" s="31">
        <f t="shared" si="15"/>
        <v>257158</v>
      </c>
      <c r="G42" s="46">
        <f t="shared" si="16"/>
        <v>288212.71799999999</v>
      </c>
      <c r="H42" s="46">
        <f t="shared" si="17"/>
        <v>-31054.717999999993</v>
      </c>
      <c r="I42" s="46">
        <f t="shared" si="13"/>
        <v>-11560.119999999995</v>
      </c>
      <c r="J42" s="51">
        <v>98.792699999999996</v>
      </c>
      <c r="K42" s="46"/>
      <c r="L42" s="51"/>
      <c r="M42" s="52">
        <f t="shared" si="14"/>
        <v>-1807.4697400000296</v>
      </c>
      <c r="N42" s="48">
        <f t="shared" si="18"/>
        <v>245597.88</v>
      </c>
      <c r="O42" s="55">
        <f t="array" ref="O42">SUM(G42:I42+M42)</f>
        <v>240175.47077999992</v>
      </c>
      <c r="P42" s="43">
        <f t="shared" si="11"/>
        <v>2.8079484208151966E-2</v>
      </c>
      <c r="Q42" s="47">
        <f t="shared" si="19"/>
        <v>-2.8379999999999937E-3</v>
      </c>
      <c r="R42" s="54">
        <f t="shared" si="12"/>
        <v>-9.8941100099196717</v>
      </c>
      <c r="T42" s="44">
        <f t="shared" si="20"/>
        <v>5.4102000394555239</v>
      </c>
      <c r="U42" s="44">
        <f t="shared" si="21"/>
        <v>1.9947248548422141</v>
      </c>
      <c r="Y42" s="33"/>
      <c r="Z42" s="33"/>
      <c r="AB42" s="41">
        <v>1.4310628996883796</v>
      </c>
    </row>
    <row r="43" spans="1:28" x14ac:dyDescent="0.2">
      <c r="A43" s="40">
        <v>42552</v>
      </c>
      <c r="B43" s="39">
        <v>39</v>
      </c>
      <c r="C43" s="31">
        <v>259698</v>
      </c>
      <c r="F43" s="31">
        <f t="shared" si="15"/>
        <v>259698</v>
      </c>
      <c r="G43" s="46">
        <f t="shared" si="16"/>
        <v>288505.06449999998</v>
      </c>
      <c r="H43" s="46">
        <f t="shared" si="17"/>
        <v>-28807.064499999979</v>
      </c>
      <c r="I43" s="46">
        <f t="shared" si="13"/>
        <v>-18780.983999999939</v>
      </c>
      <c r="J43" s="51">
        <v>99.076499999999996</v>
      </c>
      <c r="K43" s="46"/>
      <c r="L43" s="51"/>
      <c r="M43" s="52">
        <f t="shared" si="14"/>
        <v>-1105.3462399999844</v>
      </c>
      <c r="N43" s="48">
        <f t="shared" si="18"/>
        <v>240917.01600000006</v>
      </c>
      <c r="O43" s="55">
        <f t="array" ref="O43">SUM(G43:I43+M43)</f>
        <v>237600.97728000011</v>
      </c>
      <c r="P43" s="43">
        <f t="shared" si="11"/>
        <v>-1.6011428659442661E-2</v>
      </c>
      <c r="Q43" s="47">
        <f t="shared" si="19"/>
        <v>-1.8600000000000706E-3</v>
      </c>
      <c r="R43" s="54">
        <f t="shared" si="12"/>
        <v>8.6082949781946532</v>
      </c>
      <c r="T43" s="44">
        <f t="shared" si="20"/>
        <v>5.4144686050305024</v>
      </c>
      <c r="U43" s="44">
        <f t="shared" si="21"/>
        <v>1.9959706561946347</v>
      </c>
      <c r="Z43" s="33"/>
      <c r="AB43" s="41">
        <v>1.4310628996883796</v>
      </c>
    </row>
    <row r="44" spans="1:28" x14ac:dyDescent="0.2">
      <c r="A44" s="40">
        <v>42522</v>
      </c>
      <c r="B44" s="39">
        <v>40</v>
      </c>
      <c r="C44" s="31">
        <v>273141</v>
      </c>
      <c r="F44" s="31">
        <f t="shared" si="15"/>
        <v>273141</v>
      </c>
      <c r="G44" s="46">
        <f t="shared" si="16"/>
        <v>288784</v>
      </c>
      <c r="H44" s="46">
        <f t="shared" si="17"/>
        <v>-15643</v>
      </c>
      <c r="I44" s="46">
        <f t="shared" si="13"/>
        <v>-14622.847999999998</v>
      </c>
      <c r="J44" s="51">
        <v>99.262500000000003</v>
      </c>
      <c r="K44" s="46"/>
      <c r="L44" s="51"/>
      <c r="M44" s="52">
        <f t="shared" si="14"/>
        <v>-1614.7400599999819</v>
      </c>
      <c r="N44" s="48">
        <f t="shared" si="18"/>
        <v>258518.152</v>
      </c>
      <c r="O44" s="55">
        <f t="array" ref="O44">SUM(G44:I44+M44)</f>
        <v>253673.93182000006</v>
      </c>
      <c r="P44" s="43">
        <f t="shared" si="11"/>
        <v>-3.453943567607938E-2</v>
      </c>
      <c r="Q44" s="47">
        <f t="shared" si="19"/>
        <v>-2.0329999999999871E-3</v>
      </c>
      <c r="R44" s="54">
        <f t="shared" si="12"/>
        <v>16.989392855917167</v>
      </c>
      <c r="T44" s="44">
        <f t="shared" si="20"/>
        <v>5.4363868950767351</v>
      </c>
      <c r="U44" s="44">
        <f t="shared" si="21"/>
        <v>1.996785209029067</v>
      </c>
      <c r="Y44" s="33"/>
      <c r="Z44" s="33"/>
      <c r="AB44" s="41">
        <v>1.4310628996883796</v>
      </c>
    </row>
    <row r="45" spans="1:28" x14ac:dyDescent="0.2">
      <c r="A45" s="40">
        <v>42491</v>
      </c>
      <c r="B45" s="39">
        <v>41</v>
      </c>
      <c r="C45" s="31">
        <v>318270</v>
      </c>
      <c r="F45" s="31">
        <f t="shared" si="15"/>
        <v>318270</v>
      </c>
      <c r="G45" s="46">
        <f t="shared" si="16"/>
        <v>289049.5245</v>
      </c>
      <c r="H45" s="46">
        <f t="shared" si="17"/>
        <v>29220.4755</v>
      </c>
      <c r="I45" s="46">
        <f t="shared" si="13"/>
        <v>-5188.7119999999995</v>
      </c>
      <c r="J45" s="51">
        <v>99.465800000000002</v>
      </c>
      <c r="K45" s="46">
        <f t="shared" si="10"/>
        <v>-5188.7119999999995</v>
      </c>
      <c r="L45" s="51">
        <v>99.465800000000002</v>
      </c>
      <c r="M45" s="52">
        <f t="shared" si="14"/>
        <v>-1210.7291800000239</v>
      </c>
      <c r="N45" s="48">
        <f t="shared" si="18"/>
        <v>313081.288</v>
      </c>
      <c r="O45" s="55">
        <f t="array" ref="O45">SUM(G45:I45+M45)</f>
        <v>309449.10045999993</v>
      </c>
      <c r="P45" s="43">
        <f t="shared" si="11"/>
        <v>1.1935275080908021E-3</v>
      </c>
      <c r="Q45" s="47">
        <f t="shared" si="19"/>
        <v>3.5970000000000368E-3</v>
      </c>
      <c r="R45" s="54">
        <f t="shared" si="12"/>
        <v>0.33181192885482064</v>
      </c>
      <c r="T45" s="44">
        <f t="shared" si="20"/>
        <v>5.5027957041300066</v>
      </c>
      <c r="U45" s="44">
        <f t="shared" si="21"/>
        <v>1.9976737799972815</v>
      </c>
      <c r="Z45" s="33"/>
      <c r="AB45" s="41">
        <v>1.4310628996883796</v>
      </c>
    </row>
    <row r="46" spans="1:28" x14ac:dyDescent="0.2">
      <c r="A46" s="40">
        <v>42461</v>
      </c>
      <c r="B46" s="39">
        <v>42</v>
      </c>
      <c r="C46" s="33">
        <v>318051</v>
      </c>
      <c r="D46" s="33"/>
      <c r="E46" s="33"/>
      <c r="F46" s="31">
        <f t="shared" si="15"/>
        <v>318051</v>
      </c>
      <c r="G46" s="46">
        <f t="shared" si="16"/>
        <v>289301.63800000004</v>
      </c>
      <c r="H46" s="46">
        <f t="shared" si="17"/>
        <v>28749.361999999965</v>
      </c>
      <c r="I46" s="46">
        <f t="shared" si="13"/>
        <v>-5568.5760000000591</v>
      </c>
      <c r="J46" s="51">
        <v>99.106099999999998</v>
      </c>
      <c r="K46" s="46">
        <f t="shared" si="10"/>
        <v>-5568.5760000000591</v>
      </c>
      <c r="L46" s="51">
        <v>99.106099999999998</v>
      </c>
      <c r="M46" s="52">
        <f t="shared" si="14"/>
        <v>-479.49010000002454</v>
      </c>
      <c r="N46" s="48">
        <f t="shared" si="18"/>
        <v>312482.42399999994</v>
      </c>
      <c r="O46" s="55">
        <f t="array" ref="O46">SUM(G46:I46+M46)</f>
        <v>311043.95369999984</v>
      </c>
      <c r="P46" s="43">
        <f t="shared" si="11"/>
        <v>-1.1083555781934522E-2</v>
      </c>
      <c r="Q46" s="47">
        <f t="shared" si="19"/>
        <v>-8.1400000000000708E-3</v>
      </c>
      <c r="R46" s="54">
        <f t="shared" si="12"/>
        <v>1.3616161894268337</v>
      </c>
      <c r="T46" s="44">
        <f t="shared" si="20"/>
        <v>5.5024967654016228</v>
      </c>
      <c r="U46" s="44">
        <f t="shared" si="21"/>
        <v>1.996100386218965</v>
      </c>
      <c r="Y46" s="33"/>
      <c r="Z46" s="33"/>
      <c r="AB46" s="41">
        <v>1.4274325400030661</v>
      </c>
    </row>
    <row r="47" spans="1:28" x14ac:dyDescent="0.2">
      <c r="A47" s="40">
        <v>42430</v>
      </c>
      <c r="B47" s="39">
        <v>43</v>
      </c>
      <c r="C47" s="31">
        <v>313729</v>
      </c>
      <c r="F47" s="31">
        <f t="shared" si="15"/>
        <v>313729</v>
      </c>
      <c r="G47" s="46">
        <f t="shared" si="16"/>
        <v>289540.34049999999</v>
      </c>
      <c r="H47" s="46">
        <f t="shared" si="17"/>
        <v>24188.659500000009</v>
      </c>
      <c r="I47" s="46">
        <f t="shared" si="13"/>
        <v>-2043.4400000000023</v>
      </c>
      <c r="J47" s="51">
        <v>99.920100000000005</v>
      </c>
      <c r="K47" s="46">
        <f t="shared" si="10"/>
        <v>-2043.4400000000023</v>
      </c>
      <c r="L47" s="51">
        <v>99.920100000000005</v>
      </c>
      <c r="M47" s="52">
        <f t="shared" si="14"/>
        <v>-0.24249999999301508</v>
      </c>
      <c r="N47" s="48">
        <f t="shared" si="18"/>
        <v>311685.56</v>
      </c>
      <c r="O47" s="55">
        <f t="array" ref="O47">SUM(G47:I47+M47)</f>
        <v>311684.83250000002</v>
      </c>
      <c r="P47" s="43">
        <f t="shared" si="11"/>
        <v>-4.5421800343608654E-2</v>
      </c>
      <c r="Q47" s="47">
        <f t="shared" si="19"/>
        <v>-2.4119999999999207E-3</v>
      </c>
      <c r="R47" s="54">
        <f t="shared" si="12"/>
        <v>18.831592182259598</v>
      </c>
      <c r="T47" s="44">
        <f t="shared" si="20"/>
        <v>5.4965546652003265</v>
      </c>
      <c r="U47" s="44">
        <f t="shared" si="21"/>
        <v>1.9996528600080572</v>
      </c>
      <c r="Z47" s="33"/>
      <c r="AB47" s="41">
        <v>1.4581490854788888</v>
      </c>
    </row>
    <row r="48" spans="1:28" x14ac:dyDescent="0.2">
      <c r="A48" s="40">
        <v>42401</v>
      </c>
      <c r="B48" s="39">
        <v>44</v>
      </c>
      <c r="C48" s="36">
        <v>289459</v>
      </c>
      <c r="D48" s="36"/>
      <c r="E48" s="36"/>
      <c r="F48" s="31">
        <f t="shared" si="15"/>
        <v>289459</v>
      </c>
      <c r="G48" s="46">
        <f t="shared" si="16"/>
        <v>289765.63199999998</v>
      </c>
      <c r="H48" s="46">
        <f t="shared" si="17"/>
        <v>-306.63199999998324</v>
      </c>
      <c r="I48" s="46">
        <f t="shared" si="13"/>
        <v>12206.695999999996</v>
      </c>
      <c r="J48" s="51">
        <v>100.1613</v>
      </c>
      <c r="K48" s="46"/>
      <c r="L48" s="51"/>
      <c r="M48" s="52">
        <f t="shared" si="14"/>
        <v>523.58027999999467</v>
      </c>
      <c r="N48" s="48">
        <f t="shared" si="18"/>
        <v>301665.696</v>
      </c>
      <c r="O48" s="55">
        <f t="array" ref="O48">SUM(G48:I48+M48)</f>
        <v>303236.43683999998</v>
      </c>
      <c r="P48" s="43">
        <f t="shared" si="11"/>
        <v>3.3869611931223426E-2</v>
      </c>
      <c r="Q48" s="47">
        <f t="shared" si="19"/>
        <v>7.6269999999999524E-3</v>
      </c>
      <c r="R48" s="54">
        <f t="shared" si="12"/>
        <v>4.4407515315620341</v>
      </c>
      <c r="T48" s="44">
        <f t="shared" si="20"/>
        <v>5.4615870574079928</v>
      </c>
      <c r="U48" s="44">
        <f t="shared" si="21"/>
        <v>2.0006999526391436</v>
      </c>
      <c r="Y48" s="33"/>
      <c r="Z48" s="33"/>
      <c r="AB48" s="41">
        <v>1.4581490854788888</v>
      </c>
    </row>
    <row r="49" spans="1:28" x14ac:dyDescent="0.2">
      <c r="A49" s="40">
        <v>42370</v>
      </c>
      <c r="B49" s="39">
        <v>45</v>
      </c>
      <c r="C49" s="36">
        <v>301799</v>
      </c>
      <c r="D49" s="36"/>
      <c r="E49" s="36"/>
      <c r="F49" s="31">
        <f t="shared" si="15"/>
        <v>301799</v>
      </c>
      <c r="G49" s="46">
        <f t="shared" si="16"/>
        <v>289977.51250000001</v>
      </c>
      <c r="H49" s="46">
        <f t="shared" si="17"/>
        <v>11821.487499999988</v>
      </c>
      <c r="I49" s="46">
        <f t="shared" si="13"/>
        <v>2402.8319999999949</v>
      </c>
      <c r="J49" s="51">
        <v>99.398600000000002</v>
      </c>
      <c r="K49" s="46">
        <f t="shared" si="10"/>
        <v>2402.8319999999949</v>
      </c>
      <c r="L49" s="51">
        <v>99.398600000000002</v>
      </c>
      <c r="M49" s="52">
        <f t="shared" si="14"/>
        <v>-403.22274000002653</v>
      </c>
      <c r="N49" s="48">
        <f t="shared" si="18"/>
        <v>304201.83199999999</v>
      </c>
      <c r="O49" s="55">
        <f t="array" ref="O49">SUM(G49:I49+M49)</f>
        <v>302992.16377999983</v>
      </c>
      <c r="P49" s="43">
        <f t="shared" si="11"/>
        <v>-1.1981934996471157E-2</v>
      </c>
      <c r="Q49" s="47">
        <f t="shared" si="19"/>
        <v>-6.0139999999999812E-3</v>
      </c>
      <c r="R49" s="54">
        <f t="shared" si="12"/>
        <v>1.992340371877485</v>
      </c>
      <c r="T49" s="44">
        <f t="shared" si="20"/>
        <v>5.4797177964229995</v>
      </c>
      <c r="U49" s="44">
        <f t="shared" si="21"/>
        <v>1.9973802675305479</v>
      </c>
      <c r="Z49" s="33"/>
      <c r="AB49" s="41">
        <v>1.4581490854788888</v>
      </c>
    </row>
    <row r="50" spans="1:28" x14ac:dyDescent="0.2">
      <c r="A50" s="40">
        <v>42339</v>
      </c>
      <c r="B50" s="39">
        <v>46</v>
      </c>
      <c r="C50" s="31">
        <v>290430</v>
      </c>
      <c r="F50" s="31">
        <f t="shared" si="15"/>
        <v>290430</v>
      </c>
      <c r="G50" s="46">
        <f t="shared" si="16"/>
        <v>290175.98200000002</v>
      </c>
      <c r="H50" s="46">
        <f t="shared" si="17"/>
        <v>254.01799999998184</v>
      </c>
      <c r="I50" s="46">
        <f t="shared" si="13"/>
        <v>6018.9679999999935</v>
      </c>
      <c r="J50" s="51">
        <v>100</v>
      </c>
      <c r="K50" s="46">
        <f t="shared" si="10"/>
        <v>6018.9679999999935</v>
      </c>
      <c r="L50" s="51">
        <v>100</v>
      </c>
      <c r="M50" s="52">
        <f t="shared" si="14"/>
        <v>1694.129660000006</v>
      </c>
      <c r="N50" s="48">
        <f t="shared" si="18"/>
        <v>296448.96799999999</v>
      </c>
      <c r="O50" s="55">
        <f t="array" ref="O50">SUM(G50:I50+M50)</f>
        <v>301531.35698000004</v>
      </c>
      <c r="P50" s="43">
        <f t="shared" si="11"/>
        <v>3.0597390076783182E-4</v>
      </c>
      <c r="Q50" s="47">
        <f t="shared" si="19"/>
        <v>6.9289999999999456E-3</v>
      </c>
      <c r="R50" s="54">
        <f t="shared" si="12"/>
        <v>4.4158450103598527E-2</v>
      </c>
      <c r="T50" s="44">
        <f t="shared" si="20"/>
        <v>5.4630414748432301</v>
      </c>
      <c r="U50" s="44">
        <f t="shared" si="21"/>
        <v>2</v>
      </c>
      <c r="Y50" s="33"/>
      <c r="Z50" s="33"/>
      <c r="AB50" s="41">
        <v>1.4581490854788888</v>
      </c>
    </row>
    <row r="51" spans="1:28" x14ac:dyDescent="0.2">
      <c r="A51" s="40">
        <v>42309</v>
      </c>
      <c r="B51" s="39">
        <v>47</v>
      </c>
      <c r="C51" s="31">
        <v>274572</v>
      </c>
      <c r="F51" s="31">
        <f t="shared" si="15"/>
        <v>274572</v>
      </c>
      <c r="G51" s="46">
        <f t="shared" si="16"/>
        <v>290361.0405</v>
      </c>
      <c r="H51" s="46">
        <f t="shared" si="17"/>
        <v>-15789.040500000003</v>
      </c>
      <c r="I51" s="46">
        <f t="shared" si="13"/>
        <v>5930.1039999999921</v>
      </c>
      <c r="J51" s="51">
        <v>99.307100000000005</v>
      </c>
      <c r="K51" s="46">
        <f t="shared" si="10"/>
        <v>5930.1039999999921</v>
      </c>
      <c r="L51" s="51">
        <v>99.307100000000005</v>
      </c>
      <c r="M51" s="52">
        <f t="shared" si="14"/>
        <v>2315.605579999974</v>
      </c>
      <c r="N51" s="48">
        <f t="shared" si="18"/>
        <v>280502.10399999999</v>
      </c>
      <c r="O51" s="55">
        <f t="array" ref="O51">SUM(G51:I51+M51)</f>
        <v>287448.92073999991</v>
      </c>
      <c r="P51" s="43">
        <f t="shared" si="11"/>
        <v>1.8038488993779203E-2</v>
      </c>
      <c r="Q51" s="47">
        <f t="shared" si="19"/>
        <v>-2.3460000000000035E-3</v>
      </c>
      <c r="R51" s="54">
        <f t="shared" si="12"/>
        <v>-7.6890404918069803</v>
      </c>
      <c r="T51" s="44">
        <f t="shared" si="20"/>
        <v>5.4386562471560014</v>
      </c>
      <c r="U51" s="44">
        <f t="shared" si="21"/>
        <v>1.9969802996594415</v>
      </c>
      <c r="Z51" s="33"/>
      <c r="AB51" s="41">
        <v>1.4581490854788888</v>
      </c>
    </row>
    <row r="52" spans="1:28" x14ac:dyDescent="0.2">
      <c r="A52" s="40">
        <v>42278</v>
      </c>
      <c r="B52" s="39">
        <v>48</v>
      </c>
      <c r="C52" s="31">
        <v>291878</v>
      </c>
      <c r="F52" s="31">
        <f t="shared" si="15"/>
        <v>291878</v>
      </c>
      <c r="G52" s="46">
        <f t="shared" si="16"/>
        <v>290532.68799999997</v>
      </c>
      <c r="H52" s="46">
        <f t="shared" si="17"/>
        <v>1345.3120000000345</v>
      </c>
      <c r="I52" s="46">
        <f t="shared" si="13"/>
        <v>977.24000000004889</v>
      </c>
      <c r="J52" s="51">
        <v>99.541700000000006</v>
      </c>
      <c r="K52" s="46">
        <f t="shared" si="10"/>
        <v>977.24000000004889</v>
      </c>
      <c r="L52" s="51">
        <v>99.541700000000006</v>
      </c>
      <c r="M52" s="52">
        <f t="shared" si="14"/>
        <v>350.43275999999605</v>
      </c>
      <c r="N52" s="48">
        <f t="shared" si="18"/>
        <v>292855.24000000005</v>
      </c>
      <c r="O52" s="55">
        <f t="array" ref="O52">SUM(G52:I52+M52)</f>
        <v>293906.53828000004</v>
      </c>
      <c r="P52" s="43">
        <f t="shared" si="11"/>
        <v>3.2158641624280629E-4</v>
      </c>
      <c r="Q52" s="47">
        <f t="shared" si="19"/>
        <v>-4.5400000000000773E-4</v>
      </c>
      <c r="R52" s="54">
        <f t="shared" si="12"/>
        <v>-0.70834012388282119</v>
      </c>
      <c r="T52" s="44">
        <f t="shared" si="20"/>
        <v>5.465201361727746</v>
      </c>
      <c r="U52" s="44">
        <f t="shared" si="21"/>
        <v>1.9980050534696354</v>
      </c>
      <c r="Y52" s="33"/>
      <c r="Z52" s="33"/>
      <c r="AB52" s="41">
        <v>1.4581490854788888</v>
      </c>
    </row>
    <row r="53" spans="1:28" x14ac:dyDescent="0.2">
      <c r="A53" s="40">
        <v>42248</v>
      </c>
      <c r="B53" s="39">
        <v>49</v>
      </c>
      <c r="C53" s="31">
        <v>292261</v>
      </c>
      <c r="F53" s="31">
        <f t="shared" si="15"/>
        <v>292261</v>
      </c>
      <c r="G53" s="46">
        <f t="shared" si="16"/>
        <v>290690.92450000002</v>
      </c>
      <c r="H53" s="46">
        <f t="shared" si="17"/>
        <v>1570.0754999999772</v>
      </c>
      <c r="I53" s="46">
        <f t="shared" si="13"/>
        <v>883.37599999993108</v>
      </c>
      <c r="J53" s="51">
        <v>99.587100000000007</v>
      </c>
      <c r="K53" s="46">
        <f t="shared" si="10"/>
        <v>883.37599999993108</v>
      </c>
      <c r="L53" s="51">
        <v>99.587100000000007</v>
      </c>
      <c r="M53" s="52">
        <f t="shared" si="14"/>
        <v>1900</v>
      </c>
      <c r="N53" s="48">
        <f t="shared" si="18"/>
        <v>293144.37599999993</v>
      </c>
      <c r="O53" s="55">
        <f t="array" ref="O53">SUM(G53:I53+M53)</f>
        <v>298844.37599999993</v>
      </c>
      <c r="P53" s="43">
        <f t="shared" si="11"/>
        <v>6.5929562959133898E-3</v>
      </c>
      <c r="Q53" s="47">
        <f t="shared" si="19"/>
        <v>-1.1899999999999977E-3</v>
      </c>
      <c r="R53" s="54">
        <f t="shared" si="12"/>
        <v>-5.5402994083305908</v>
      </c>
      <c r="T53" s="44">
        <f t="shared" si="20"/>
        <v>5.4657708659396018</v>
      </c>
      <c r="U53" s="44">
        <f t="shared" si="21"/>
        <v>1.9982030857966522</v>
      </c>
      <c r="Z53" s="33"/>
      <c r="AB53" s="41">
        <v>1.4581490854788888</v>
      </c>
    </row>
    <row r="54" spans="1:28" x14ac:dyDescent="0.2">
      <c r="A54" s="40">
        <v>42217</v>
      </c>
      <c r="B54" s="39">
        <v>50</v>
      </c>
      <c r="C54" s="31">
        <v>266816</v>
      </c>
      <c r="F54" s="31">
        <f t="shared" si="15"/>
        <v>266816</v>
      </c>
      <c r="G54" s="46">
        <f t="shared" si="16"/>
        <v>290835.75</v>
      </c>
      <c r="H54" s="46">
        <f t="shared" si="17"/>
        <v>-24019.75</v>
      </c>
      <c r="I54" s="46">
        <f t="shared" si="13"/>
        <v>-1043.4880000000121</v>
      </c>
      <c r="J54" s="51">
        <v>99.706100000000006</v>
      </c>
      <c r="K54" s="46">
        <f t="shared" si="10"/>
        <v>-1043.4880000000121</v>
      </c>
      <c r="L54" s="51">
        <v>99.706100000000006</v>
      </c>
      <c r="M54" s="52">
        <f t="shared" si="14"/>
        <v>114.67386000000988</v>
      </c>
      <c r="N54" s="48">
        <f t="shared" si="18"/>
        <v>265772.51199999999</v>
      </c>
      <c r="O54" s="55">
        <f t="array" ref="O54">SUM(G54:I54+M54)</f>
        <v>266116.53357999993</v>
      </c>
      <c r="P54" s="43">
        <f t="shared" si="11"/>
        <v>1.0501109378747688E-2</v>
      </c>
      <c r="Q54" s="47">
        <f t="shared" si="19"/>
        <v>-2.2769999999999869E-3</v>
      </c>
      <c r="R54" s="54">
        <f t="shared" si="12"/>
        <v>-4.6118179089801261</v>
      </c>
      <c r="T54" s="44">
        <f t="shared" si="20"/>
        <v>5.4262118691101842</v>
      </c>
      <c r="U54" s="44">
        <f t="shared" si="21"/>
        <v>1.9987217291772454</v>
      </c>
      <c r="Y54" s="33"/>
      <c r="Z54" s="33"/>
      <c r="AB54" s="41">
        <v>1.4581490854788888</v>
      </c>
    </row>
    <row r="55" spans="1:28" x14ac:dyDescent="0.2">
      <c r="A55" s="40">
        <v>42186</v>
      </c>
      <c r="B55" s="39">
        <v>51</v>
      </c>
      <c r="C55" s="31">
        <v>267467</v>
      </c>
      <c r="F55" s="31">
        <f t="shared" si="15"/>
        <v>267467</v>
      </c>
      <c r="G55" s="46">
        <f t="shared" si="16"/>
        <v>290967.16449999996</v>
      </c>
      <c r="H55" s="46">
        <f t="shared" si="17"/>
        <v>-23500.164499999955</v>
      </c>
      <c r="I55" s="46">
        <f t="shared" si="13"/>
        <v>-3845.3519999999553</v>
      </c>
      <c r="J55" s="51">
        <v>99.933800000000005</v>
      </c>
      <c r="K55" s="46">
        <f t="shared" si="10"/>
        <v>-3845.3519999999553</v>
      </c>
      <c r="L55" s="51">
        <v>99.933800000000005</v>
      </c>
      <c r="M55" s="52">
        <f t="shared" si="14"/>
        <v>719.1442200000165</v>
      </c>
      <c r="N55" s="48">
        <f t="shared" si="18"/>
        <v>263621.64800000004</v>
      </c>
      <c r="O55" s="55">
        <f t="array" ref="O55">SUM(G55:I55+M55)</f>
        <v>265779.08066000009</v>
      </c>
      <c r="P55" s="43">
        <f t="shared" si="11"/>
        <v>-1.4376921265053091E-2</v>
      </c>
      <c r="Q55" s="47">
        <f t="shared" si="19"/>
        <v>-1.0139999999999815E-3</v>
      </c>
      <c r="R55" s="54">
        <f t="shared" si="12"/>
        <v>14.178423338316916</v>
      </c>
      <c r="T55" s="44">
        <f t="shared" si="20"/>
        <v>5.4272702065367309</v>
      </c>
      <c r="U55" s="44">
        <f t="shared" si="21"/>
        <v>1.999712401847485</v>
      </c>
      <c r="Z55" s="33"/>
      <c r="AB55" s="41">
        <v>1.4581490854788888</v>
      </c>
    </row>
    <row r="56" spans="1:28" x14ac:dyDescent="0.2">
      <c r="A56" s="40">
        <v>42156</v>
      </c>
      <c r="B56" s="39">
        <v>52</v>
      </c>
      <c r="C56" s="31">
        <v>283794</v>
      </c>
      <c r="F56" s="31">
        <f t="shared" si="15"/>
        <v>283794</v>
      </c>
      <c r="G56" s="46">
        <f t="shared" si="16"/>
        <v>291085.16799999995</v>
      </c>
      <c r="H56" s="46">
        <f t="shared" si="17"/>
        <v>-7291.1679999999469</v>
      </c>
      <c r="I56" s="46"/>
      <c r="J56" s="51">
        <v>100.0352</v>
      </c>
      <c r="K56" s="51"/>
      <c r="L56" s="51"/>
      <c r="M56" s="52">
        <f t="shared" si="14"/>
        <v>836.12186000001384</v>
      </c>
      <c r="N56" s="48">
        <f t="shared" si="18"/>
        <v>283794</v>
      </c>
      <c r="O56" s="55">
        <f t="array" ref="O56">SUM(G56:I56+M56)</f>
        <v>286302.36558000004</v>
      </c>
      <c r="P56" s="43">
        <f t="shared" si="11"/>
        <v>0</v>
      </c>
      <c r="Q56" s="47">
        <f t="shared" si="19"/>
        <v>7.23399999999998E-3</v>
      </c>
      <c r="R56" s="54">
        <f t="shared" si="12"/>
        <v>0</v>
      </c>
      <c r="T56" s="44">
        <f t="shared" si="20"/>
        <v>5.4530032093228753</v>
      </c>
      <c r="U56" s="44">
        <f t="shared" si="21"/>
        <v>2.0001528447585302</v>
      </c>
      <c r="Y56" s="33"/>
      <c r="Z56" s="33"/>
      <c r="AB56" s="41">
        <v>1.4581490854788888</v>
      </c>
    </row>
    <row r="57" spans="1:28" x14ac:dyDescent="0.2">
      <c r="A57" s="40">
        <v>42125</v>
      </c>
      <c r="B57" s="39">
        <v>53</v>
      </c>
      <c r="C57" s="31">
        <v>321921</v>
      </c>
      <c r="F57" s="31">
        <f t="shared" si="15"/>
        <v>321921</v>
      </c>
      <c r="G57" s="46">
        <f t="shared" si="16"/>
        <v>291189.76050000003</v>
      </c>
      <c r="H57" s="46">
        <f t="shared" si="17"/>
        <v>30731.239499999967</v>
      </c>
      <c r="I57" s="46"/>
      <c r="J57" s="51">
        <v>99.311800000000005</v>
      </c>
      <c r="K57" s="51"/>
      <c r="L57" s="51"/>
      <c r="M57" s="52">
        <f t="shared" si="14"/>
        <v>1142.7372599999944</v>
      </c>
      <c r="N57" s="48">
        <f t="shared" si="18"/>
        <v>321921</v>
      </c>
      <c r="O57" s="55">
        <f t="array" ref="O57">SUM(G57:I57+M57)</f>
        <v>325349.21178000001</v>
      </c>
      <c r="P57" s="43">
        <f t="shared" si="11"/>
        <v>0</v>
      </c>
      <c r="Q57" s="47">
        <f t="shared" si="19"/>
        <v>-8.2829999999999866E-3</v>
      </c>
      <c r="R57" s="54">
        <f t="shared" si="12"/>
        <v>0</v>
      </c>
      <c r="T57" s="44">
        <f t="shared" si="20"/>
        <v>5.50774930811352</v>
      </c>
      <c r="U57" s="44">
        <f t="shared" si="21"/>
        <v>1.9970008534341863</v>
      </c>
      <c r="Z57" s="33"/>
      <c r="AB57" s="41">
        <v>1.4581490854788888</v>
      </c>
    </row>
    <row r="58" spans="1:28" x14ac:dyDescent="0.2">
      <c r="A58" s="40">
        <v>42095</v>
      </c>
      <c r="B58" s="39">
        <v>54</v>
      </c>
      <c r="C58" s="33">
        <v>316802</v>
      </c>
      <c r="D58" s="33"/>
      <c r="E58" s="33"/>
      <c r="F58" s="31">
        <f t="shared" si="15"/>
        <v>316802</v>
      </c>
      <c r="G58" s="46">
        <f t="shared" si="16"/>
        <v>291280.94199999998</v>
      </c>
      <c r="H58" s="46">
        <f t="shared" si="17"/>
        <v>25521.058000000019</v>
      </c>
      <c r="I58" s="46"/>
      <c r="J58" s="51">
        <v>100.1401</v>
      </c>
      <c r="K58" s="51"/>
      <c r="L58" s="51"/>
      <c r="M58" s="52">
        <f t="shared" si="14"/>
        <v>1729.4290800000017</v>
      </c>
      <c r="N58" s="48">
        <f t="shared" si="18"/>
        <v>316802</v>
      </c>
      <c r="O58" s="55">
        <f t="array" ref="O58">SUM(G58:I58+M58)</f>
        <v>321990.28723999998</v>
      </c>
      <c r="P58" s="43">
        <f t="shared" si="11"/>
        <v>0</v>
      </c>
      <c r="Q58" s="47">
        <f t="shared" si="19"/>
        <v>6.8569999999999708E-3</v>
      </c>
      <c r="R58" s="54">
        <f t="shared" si="12"/>
        <v>0</v>
      </c>
      <c r="T58" s="44">
        <f t="shared" si="20"/>
        <v>5.5007879146668941</v>
      </c>
      <c r="U58" s="44">
        <f t="shared" si="21"/>
        <v>2.0006080207499934</v>
      </c>
      <c r="Y58" s="33"/>
      <c r="Z58" s="33"/>
      <c r="AB58" s="41">
        <v>1.4581490854788888</v>
      </c>
    </row>
    <row r="59" spans="1:28" x14ac:dyDescent="0.2">
      <c r="A59" s="40">
        <v>42064</v>
      </c>
      <c r="B59" s="39">
        <v>55</v>
      </c>
      <c r="C59" s="31">
        <v>312338</v>
      </c>
      <c r="F59" s="31">
        <f t="shared" ref="F59:F85" si="22">C59-(1.5*Y59)</f>
        <v>312338</v>
      </c>
      <c r="G59" s="46">
        <f t="shared" si="16"/>
        <v>291358.71249999997</v>
      </c>
      <c r="H59" s="46">
        <f t="shared" si="17"/>
        <v>20979.287500000035</v>
      </c>
      <c r="I59" s="46"/>
      <c r="J59" s="51">
        <v>99.454400000000007</v>
      </c>
      <c r="K59" s="51"/>
      <c r="L59" s="51"/>
      <c r="M59" s="52">
        <f t="shared" si="14"/>
        <v>1990.6963199999882</v>
      </c>
      <c r="N59" s="48">
        <f t="shared" si="18"/>
        <v>312338</v>
      </c>
      <c r="O59" s="55">
        <f t="array" ref="O59">SUM(G59:I59+M59)</f>
        <v>318310.08895999996</v>
      </c>
      <c r="P59" s="43">
        <f t="shared" si="11"/>
        <v>0</v>
      </c>
      <c r="Q59" s="47">
        <f t="shared" si="19"/>
        <v>-1.1629999999999967E-2</v>
      </c>
      <c r="R59" s="54">
        <f t="shared" si="12"/>
        <v>0</v>
      </c>
      <c r="T59" s="44">
        <f t="shared" si="20"/>
        <v>5.4946248250446628</v>
      </c>
      <c r="U59" s="44">
        <f t="shared" si="21"/>
        <v>1.9976240016731182</v>
      </c>
      <c r="Z59" s="33"/>
      <c r="AB59" s="41">
        <v>1.4633665569509713</v>
      </c>
    </row>
    <row r="60" spans="1:28" x14ac:dyDescent="0.2">
      <c r="A60" s="40">
        <v>42036</v>
      </c>
      <c r="B60" s="39">
        <v>56</v>
      </c>
      <c r="C60" s="36">
        <v>272349</v>
      </c>
      <c r="D60" s="36"/>
      <c r="E60" s="36"/>
      <c r="F60" s="31">
        <f t="shared" si="22"/>
        <v>272349</v>
      </c>
      <c r="G60" s="46">
        <f t="shared" si="16"/>
        <v>291423.07200000004</v>
      </c>
      <c r="H60" s="46">
        <f t="shared" si="17"/>
        <v>-19074.072000000044</v>
      </c>
      <c r="I60" s="46"/>
      <c r="J60" s="51">
        <v>100.6174</v>
      </c>
      <c r="K60" s="51"/>
      <c r="L60" s="51"/>
      <c r="M60" s="52">
        <f t="shared" si="14"/>
        <v>126.78388000000268</v>
      </c>
      <c r="N60" s="48">
        <f t="shared" si="18"/>
        <v>272349</v>
      </c>
      <c r="O60" s="55">
        <f t="array" ref="O60">SUM(G60:I60+M60)</f>
        <v>272729.35164000001</v>
      </c>
      <c r="P60" s="43">
        <f t="shared" si="11"/>
        <v>0</v>
      </c>
      <c r="Q60" s="47">
        <f t="shared" si="19"/>
        <v>-1.056600000000003E-2</v>
      </c>
      <c r="R60" s="54">
        <f t="shared" si="12"/>
        <v>0</v>
      </c>
      <c r="T60" s="44">
        <f t="shared" si="20"/>
        <v>5.4351257849872336</v>
      </c>
      <c r="U60" s="44">
        <f t="shared" si="21"/>
        <v>2.0026730907651031</v>
      </c>
      <c r="Y60" s="33"/>
      <c r="Z60" s="33"/>
      <c r="AB60" s="41">
        <v>1.4633665569509713</v>
      </c>
    </row>
    <row r="61" spans="1:28" x14ac:dyDescent="0.2">
      <c r="A61" s="40">
        <v>42005</v>
      </c>
      <c r="B61" s="39">
        <v>57</v>
      </c>
      <c r="C61" s="36">
        <v>295548</v>
      </c>
      <c r="D61" s="36"/>
      <c r="E61" s="36"/>
      <c r="F61" s="31">
        <f t="shared" si="22"/>
        <v>295548</v>
      </c>
      <c r="G61" s="46">
        <f t="shared" si="16"/>
        <v>291474.02049999998</v>
      </c>
      <c r="H61" s="46">
        <f t="shared" si="17"/>
        <v>4073.9795000000158</v>
      </c>
      <c r="I61" s="46"/>
      <c r="J61" s="51">
        <v>101.67400000000001</v>
      </c>
      <c r="K61" s="51"/>
      <c r="L61" s="51"/>
      <c r="M61" s="52">
        <f t="shared" si="14"/>
        <v>2260.9816599999904</v>
      </c>
      <c r="N61" s="48">
        <f t="shared" si="18"/>
        <v>295548</v>
      </c>
      <c r="O61" s="55">
        <f t="array" ref="O61">SUM(G61:I61+M61)</f>
        <v>302330.94497999997</v>
      </c>
      <c r="P61" s="43">
        <f t="shared" si="11"/>
        <v>0</v>
      </c>
      <c r="Q61" s="47">
        <f t="shared" si="19"/>
        <v>-3.1909999999999174E-3</v>
      </c>
      <c r="R61" s="54">
        <f t="shared" si="12"/>
        <v>0</v>
      </c>
      <c r="T61" s="44">
        <f t="shared" si="20"/>
        <v>5.4706280247848804</v>
      </c>
      <c r="U61" s="44">
        <f t="shared" si="21"/>
        <v>2.0072099096567322</v>
      </c>
      <c r="Z61" s="33"/>
      <c r="AB61" s="41">
        <v>1.4906394993169503</v>
      </c>
    </row>
    <row r="62" spans="1:28" x14ac:dyDescent="0.2">
      <c r="A62" s="40">
        <v>41974</v>
      </c>
      <c r="B62" s="39">
        <v>58</v>
      </c>
      <c r="C62" s="31">
        <v>286042</v>
      </c>
      <c r="F62" s="31">
        <f t="shared" si="22"/>
        <v>286042</v>
      </c>
      <c r="G62" s="46">
        <f t="shared" si="16"/>
        <v>291511.55799999996</v>
      </c>
      <c r="H62" s="46">
        <f t="shared" si="17"/>
        <v>-5469.5579999999609</v>
      </c>
      <c r="I62" s="46"/>
      <c r="J62" s="51">
        <v>101.9931</v>
      </c>
      <c r="K62" s="51"/>
      <c r="L62" s="51"/>
      <c r="M62" s="52">
        <f t="shared" si="14"/>
        <v>494.20704000000842</v>
      </c>
      <c r="N62" s="48">
        <f t="shared" si="18"/>
        <v>286042</v>
      </c>
      <c r="O62" s="55">
        <f t="array" ref="O62">SUM(G62:I62+M62)</f>
        <v>287524.62112000003</v>
      </c>
      <c r="P62" s="46"/>
      <c r="R62" s="54" t="e">
        <f t="shared" si="12"/>
        <v>#DIV/0!</v>
      </c>
      <c r="T62" s="44">
        <f t="shared" si="20"/>
        <v>5.4564298059578658</v>
      </c>
      <c r="U62" s="44">
        <f t="shared" si="21"/>
        <v>2.0085707920238161</v>
      </c>
      <c r="Y62" s="33"/>
      <c r="Z62" s="33"/>
      <c r="AB62" s="41">
        <v>1.4906394993169503</v>
      </c>
    </row>
    <row r="63" spans="1:28" x14ac:dyDescent="0.2">
      <c r="A63" s="40">
        <v>41944</v>
      </c>
      <c r="B63" s="39">
        <v>59</v>
      </c>
      <c r="C63" s="31">
        <v>272398</v>
      </c>
      <c r="F63" s="31">
        <f t="shared" si="22"/>
        <v>272398</v>
      </c>
      <c r="G63" s="46">
        <f t="shared" si="16"/>
        <v>291535.68450000003</v>
      </c>
      <c r="H63" s="46">
        <f t="shared" si="17"/>
        <v>-19137.684500000032</v>
      </c>
      <c r="I63" s="46"/>
      <c r="J63" s="51">
        <v>101.46680000000001</v>
      </c>
      <c r="K63" s="51"/>
      <c r="L63" s="51"/>
      <c r="M63" s="52">
        <f t="shared" si="14"/>
        <v>3490.7928400000092</v>
      </c>
      <c r="N63" s="48">
        <f t="shared" si="18"/>
        <v>272398</v>
      </c>
      <c r="O63" s="55">
        <f t="array" ref="O63">SUM(G63:I63+M63)</f>
        <v>282870.37852000003</v>
      </c>
      <c r="P63" s="46"/>
      <c r="R63" s="54" t="e">
        <f t="shared" si="12"/>
        <v>#DIV/0!</v>
      </c>
      <c r="T63" s="44">
        <f t="shared" si="20"/>
        <v>5.4352039145764577</v>
      </c>
      <c r="U63" s="44">
        <f t="shared" si="21"/>
        <v>2.0063239640676986</v>
      </c>
      <c r="Z63" s="33"/>
      <c r="AB63" s="41">
        <v>1.4906394993169503</v>
      </c>
    </row>
    <row r="64" spans="1:28" x14ac:dyDescent="0.2">
      <c r="A64" s="40">
        <v>41913</v>
      </c>
      <c r="B64" s="39">
        <v>60</v>
      </c>
      <c r="C64" s="31">
        <v>293667</v>
      </c>
      <c r="F64" s="31">
        <f t="shared" si="22"/>
        <v>293667</v>
      </c>
      <c r="G64" s="46">
        <f t="shared" si="16"/>
        <v>291546.40000000002</v>
      </c>
      <c r="H64" s="46">
        <f t="shared" si="17"/>
        <v>2120.5999999999767</v>
      </c>
      <c r="I64" s="46"/>
      <c r="J64" s="51">
        <v>101.7221</v>
      </c>
      <c r="K64" s="51"/>
      <c r="L64" s="51"/>
      <c r="M64" s="52">
        <f t="shared" si="14"/>
        <v>6213.2284000000218</v>
      </c>
      <c r="N64" s="48">
        <f t="shared" si="18"/>
        <v>293667</v>
      </c>
      <c r="O64" s="55">
        <f t="array" ref="O64">SUM(G64:I64+M64)</f>
        <v>312306.68520000007</v>
      </c>
      <c r="P64" s="46"/>
      <c r="R64" s="54" t="e">
        <f t="shared" si="12"/>
        <v>#DIV/0!</v>
      </c>
      <c r="T64" s="44">
        <f t="shared" si="20"/>
        <v>5.4678551466483851</v>
      </c>
      <c r="U64" s="44">
        <f t="shared" si="21"/>
        <v>2.0074153173805671</v>
      </c>
      <c r="Y64" s="33"/>
      <c r="Z64" s="33"/>
      <c r="AB64" s="41">
        <v>1.4906394993169503</v>
      </c>
    </row>
    <row r="65" spans="1:28" x14ac:dyDescent="0.2">
      <c r="A65" s="40">
        <v>41883</v>
      </c>
      <c r="B65" s="39">
        <v>61</v>
      </c>
      <c r="C65" s="31">
        <v>296464</v>
      </c>
      <c r="F65" s="31">
        <f t="shared" si="22"/>
        <v>296464</v>
      </c>
      <c r="G65" s="46">
        <f t="shared" si="16"/>
        <v>291543.70449999999</v>
      </c>
      <c r="H65" s="46">
        <f t="shared" si="17"/>
        <v>4920.2955000000075</v>
      </c>
      <c r="I65" s="46"/>
      <c r="J65" s="51">
        <v>101.4607</v>
      </c>
      <c r="K65" s="51"/>
      <c r="L65" s="51"/>
      <c r="M65" s="52">
        <f t="shared" si="14"/>
        <v>7035.4214599999832</v>
      </c>
      <c r="N65" s="48">
        <f t="shared" si="18"/>
        <v>296464</v>
      </c>
      <c r="O65" s="55">
        <f t="array" ref="O65">SUM(G65:I65+M65)</f>
        <v>317570.26437999995</v>
      </c>
      <c r="P65" s="46"/>
      <c r="R65" s="54" t="e">
        <f t="shared" si="12"/>
        <v>#DIV/0!</v>
      </c>
      <c r="T65" s="44">
        <f t="shared" si="20"/>
        <v>5.4719719639715301</v>
      </c>
      <c r="U65" s="44">
        <f t="shared" si="21"/>
        <v>2.0062978542862209</v>
      </c>
      <c r="Z65" s="33"/>
      <c r="AB65" s="41">
        <v>1.4906394993169503</v>
      </c>
    </row>
    <row r="66" spans="1:28" x14ac:dyDescent="0.2">
      <c r="A66" s="40">
        <v>41852</v>
      </c>
      <c r="B66" s="39">
        <v>62</v>
      </c>
      <c r="C66" s="31">
        <v>272033</v>
      </c>
      <c r="F66" s="31">
        <f t="shared" si="22"/>
        <v>272033</v>
      </c>
      <c r="G66" s="46">
        <f t="shared" si="16"/>
        <v>291527.598</v>
      </c>
      <c r="H66" s="46">
        <f t="shared" si="17"/>
        <v>-19494.597999999998</v>
      </c>
      <c r="I66" s="46"/>
      <c r="J66" s="51">
        <v>102.1203</v>
      </c>
      <c r="K66" s="51"/>
      <c r="L66" s="51"/>
      <c r="M66" s="52">
        <f t="shared" si="14"/>
        <v>5679.3568800000066</v>
      </c>
      <c r="N66" s="48">
        <f t="shared" si="18"/>
        <v>272033</v>
      </c>
      <c r="O66" s="55">
        <f t="array" ref="O66">SUM(G66:I66+M66)</f>
        <v>289071.07063999993</v>
      </c>
      <c r="P66" s="46"/>
      <c r="R66" s="54" t="e">
        <f t="shared" si="12"/>
        <v>#DIV/0!</v>
      </c>
      <c r="T66" s="44">
        <f t="shared" si="20"/>
        <v>5.4346215909775291</v>
      </c>
      <c r="U66" s="44">
        <f t="shared" si="21"/>
        <v>2.0091120819660668</v>
      </c>
      <c r="Y66" s="33"/>
      <c r="Z66" s="33"/>
      <c r="AB66" s="41">
        <v>1.4906394993169503</v>
      </c>
    </row>
    <row r="67" spans="1:28" x14ac:dyDescent="0.2">
      <c r="A67" s="40">
        <v>41821</v>
      </c>
      <c r="B67" s="39">
        <v>63</v>
      </c>
      <c r="C67" s="31">
        <v>281472</v>
      </c>
      <c r="F67" s="31">
        <f t="shared" si="22"/>
        <v>281472</v>
      </c>
      <c r="G67" s="46">
        <f t="shared" si="16"/>
        <v>291498.08050000004</v>
      </c>
      <c r="H67" s="46">
        <f t="shared" si="17"/>
        <v>-10026.08050000004</v>
      </c>
      <c r="I67" s="46"/>
      <c r="J67" s="51">
        <v>101.27630000000001</v>
      </c>
      <c r="K67" s="51"/>
      <c r="L67" s="51"/>
      <c r="M67" s="52">
        <f t="shared" si="14"/>
        <v>6337.1628599999822</v>
      </c>
      <c r="N67" s="48">
        <f t="shared" si="18"/>
        <v>281472</v>
      </c>
      <c r="O67" s="55">
        <f t="array" ref="O67">SUM(G67:I67+M67)</f>
        <v>300483.48857999995</v>
      </c>
      <c r="P67" s="46"/>
      <c r="R67" s="54" t="e">
        <f t="shared" si="12"/>
        <v>#DIV/0!</v>
      </c>
      <c r="T67" s="44">
        <f t="shared" si="20"/>
        <v>5.4494351990086587</v>
      </c>
      <c r="U67" s="44">
        <f t="shared" si="21"/>
        <v>2.0055078265700463</v>
      </c>
      <c r="Z67" s="33"/>
      <c r="AB67" s="41">
        <v>1.4906394993169503</v>
      </c>
    </row>
    <row r="68" spans="1:28" x14ac:dyDescent="0.2">
      <c r="A68" s="40">
        <v>41791</v>
      </c>
      <c r="B68" s="39">
        <v>64</v>
      </c>
      <c r="C68" s="31">
        <v>290435</v>
      </c>
      <c r="F68" s="31">
        <f t="shared" si="22"/>
        <v>290435</v>
      </c>
      <c r="G68" s="46">
        <f t="shared" si="16"/>
        <v>291455.152</v>
      </c>
      <c r="H68" s="46">
        <f t="shared" si="17"/>
        <v>-1020.1520000000019</v>
      </c>
      <c r="I68" s="46"/>
      <c r="J68" s="51">
        <v>101.471</v>
      </c>
      <c r="K68" s="51"/>
      <c r="L68" s="51"/>
      <c r="M68" s="52">
        <f t="shared" si="14"/>
        <v>5663.6396200000017</v>
      </c>
      <c r="N68" s="48">
        <f t="shared" si="18"/>
        <v>290435</v>
      </c>
      <c r="O68" s="55">
        <f t="array" ref="O68">SUM(G68:I68+M68)</f>
        <v>307425.91886000009</v>
      </c>
      <c r="P68" s="46"/>
      <c r="R68" s="54" t="e">
        <f t="shared" si="12"/>
        <v>#DIV/0!</v>
      </c>
      <c r="T68" s="44">
        <f t="shared" si="20"/>
        <v>5.4630489515285507</v>
      </c>
      <c r="U68" s="44">
        <f t="shared" si="21"/>
        <v>2.0063419403818625</v>
      </c>
      <c r="Y68" s="33"/>
      <c r="Z68" s="33"/>
      <c r="AB68" s="41">
        <v>1.4906394993169503</v>
      </c>
    </row>
    <row r="69" spans="1:28" x14ac:dyDescent="0.2">
      <c r="A69" s="40">
        <v>41760</v>
      </c>
      <c r="B69" s="39">
        <v>65</v>
      </c>
      <c r="C69" s="31">
        <v>325808</v>
      </c>
      <c r="F69" s="31">
        <f t="shared" si="22"/>
        <v>325808</v>
      </c>
      <c r="G69" s="46">
        <f t="shared" ref="G69:G85" si="23">267166+808.67*B69-6.7055*B69^2</f>
        <v>291398.8125</v>
      </c>
      <c r="H69" s="46">
        <f t="shared" ref="H69:H100" si="24">F69-G69</f>
        <v>34409.1875</v>
      </c>
      <c r="I69" s="46"/>
      <c r="J69" s="51">
        <v>101.685</v>
      </c>
      <c r="K69" s="51"/>
      <c r="L69" s="51"/>
      <c r="M69" s="52">
        <f t="shared" si="14"/>
        <v>7363.1649800000014</v>
      </c>
      <c r="N69" s="48">
        <f t="shared" si="18"/>
        <v>325808</v>
      </c>
      <c r="O69" s="55">
        <f t="array" ref="O69">SUM(G69:I69+M69)</f>
        <v>347897.49494</v>
      </c>
      <c r="P69" s="46"/>
      <c r="R69" s="54" t="e">
        <f t="shared" si="12"/>
        <v>#DIV/0!</v>
      </c>
      <c r="T69" s="44">
        <f t="shared" ref="T69:T85" si="25">LOG(F69)</f>
        <v>5.5129617439172405</v>
      </c>
      <c r="U69" s="44">
        <f t="shared" ref="U69:U100" si="26">LOG(J69)</f>
        <v>2.0072568929651236</v>
      </c>
      <c r="Z69" s="33"/>
      <c r="AB69" s="41">
        <v>1.4906394993169503</v>
      </c>
    </row>
    <row r="70" spans="1:28" x14ac:dyDescent="0.2">
      <c r="A70" s="40">
        <v>41730</v>
      </c>
      <c r="B70" s="39">
        <v>66</v>
      </c>
      <c r="C70" s="33">
        <v>325647</v>
      </c>
      <c r="D70" s="33"/>
      <c r="E70" s="33"/>
      <c r="F70" s="31">
        <f t="shared" si="22"/>
        <v>325647</v>
      </c>
      <c r="G70" s="46">
        <f t="shared" si="23"/>
        <v>291329.06199999998</v>
      </c>
      <c r="H70" s="46">
        <f t="shared" si="24"/>
        <v>34317.938000000024</v>
      </c>
      <c r="I70" s="46"/>
      <c r="J70" s="51">
        <v>101.3044</v>
      </c>
      <c r="K70" s="51"/>
      <c r="L70" s="51"/>
      <c r="M70" s="52">
        <f t="shared" si="14"/>
        <v>5188.5145800000173</v>
      </c>
      <c r="N70" s="48">
        <f t="shared" ref="N70:N121" si="27">SUM(G70:I70)</f>
        <v>325647</v>
      </c>
      <c r="O70" s="55">
        <f t="array" ref="O70">SUM(G70:I70+M70)</f>
        <v>341212.54374000005</v>
      </c>
      <c r="P70" s="46"/>
      <c r="R70" s="54" t="e">
        <f t="shared" ref="R70:R124" si="28">P70/Q70</f>
        <v>#DIV/0!</v>
      </c>
      <c r="T70" s="44">
        <f t="shared" si="25"/>
        <v>5.5127470816212725</v>
      </c>
      <c r="U70" s="44">
        <f t="shared" si="26"/>
        <v>2.0056283086793463</v>
      </c>
      <c r="Y70" s="33"/>
      <c r="Z70" s="33"/>
      <c r="AB70" s="41">
        <v>1.495856970789033</v>
      </c>
    </row>
    <row r="71" spans="1:28" x14ac:dyDescent="0.2">
      <c r="A71" s="40">
        <v>41699</v>
      </c>
      <c r="B71" s="39">
        <v>67</v>
      </c>
      <c r="C71" s="31">
        <v>317478</v>
      </c>
      <c r="F71" s="31">
        <f t="shared" si="22"/>
        <v>317478</v>
      </c>
      <c r="G71" s="46">
        <f t="shared" si="23"/>
        <v>291245.90049999999</v>
      </c>
      <c r="H71" s="46">
        <f t="shared" si="24"/>
        <v>26232.099500000011</v>
      </c>
      <c r="I71" s="46"/>
      <c r="J71" s="51">
        <v>101.66249999999999</v>
      </c>
      <c r="K71" s="51"/>
      <c r="L71" s="51"/>
      <c r="M71" s="52">
        <f t="shared" si="14"/>
        <v>5690.1786000000138</v>
      </c>
      <c r="N71" s="48">
        <f t="shared" si="27"/>
        <v>317478</v>
      </c>
      <c r="O71" s="55">
        <f t="array" ref="O71">SUM(G71:I71+M71)</f>
        <v>334548.53579999995</v>
      </c>
      <c r="P71" s="46"/>
      <c r="R71" s="54" t="e">
        <f t="shared" si="28"/>
        <v>#DIV/0!</v>
      </c>
      <c r="T71" s="44">
        <f t="shared" si="25"/>
        <v>5.5017136357393692</v>
      </c>
      <c r="U71" s="44">
        <f t="shared" si="26"/>
        <v>2.0071607853082045</v>
      </c>
      <c r="Z71" s="33"/>
      <c r="AB71" s="41">
        <v>1.495856970789033</v>
      </c>
    </row>
    <row r="72" spans="1:28" x14ac:dyDescent="0.2">
      <c r="A72" s="40">
        <v>41671</v>
      </c>
      <c r="B72" s="39">
        <v>68</v>
      </c>
      <c r="C72" s="36">
        <v>278636</v>
      </c>
      <c r="D72" s="36"/>
      <c r="E72" s="36"/>
      <c r="F72" s="31">
        <f t="shared" si="22"/>
        <v>278636</v>
      </c>
      <c r="G72" s="46">
        <f t="shared" si="23"/>
        <v>291149.32799999998</v>
      </c>
      <c r="H72" s="46">
        <f t="shared" si="24"/>
        <v>-12513.32799999998</v>
      </c>
      <c r="I72" s="46"/>
      <c r="J72" s="51">
        <v>100.7513</v>
      </c>
      <c r="K72" s="51"/>
      <c r="L72" s="51"/>
      <c r="M72" s="52">
        <f t="shared" si="14"/>
        <v>6241.5709999999963</v>
      </c>
      <c r="N72" s="48">
        <f t="shared" si="27"/>
        <v>278636</v>
      </c>
      <c r="O72" s="55">
        <f t="array" ref="O72">SUM(G72:I72+M72)</f>
        <v>297360.71299999999</v>
      </c>
      <c r="P72" s="46"/>
      <c r="R72" s="54" t="e">
        <f t="shared" si="28"/>
        <v>#DIV/0!</v>
      </c>
      <c r="T72" s="44">
        <f t="shared" si="25"/>
        <v>5.4450372269167433</v>
      </c>
      <c r="U72" s="44">
        <f t="shared" si="26"/>
        <v>2.0032506585767602</v>
      </c>
      <c r="Y72" s="33"/>
      <c r="Z72" s="33"/>
      <c r="AB72" s="41">
        <v>1.4980605067923665</v>
      </c>
    </row>
    <row r="73" spans="1:28" x14ac:dyDescent="0.2">
      <c r="A73" s="40">
        <v>41640</v>
      </c>
      <c r="B73" s="39">
        <v>69</v>
      </c>
      <c r="C73" s="36">
        <v>300458</v>
      </c>
      <c r="D73" s="36"/>
      <c r="E73" s="36"/>
      <c r="F73" s="31">
        <f t="shared" si="22"/>
        <v>300458</v>
      </c>
      <c r="G73" s="46">
        <f t="shared" si="23"/>
        <v>291039.34450000001</v>
      </c>
      <c r="H73" s="46">
        <f t="shared" si="24"/>
        <v>9418.6554999999935</v>
      </c>
      <c r="I73" s="46"/>
      <c r="J73" s="51">
        <v>99.866299999999995</v>
      </c>
      <c r="K73" s="51"/>
      <c r="L73" s="51"/>
      <c r="M73" s="52">
        <f t="shared" ref="M73:M124" si="29">2576.6*J70-255760</f>
        <v>5260.9170400000003</v>
      </c>
      <c r="N73" s="48">
        <f t="shared" si="27"/>
        <v>300458</v>
      </c>
      <c r="O73" s="55">
        <f t="array" ref="O73">SUM(G73:I73+M73)</f>
        <v>316240.75111999991</v>
      </c>
      <c r="P73" s="46"/>
      <c r="R73" s="54" t="e">
        <f t="shared" si="28"/>
        <v>#DIV/0!</v>
      </c>
      <c r="T73" s="44">
        <f t="shared" si="25"/>
        <v>5.4777837720357301</v>
      </c>
      <c r="U73" s="44">
        <f t="shared" si="26"/>
        <v>1.9994189597656866</v>
      </c>
      <c r="Z73" s="33"/>
      <c r="AB73" s="41">
        <v>1.4706787545563347</v>
      </c>
    </row>
    <row r="74" spans="1:28" x14ac:dyDescent="0.2">
      <c r="A74" s="40">
        <v>41609</v>
      </c>
      <c r="B74" s="39">
        <v>70</v>
      </c>
      <c r="C74" s="31">
        <v>285151</v>
      </c>
      <c r="F74" s="31">
        <f t="shared" si="22"/>
        <v>285151</v>
      </c>
      <c r="G74" s="46">
        <f t="shared" si="23"/>
        <v>290915.95</v>
      </c>
      <c r="H74" s="46">
        <f t="shared" si="24"/>
        <v>-5764.9500000000116</v>
      </c>
      <c r="I74" s="46" t="e">
        <f>#REF!-#REF!</f>
        <v>#REF!</v>
      </c>
      <c r="J74" s="51">
        <v>100.0219</v>
      </c>
      <c r="K74" s="51"/>
      <c r="L74" s="51"/>
      <c r="M74" s="52">
        <f t="shared" si="29"/>
        <v>6183.5974999999744</v>
      </c>
      <c r="N74" s="48" t="e">
        <f t="shared" si="27"/>
        <v>#REF!</v>
      </c>
      <c r="O74" s="55" t="e">
        <f t="array" ref="O74">SUM(G74:I74+M74)</f>
        <v>#REF!</v>
      </c>
      <c r="P74" s="46"/>
      <c r="R74" s="54" t="e">
        <f t="shared" si="28"/>
        <v>#DIV/0!</v>
      </c>
      <c r="T74" s="44">
        <f t="shared" si="25"/>
        <v>5.4550748989571423</v>
      </c>
      <c r="U74" s="44">
        <f t="shared" si="26"/>
        <v>2.0000951000784584</v>
      </c>
      <c r="Y74" s="33"/>
      <c r="Z74" s="33"/>
      <c r="AB74" s="41">
        <v>1.460012665700581</v>
      </c>
    </row>
    <row r="75" spans="1:28" x14ac:dyDescent="0.2">
      <c r="A75" s="40">
        <v>41579</v>
      </c>
      <c r="B75" s="39">
        <v>71</v>
      </c>
      <c r="C75" s="31">
        <v>269060</v>
      </c>
      <c r="F75" s="31">
        <f t="shared" si="22"/>
        <v>269060</v>
      </c>
      <c r="G75" s="46">
        <f t="shared" si="23"/>
        <v>290779.14449999999</v>
      </c>
      <c r="H75" s="46">
        <f t="shared" si="24"/>
        <v>-21719.144499999995</v>
      </c>
      <c r="I75" s="46" t="e">
        <f>#REF!-#REF!</f>
        <v>#REF!</v>
      </c>
      <c r="J75" s="51">
        <v>100.0989</v>
      </c>
      <c r="K75" s="51"/>
      <c r="L75" s="51"/>
      <c r="M75" s="52">
        <f t="shared" si="29"/>
        <v>3835.7995799999917</v>
      </c>
      <c r="N75" s="48" t="e">
        <f t="shared" si="27"/>
        <v>#REF!</v>
      </c>
      <c r="O75" s="55" t="e">
        <f t="array" ref="O75">SUM(G75:I75+M75)</f>
        <v>#REF!</v>
      </c>
      <c r="P75" s="46"/>
      <c r="R75" s="54" t="e">
        <f t="shared" si="28"/>
        <v>#DIV/0!</v>
      </c>
      <c r="T75" s="44">
        <f t="shared" si="25"/>
        <v>5.4298491378584917</v>
      </c>
      <c r="U75" s="44">
        <f t="shared" si="26"/>
        <v>2.000429304986262</v>
      </c>
      <c r="Z75" s="33"/>
      <c r="AB75" s="41">
        <v>1.460012665700581</v>
      </c>
    </row>
    <row r="76" spans="1:28" x14ac:dyDescent="0.2">
      <c r="A76" s="40">
        <v>41548</v>
      </c>
      <c r="B76" s="39">
        <v>72</v>
      </c>
      <c r="C76" s="31">
        <v>290997</v>
      </c>
      <c r="F76" s="31">
        <f t="shared" si="22"/>
        <v>290997</v>
      </c>
      <c r="G76" s="46">
        <f t="shared" si="23"/>
        <v>290628.92800000001</v>
      </c>
      <c r="H76" s="46">
        <f t="shared" si="24"/>
        <v>368.07199999998556</v>
      </c>
      <c r="I76" s="46" t="e">
        <f>#REF!-#REF!</f>
        <v>#REF!</v>
      </c>
      <c r="J76" s="51">
        <v>100.374</v>
      </c>
      <c r="K76" s="51"/>
      <c r="L76" s="51"/>
      <c r="M76" s="52">
        <f t="shared" si="29"/>
        <v>1555.5085799999651</v>
      </c>
      <c r="N76" s="48" t="e">
        <f t="shared" si="27"/>
        <v>#REF!</v>
      </c>
      <c r="O76" s="55" t="e">
        <f t="array" ref="O76">SUM(G76:I76+M76)</f>
        <v>#REF!</v>
      </c>
      <c r="P76" s="46"/>
      <c r="R76" s="54" t="e">
        <f t="shared" si="28"/>
        <v>#DIV/0!</v>
      </c>
      <c r="T76" s="44">
        <f t="shared" si="25"/>
        <v>5.4638885117001283</v>
      </c>
      <c r="U76" s="44">
        <f t="shared" si="26"/>
        <v>2.0016212315455642</v>
      </c>
      <c r="Y76" s="33"/>
      <c r="Z76" s="33"/>
      <c r="AB76" s="41">
        <v>1.460012665700581</v>
      </c>
    </row>
    <row r="77" spans="1:28" x14ac:dyDescent="0.2">
      <c r="A77" s="40">
        <v>41518</v>
      </c>
      <c r="B77" s="39">
        <v>73</v>
      </c>
      <c r="C77" s="31">
        <v>291152</v>
      </c>
      <c r="F77" s="31">
        <f t="shared" si="22"/>
        <v>291152</v>
      </c>
      <c r="G77" s="46">
        <f t="shared" si="23"/>
        <v>290465.30049999995</v>
      </c>
      <c r="H77" s="46">
        <f t="shared" si="24"/>
        <v>686.6995000000461</v>
      </c>
      <c r="I77" s="46" t="e">
        <f>#REF!-#REF!</f>
        <v>#REF!</v>
      </c>
      <c r="J77" s="51">
        <v>99.769900000000007</v>
      </c>
      <c r="K77" s="51"/>
      <c r="L77" s="51"/>
      <c r="M77" s="52">
        <f t="shared" si="29"/>
        <v>1956.4275400000042</v>
      </c>
      <c r="N77" s="48" t="e">
        <f t="shared" si="27"/>
        <v>#REF!</v>
      </c>
      <c r="O77" s="55" t="e">
        <f t="array" ref="O77">SUM(G77:I77+M77)</f>
        <v>#REF!</v>
      </c>
      <c r="P77" s="46"/>
      <c r="R77" s="54" t="e">
        <f t="shared" si="28"/>
        <v>#DIV/0!</v>
      </c>
      <c r="T77" s="44">
        <f t="shared" si="25"/>
        <v>5.4641197777378121</v>
      </c>
      <c r="U77" s="44">
        <f t="shared" si="26"/>
        <v>1.9989995369224403</v>
      </c>
      <c r="Z77" s="33"/>
      <c r="AB77" s="41">
        <v>1.460012665700581</v>
      </c>
    </row>
    <row r="78" spans="1:28" x14ac:dyDescent="0.2">
      <c r="A78" s="40">
        <v>41487</v>
      </c>
      <c r="B78" s="39">
        <v>74</v>
      </c>
      <c r="C78" s="31">
        <v>267312</v>
      </c>
      <c r="F78" s="31">
        <f t="shared" si="22"/>
        <v>267312</v>
      </c>
      <c r="G78" s="46">
        <f t="shared" si="23"/>
        <v>290288.26199999999</v>
      </c>
      <c r="H78" s="46">
        <f t="shared" si="24"/>
        <v>-22976.261999999988</v>
      </c>
      <c r="I78" s="46" t="e">
        <f>#REF!-#REF!</f>
        <v>#REF!</v>
      </c>
      <c r="J78" s="51">
        <v>99.657600000000002</v>
      </c>
      <c r="K78" s="51"/>
      <c r="L78" s="51"/>
      <c r="M78" s="52">
        <f t="shared" si="29"/>
        <v>2154.8257400000002</v>
      </c>
      <c r="N78" s="48" t="e">
        <f t="shared" si="27"/>
        <v>#REF!</v>
      </c>
      <c r="O78" s="55" t="e">
        <f t="array" ref="O78">SUM(G78:I78+M78)</f>
        <v>#REF!</v>
      </c>
      <c r="P78" s="46"/>
      <c r="R78" s="54" t="e">
        <f t="shared" si="28"/>
        <v>#DIV/0!</v>
      </c>
      <c r="T78" s="44">
        <f t="shared" si="25"/>
        <v>5.4270184552653467</v>
      </c>
      <c r="U78" s="44">
        <f t="shared" si="26"/>
        <v>1.9985104240822074</v>
      </c>
      <c r="Y78" s="33"/>
      <c r="Z78" s="33"/>
      <c r="AB78" s="41">
        <v>1.460012665700581</v>
      </c>
    </row>
    <row r="79" spans="1:28" x14ac:dyDescent="0.2">
      <c r="A79" s="40">
        <v>41456</v>
      </c>
      <c r="B79" s="39">
        <v>75</v>
      </c>
      <c r="C79" s="31">
        <v>270443</v>
      </c>
      <c r="F79" s="31">
        <f t="shared" si="22"/>
        <v>270443</v>
      </c>
      <c r="G79" s="46">
        <f t="shared" si="23"/>
        <v>290097.8125</v>
      </c>
      <c r="H79" s="46">
        <f t="shared" si="24"/>
        <v>-19654.8125</v>
      </c>
      <c r="I79" s="46" t="e">
        <f>#REF!-#REF!</f>
        <v>#REF!</v>
      </c>
      <c r="J79" s="51">
        <v>99.968299999999999</v>
      </c>
      <c r="K79" s="51"/>
      <c r="L79" s="51"/>
      <c r="M79" s="52">
        <f t="shared" si="29"/>
        <v>2863.6483999999764</v>
      </c>
      <c r="N79" s="48" t="e">
        <f t="shared" si="27"/>
        <v>#REF!</v>
      </c>
      <c r="O79" s="55" t="e">
        <f t="array" ref="O79">SUM(G79:I79+M79)</f>
        <v>#REF!</v>
      </c>
      <c r="P79" s="46"/>
      <c r="R79" s="54" t="e">
        <f t="shared" si="28"/>
        <v>#DIV/0!</v>
      </c>
      <c r="T79" s="44">
        <f t="shared" si="25"/>
        <v>5.4320757448806285</v>
      </c>
      <c r="U79" s="44">
        <f t="shared" si="26"/>
        <v>1.9998623068237149</v>
      </c>
      <c r="Z79" s="33"/>
      <c r="AB79" s="41">
        <v>1.4598276109755191</v>
      </c>
    </row>
    <row r="80" spans="1:28" x14ac:dyDescent="0.2">
      <c r="A80" s="40">
        <v>41426</v>
      </c>
      <c r="B80" s="39">
        <v>76</v>
      </c>
      <c r="C80" s="31">
        <v>278031</v>
      </c>
      <c r="F80" s="31">
        <f t="shared" si="22"/>
        <v>278031</v>
      </c>
      <c r="G80" s="46">
        <f t="shared" si="23"/>
        <v>289893.95199999999</v>
      </c>
      <c r="H80" s="46">
        <f t="shared" si="24"/>
        <v>-11862.95199999999</v>
      </c>
      <c r="I80" s="46" t="e">
        <f>#REF!-#REF!</f>
        <v>#REF!</v>
      </c>
      <c r="J80" s="51">
        <v>99.267799999999994</v>
      </c>
      <c r="K80" s="51"/>
      <c r="L80" s="51"/>
      <c r="M80" s="52">
        <f t="shared" si="29"/>
        <v>1307.1243400000094</v>
      </c>
      <c r="N80" s="48" t="e">
        <f t="shared" si="27"/>
        <v>#REF!</v>
      </c>
      <c r="O80" s="55" t="e">
        <f t="array" ref="O80">SUM(G80:I80+M80)</f>
        <v>#REF!</v>
      </c>
      <c r="P80" s="46"/>
      <c r="R80" s="54" t="e">
        <f t="shared" si="28"/>
        <v>#DIV/0!</v>
      </c>
      <c r="T80" s="44">
        <f t="shared" si="25"/>
        <v>5.4440932217394886</v>
      </c>
      <c r="U80" s="44">
        <f t="shared" si="26"/>
        <v>1.9968083970336652</v>
      </c>
      <c r="Y80" s="33"/>
      <c r="Z80" s="33"/>
      <c r="AB80" s="41">
        <v>1.4595992794123382</v>
      </c>
    </row>
    <row r="81" spans="1:28" x14ac:dyDescent="0.2">
      <c r="A81" s="40">
        <v>41395</v>
      </c>
      <c r="B81" s="39">
        <v>77</v>
      </c>
      <c r="C81" s="31">
        <v>314730</v>
      </c>
      <c r="F81" s="31">
        <f t="shared" si="22"/>
        <v>314730</v>
      </c>
      <c r="G81" s="46">
        <f t="shared" si="23"/>
        <v>289676.68049999996</v>
      </c>
      <c r="H81" s="46">
        <f t="shared" si="24"/>
        <v>25053.319500000041</v>
      </c>
      <c r="I81" s="46" t="e">
        <f>#REF!-#REF!</f>
        <v>#REF!</v>
      </c>
      <c r="J81" s="51">
        <v>99.360399999999998</v>
      </c>
      <c r="K81" s="51"/>
      <c r="L81" s="51"/>
      <c r="M81" s="52">
        <f t="shared" si="29"/>
        <v>1017.7721599999932</v>
      </c>
      <c r="N81" s="48" t="e">
        <f t="shared" si="27"/>
        <v>#REF!</v>
      </c>
      <c r="O81" s="55" t="e">
        <f t="array" ref="O81">SUM(G81:I81+M81)</f>
        <v>#REF!</v>
      </c>
      <c r="P81" s="46"/>
      <c r="R81" s="54" t="e">
        <f t="shared" si="28"/>
        <v>#DIV/0!</v>
      </c>
      <c r="T81" s="44">
        <f t="shared" si="25"/>
        <v>5.4979381417485698</v>
      </c>
      <c r="U81" s="44">
        <f t="shared" si="26"/>
        <v>1.9972133311964653</v>
      </c>
      <c r="Z81" s="33"/>
      <c r="AB81" s="41">
        <v>1.4272756879790085</v>
      </c>
    </row>
    <row r="82" spans="1:28" x14ac:dyDescent="0.2">
      <c r="A82" s="40">
        <v>41365</v>
      </c>
      <c r="B82" s="39">
        <v>78</v>
      </c>
      <c r="C82" s="33">
        <v>302929</v>
      </c>
      <c r="D82" s="33"/>
      <c r="E82" s="33"/>
      <c r="F82" s="31">
        <f t="shared" si="22"/>
        <v>302929</v>
      </c>
      <c r="G82" s="46">
        <f t="shared" si="23"/>
        <v>289445.99800000002</v>
      </c>
      <c r="H82" s="46">
        <f t="shared" si="24"/>
        <v>13483.001999999979</v>
      </c>
      <c r="I82" s="46" t="e">
        <f>#REF!-#REF!</f>
        <v>#REF!</v>
      </c>
      <c r="J82" s="51">
        <v>98.917299999999997</v>
      </c>
      <c r="K82" s="51"/>
      <c r="L82" s="51"/>
      <c r="M82" s="52">
        <f t="shared" si="29"/>
        <v>1818.3217799999984</v>
      </c>
      <c r="N82" s="48" t="e">
        <f t="shared" si="27"/>
        <v>#REF!</v>
      </c>
      <c r="O82" s="55" t="e">
        <f t="array" ref="O82">SUM(G82:I82+M82)</f>
        <v>#REF!</v>
      </c>
      <c r="P82" s="46"/>
      <c r="R82" s="54" t="e">
        <f t="shared" si="28"/>
        <v>#DIV/0!</v>
      </c>
      <c r="T82" s="44">
        <f t="shared" si="25"/>
        <v>5.4813408512037887</v>
      </c>
      <c r="U82" s="44">
        <f t="shared" si="26"/>
        <v>1.995272253553551</v>
      </c>
      <c r="Y82" s="33"/>
      <c r="Z82" s="33"/>
      <c r="AB82" s="41">
        <v>1.4272756879790085</v>
      </c>
    </row>
    <row r="83" spans="1:28" x14ac:dyDescent="0.2">
      <c r="A83" s="40">
        <v>41334</v>
      </c>
      <c r="B83" s="39">
        <v>79</v>
      </c>
      <c r="C83" s="31">
        <v>304129</v>
      </c>
      <c r="F83" s="31">
        <f t="shared" si="22"/>
        <v>304129</v>
      </c>
      <c r="G83" s="46">
        <f t="shared" si="23"/>
        <v>289201.9045</v>
      </c>
      <c r="H83" s="46">
        <f t="shared" si="24"/>
        <v>14927.095499999996</v>
      </c>
      <c r="I83" s="46" t="e">
        <f>#REF!-#REF!</f>
        <v>#REF!</v>
      </c>
      <c r="J83" s="51">
        <v>98.738699999999994</v>
      </c>
      <c r="K83" s="51"/>
      <c r="L83" s="51"/>
      <c r="M83" s="52">
        <f t="shared" si="29"/>
        <v>13.41347999998834</v>
      </c>
      <c r="N83" s="48" t="e">
        <f t="shared" si="27"/>
        <v>#REF!</v>
      </c>
      <c r="O83" s="55" t="e">
        <f t="array" ref="O83">SUM(G83:I83+M83)</f>
        <v>#REF!</v>
      </c>
      <c r="P83" s="46"/>
      <c r="R83" s="54" t="e">
        <f t="shared" si="28"/>
        <v>#DIV/0!</v>
      </c>
      <c r="T83" s="44">
        <f t="shared" si="25"/>
        <v>5.4830578339536835</v>
      </c>
      <c r="U83" s="44">
        <f t="shared" si="26"/>
        <v>1.9944874049724011</v>
      </c>
      <c r="Z83" s="33"/>
      <c r="AB83" s="41">
        <v>1.4272756879790085</v>
      </c>
    </row>
    <row r="84" spans="1:28" x14ac:dyDescent="0.2">
      <c r="A84" s="40">
        <v>41306</v>
      </c>
      <c r="B84" s="39">
        <v>80</v>
      </c>
      <c r="C84" s="36">
        <v>267079</v>
      </c>
      <c r="D84" s="36"/>
      <c r="E84" s="36"/>
      <c r="F84" s="31">
        <f t="shared" si="22"/>
        <v>267079</v>
      </c>
      <c r="G84" s="46">
        <f t="shared" si="23"/>
        <v>288944.39999999997</v>
      </c>
      <c r="H84" s="46">
        <f t="shared" si="24"/>
        <v>-21865.399999999965</v>
      </c>
      <c r="I84" s="46" t="e">
        <f>#REF!-#REF!</f>
        <v>#REF!</v>
      </c>
      <c r="J84" s="51">
        <v>98.903300000000002</v>
      </c>
      <c r="K84" s="51"/>
      <c r="L84" s="51"/>
      <c r="M84" s="52">
        <f t="shared" si="29"/>
        <v>252.00663999997778</v>
      </c>
      <c r="N84" s="48" t="e">
        <f t="shared" si="27"/>
        <v>#REF!</v>
      </c>
      <c r="O84" s="55" t="e">
        <f t="array" ref="O84">SUM(G84:I84+M84)</f>
        <v>#REF!</v>
      </c>
      <c r="P84" s="46"/>
      <c r="R84" s="54" t="e">
        <f t="shared" si="28"/>
        <v>#DIV/0!</v>
      </c>
      <c r="T84" s="44">
        <f t="shared" si="25"/>
        <v>5.4266397414745233</v>
      </c>
      <c r="U84" s="44">
        <f t="shared" si="26"/>
        <v>1.9952107824756471</v>
      </c>
      <c r="Y84" s="33"/>
      <c r="Z84" s="33"/>
      <c r="AB84" s="41">
        <v>1.4272756879790085</v>
      </c>
    </row>
    <row r="85" spans="1:28" x14ac:dyDescent="0.2">
      <c r="A85" s="40">
        <v>41275</v>
      </c>
      <c r="B85" s="39">
        <v>81</v>
      </c>
      <c r="C85" s="36">
        <v>287596</v>
      </c>
      <c r="D85" s="36"/>
      <c r="E85" s="36"/>
      <c r="F85" s="31">
        <f t="shared" si="22"/>
        <v>287596</v>
      </c>
      <c r="G85" s="46">
        <f t="shared" si="23"/>
        <v>288673.48450000002</v>
      </c>
      <c r="H85" s="46">
        <f t="shared" si="24"/>
        <v>-1077.4845000000205</v>
      </c>
      <c r="I85" s="46" t="e">
        <f>#REF!-#REF!</f>
        <v>#REF!</v>
      </c>
      <c r="J85" s="51">
        <v>98.708100000000002</v>
      </c>
      <c r="K85" s="51"/>
      <c r="L85" s="51"/>
      <c r="M85" s="52">
        <f t="shared" si="29"/>
        <v>-889.68482000002405</v>
      </c>
      <c r="N85" s="48" t="e">
        <f t="shared" si="27"/>
        <v>#REF!</v>
      </c>
      <c r="O85" s="55" t="e">
        <f t="array" ref="O85">SUM(G85:I85+M85)</f>
        <v>#REF!</v>
      </c>
      <c r="P85" s="46"/>
      <c r="R85" s="54" t="e">
        <f t="shared" si="28"/>
        <v>#DIV/0!</v>
      </c>
      <c r="T85" s="44">
        <f t="shared" si="25"/>
        <v>5.4587828414117903</v>
      </c>
      <c r="U85" s="44">
        <f t="shared" si="26"/>
        <v>1.9943527923957209</v>
      </c>
      <c r="Z85" s="33"/>
      <c r="AB85" s="41">
        <v>1.426976467472356</v>
      </c>
    </row>
    <row r="86" spans="1:28" x14ac:dyDescent="0.2">
      <c r="B86" s="39">
        <v>82</v>
      </c>
      <c r="G86" s="46"/>
      <c r="H86" s="46">
        <f t="shared" si="24"/>
        <v>0</v>
      </c>
      <c r="I86" s="46" t="e">
        <f>#REF!-#REF!</f>
        <v>#REF!</v>
      </c>
      <c r="J86" s="51">
        <v>98.780199999999994</v>
      </c>
      <c r="K86" s="51"/>
      <c r="L86" s="51"/>
      <c r="M86" s="52">
        <f t="shared" si="29"/>
        <v>-1349.8655800000124</v>
      </c>
      <c r="N86" s="48" t="e">
        <f t="shared" si="27"/>
        <v>#REF!</v>
      </c>
      <c r="O86" s="55" t="e">
        <f t="array" ref="O86">SUM(G86:I86+M86)</f>
        <v>#REF!</v>
      </c>
      <c r="P86" s="46"/>
      <c r="R86" s="54" t="e">
        <f t="shared" si="28"/>
        <v>#DIV/0!</v>
      </c>
      <c r="T86" s="44"/>
      <c r="U86" s="44">
        <f t="shared" si="26"/>
        <v>1.9946699011412659</v>
      </c>
      <c r="Y86" s="33"/>
      <c r="Z86" s="33"/>
      <c r="AB86" s="41">
        <v>1.426976467472356</v>
      </c>
    </row>
    <row r="87" spans="1:28" x14ac:dyDescent="0.2">
      <c r="B87" s="39">
        <v>83</v>
      </c>
      <c r="G87" s="46"/>
      <c r="H87" s="46">
        <f t="shared" si="24"/>
        <v>0</v>
      </c>
      <c r="I87" s="46" t="e">
        <f>#REF!-#REF!</f>
        <v>#REF!</v>
      </c>
      <c r="J87" s="51">
        <v>98.618099999999998</v>
      </c>
      <c r="K87" s="51"/>
      <c r="L87" s="51"/>
      <c r="M87" s="52">
        <f t="shared" si="29"/>
        <v>-925.75721999999951</v>
      </c>
      <c r="N87" s="48" t="e">
        <f t="shared" si="27"/>
        <v>#REF!</v>
      </c>
      <c r="O87" s="55" t="e">
        <f t="array" ref="O87">SUM(G87:I87+M87)</f>
        <v>#REF!</v>
      </c>
      <c r="P87" s="46"/>
      <c r="R87" s="54" t="e">
        <f t="shared" si="28"/>
        <v>#DIV/0!</v>
      </c>
      <c r="T87" s="44"/>
      <c r="U87" s="44">
        <f t="shared" si="26"/>
        <v>1.9939566310539263</v>
      </c>
      <c r="Z87" s="33"/>
      <c r="AB87" s="41">
        <v>1.426976467472356</v>
      </c>
    </row>
    <row r="88" spans="1:28" x14ac:dyDescent="0.2">
      <c r="B88" s="39">
        <v>84</v>
      </c>
      <c r="G88" s="46"/>
      <c r="H88" s="46">
        <f t="shared" si="24"/>
        <v>0</v>
      </c>
      <c r="I88" s="46" t="e">
        <f>#REF!-#REF!</f>
        <v>#REF!</v>
      </c>
      <c r="J88" s="51">
        <v>98.531199999999998</v>
      </c>
      <c r="K88" s="51"/>
      <c r="L88" s="51"/>
      <c r="M88" s="52">
        <f t="shared" si="29"/>
        <v>-1428.7095400000107</v>
      </c>
      <c r="N88" s="48" t="e">
        <f t="shared" si="27"/>
        <v>#REF!</v>
      </c>
      <c r="O88" s="55" t="e">
        <f t="array" ref="O88">SUM(G88:I88+M88)</f>
        <v>#REF!</v>
      </c>
      <c r="P88" s="46"/>
      <c r="R88" s="54" t="e">
        <f t="shared" si="28"/>
        <v>#DIV/0!</v>
      </c>
      <c r="T88" s="44"/>
      <c r="U88" s="44">
        <f t="shared" si="26"/>
        <v>1.9935737720438098</v>
      </c>
      <c r="Y88" s="33"/>
      <c r="Z88" s="33"/>
      <c r="AB88" s="41">
        <v>1.426976467472356</v>
      </c>
    </row>
    <row r="89" spans="1:28" x14ac:dyDescent="0.2">
      <c r="B89" s="39">
        <v>85</v>
      </c>
      <c r="G89" s="46"/>
      <c r="H89" s="46">
        <f t="shared" si="24"/>
        <v>0</v>
      </c>
      <c r="I89" s="46" t="e">
        <f>#REF!-#REF!</f>
        <v>#REF!</v>
      </c>
      <c r="J89" s="51">
        <v>98.405100000000004</v>
      </c>
      <c r="K89" s="51"/>
      <c r="L89" s="51"/>
      <c r="M89" s="52">
        <f t="shared" si="29"/>
        <v>-1242.9366800000134</v>
      </c>
      <c r="N89" s="48" t="e">
        <f t="shared" si="27"/>
        <v>#REF!</v>
      </c>
      <c r="O89" s="55" t="e">
        <f t="array" ref="O89">SUM(G89:I89+M89)</f>
        <v>#REF!</v>
      </c>
      <c r="P89" s="46"/>
      <c r="R89" s="54" t="e">
        <f t="shared" si="28"/>
        <v>#DIV/0!</v>
      </c>
      <c r="T89" s="44"/>
      <c r="U89" s="44">
        <f t="shared" si="26"/>
        <v>1.9930176070132655</v>
      </c>
      <c r="Z89" s="33"/>
      <c r="AB89" s="41">
        <v>1.426976467472356</v>
      </c>
    </row>
    <row r="90" spans="1:28" x14ac:dyDescent="0.2">
      <c r="B90" s="39">
        <v>86</v>
      </c>
      <c r="G90" s="46"/>
      <c r="H90" s="46">
        <f t="shared" si="24"/>
        <v>0</v>
      </c>
      <c r="I90" s="46" t="e">
        <f>#REF!-#REF!</f>
        <v>#REF!</v>
      </c>
      <c r="J90" s="51">
        <v>98.460899999999995</v>
      </c>
      <c r="K90" s="51"/>
      <c r="L90" s="51"/>
      <c r="M90" s="52">
        <f t="shared" si="29"/>
        <v>-1660.603540000011</v>
      </c>
      <c r="N90" s="48" t="e">
        <f t="shared" si="27"/>
        <v>#REF!</v>
      </c>
      <c r="O90" s="55" t="e">
        <f t="array" ref="O90">SUM(G90:I90+M90)</f>
        <v>#REF!</v>
      </c>
      <c r="P90" s="46"/>
      <c r="R90" s="54" t="e">
        <f t="shared" si="28"/>
        <v>#DIV/0!</v>
      </c>
      <c r="T90" s="44"/>
      <c r="U90" s="44">
        <f t="shared" si="26"/>
        <v>1.9932638012036201</v>
      </c>
      <c r="Y90" s="33"/>
      <c r="Z90" s="33"/>
      <c r="AB90" s="41">
        <v>1.426976467472356</v>
      </c>
    </row>
    <row r="91" spans="1:28" x14ac:dyDescent="0.2">
      <c r="B91" s="39">
        <v>87</v>
      </c>
      <c r="G91" s="46"/>
      <c r="H91" s="46">
        <f t="shared" si="24"/>
        <v>0</v>
      </c>
      <c r="I91" s="46" t="e">
        <f>#REF!-#REF!</f>
        <v>#REF!</v>
      </c>
      <c r="J91" s="51">
        <v>98.697900000000004</v>
      </c>
      <c r="K91" s="51"/>
      <c r="L91" s="51"/>
      <c r="M91" s="52">
        <f t="shared" si="29"/>
        <v>-1884.5100800000073</v>
      </c>
      <c r="N91" s="48" t="e">
        <f t="shared" si="27"/>
        <v>#REF!</v>
      </c>
      <c r="O91" s="55" t="e">
        <f t="array" ref="O91">SUM(G91:I91+M91)</f>
        <v>#REF!</v>
      </c>
      <c r="P91" s="46"/>
      <c r="R91" s="54" t="e">
        <f t="shared" si="28"/>
        <v>#DIV/0!</v>
      </c>
      <c r="T91" s="44"/>
      <c r="U91" s="44">
        <f t="shared" si="26"/>
        <v>1.9943079122632086</v>
      </c>
      <c r="Z91" s="33"/>
      <c r="AB91" s="41">
        <v>1.426976467472356</v>
      </c>
    </row>
    <row r="92" spans="1:28" x14ac:dyDescent="0.2">
      <c r="B92" s="39">
        <v>88</v>
      </c>
      <c r="G92" s="46"/>
      <c r="H92" s="46">
        <f t="shared" si="24"/>
        <v>0</v>
      </c>
      <c r="I92" s="46" t="e">
        <f>#REF!-#REF!</f>
        <v>#REF!</v>
      </c>
      <c r="J92" s="51">
        <v>98.499399999999994</v>
      </c>
      <c r="K92" s="51"/>
      <c r="L92" s="51"/>
      <c r="M92" s="52">
        <f t="shared" si="29"/>
        <v>-2209.4193399999931</v>
      </c>
      <c r="N92" s="48" t="e">
        <f t="shared" si="27"/>
        <v>#REF!</v>
      </c>
      <c r="O92" s="55" t="e">
        <f t="array" ref="O92">SUM(G92:I92+M92)</f>
        <v>#REF!</v>
      </c>
      <c r="P92" s="46"/>
      <c r="R92" s="54" t="e">
        <f t="shared" si="28"/>
        <v>#DIV/0!</v>
      </c>
      <c r="T92" s="44"/>
      <c r="U92" s="44">
        <f t="shared" si="26"/>
        <v>1.9934335850409337</v>
      </c>
      <c r="Y92" s="33"/>
      <c r="Z92" s="33"/>
      <c r="AB92" s="41">
        <v>1.426976467472356</v>
      </c>
    </row>
    <row r="93" spans="1:28" x14ac:dyDescent="0.2">
      <c r="B93" s="39">
        <v>89</v>
      </c>
      <c r="G93" s="46"/>
      <c r="H93" s="46">
        <f t="shared" si="24"/>
        <v>0</v>
      </c>
      <c r="I93" s="46" t="e">
        <f>#REF!-#REF!</f>
        <v>#REF!</v>
      </c>
      <c r="J93" s="51">
        <v>99.179100000000005</v>
      </c>
      <c r="K93" s="51"/>
      <c r="L93" s="51"/>
      <c r="M93" s="52">
        <f t="shared" si="29"/>
        <v>-2065.6450600000098</v>
      </c>
      <c r="N93" s="48" t="e">
        <f t="shared" si="27"/>
        <v>#REF!</v>
      </c>
      <c r="O93" s="55" t="e">
        <f t="array" ref="O93">SUM(G93:I93+M93)</f>
        <v>#REF!</v>
      </c>
      <c r="P93" s="46"/>
      <c r="R93" s="54" t="e">
        <f t="shared" si="28"/>
        <v>#DIV/0!</v>
      </c>
      <c r="T93" s="44"/>
      <c r="U93" s="44">
        <f t="shared" si="26"/>
        <v>1.9964201629709497</v>
      </c>
      <c r="Z93" s="33"/>
      <c r="AB93" s="41">
        <v>1.426976467472356</v>
      </c>
    </row>
    <row r="94" spans="1:28" x14ac:dyDescent="0.2">
      <c r="B94" s="39">
        <v>90</v>
      </c>
      <c r="G94" s="46"/>
      <c r="H94" s="46">
        <f t="shared" si="24"/>
        <v>0</v>
      </c>
      <c r="I94" s="46" t="e">
        <f>#REF!-#REF!</f>
        <v>#REF!</v>
      </c>
      <c r="J94" s="51">
        <v>98.734099999999998</v>
      </c>
      <c r="K94" s="51"/>
      <c r="L94" s="51"/>
      <c r="M94" s="52">
        <f t="shared" si="29"/>
        <v>-1454.9908599999908</v>
      </c>
      <c r="N94" s="48" t="e">
        <f t="shared" si="27"/>
        <v>#REF!</v>
      </c>
      <c r="O94" s="55" t="e">
        <f t="array" ref="O94">SUM(G94:I94+M94)</f>
        <v>#REF!</v>
      </c>
      <c r="P94" s="46"/>
      <c r="R94" s="54" t="e">
        <f t="shared" si="28"/>
        <v>#DIV/0!</v>
      </c>
      <c r="T94" s="44"/>
      <c r="U94" s="44">
        <f t="shared" si="26"/>
        <v>1.9944671717593498</v>
      </c>
      <c r="Y94" s="33"/>
      <c r="Z94" s="33"/>
      <c r="AB94" s="41">
        <v>1.426976467472356</v>
      </c>
    </row>
    <row r="95" spans="1:28" x14ac:dyDescent="0.2">
      <c r="B95" s="39">
        <v>91</v>
      </c>
      <c r="G95" s="46"/>
      <c r="H95" s="46">
        <f t="shared" si="24"/>
        <v>0</v>
      </c>
      <c r="I95" s="46" t="e">
        <f>#REF!-#REF!</f>
        <v>#REF!</v>
      </c>
      <c r="J95" s="51">
        <v>99.025899999999993</v>
      </c>
      <c r="K95" s="51"/>
      <c r="L95" s="51"/>
      <c r="M95" s="52">
        <f t="shared" si="29"/>
        <v>-1966.4459600000118</v>
      </c>
      <c r="N95" s="48" t="e">
        <f t="shared" si="27"/>
        <v>#REF!</v>
      </c>
      <c r="O95" s="55" t="e">
        <f t="array" ref="O95">SUM(G95:I95+M95)</f>
        <v>#REF!</v>
      </c>
      <c r="P95" s="46"/>
      <c r="R95" s="54" t="e">
        <f t="shared" si="28"/>
        <v>#DIV/0!</v>
      </c>
      <c r="T95" s="44"/>
      <c r="U95" s="44">
        <f t="shared" si="26"/>
        <v>1.995748798193296</v>
      </c>
      <c r="Z95" s="33"/>
      <c r="AB95" s="41">
        <v>1.426976467472356</v>
      </c>
    </row>
    <row r="96" spans="1:28" x14ac:dyDescent="0.2">
      <c r="B96" s="39">
        <v>92</v>
      </c>
      <c r="G96" s="46"/>
      <c r="H96" s="46">
        <f t="shared" si="24"/>
        <v>0</v>
      </c>
      <c r="I96" s="46" t="e">
        <f>#REF!-#REF!</f>
        <v>#REF!</v>
      </c>
      <c r="J96" s="51">
        <v>99.1053</v>
      </c>
      <c r="K96" s="51"/>
      <c r="L96" s="51"/>
      <c r="M96" s="52">
        <f t="shared" si="29"/>
        <v>-215.13094000000274</v>
      </c>
      <c r="N96" s="48" t="e">
        <f t="shared" si="27"/>
        <v>#REF!</v>
      </c>
      <c r="O96" s="55" t="e">
        <f t="array" ref="O96">SUM(G96:I96+M96)</f>
        <v>#REF!</v>
      </c>
      <c r="P96" s="46"/>
      <c r="R96" s="54" t="e">
        <f t="shared" si="28"/>
        <v>#DIV/0!</v>
      </c>
      <c r="T96" s="44"/>
      <c r="U96" s="44">
        <f t="shared" si="26"/>
        <v>1.9960968805115686</v>
      </c>
      <c r="Y96" s="33"/>
      <c r="Z96" s="33"/>
      <c r="AB96" s="41">
        <v>1.4021728928946411</v>
      </c>
    </row>
    <row r="97" spans="2:28" x14ac:dyDescent="0.2">
      <c r="B97" s="39">
        <v>93</v>
      </c>
      <c r="G97" s="46"/>
      <c r="H97" s="46">
        <f t="shared" si="24"/>
        <v>0</v>
      </c>
      <c r="I97" s="46" t="e">
        <f>#REF!-#REF!</f>
        <v>#REF!</v>
      </c>
      <c r="J97" s="51">
        <v>99.810900000000004</v>
      </c>
      <c r="K97" s="51"/>
      <c r="L97" s="51"/>
      <c r="M97" s="52">
        <f t="shared" si="29"/>
        <v>-1361.7179400000023</v>
      </c>
      <c r="N97" s="48" t="e">
        <f t="shared" si="27"/>
        <v>#REF!</v>
      </c>
      <c r="O97" s="55" t="e">
        <f t="array" ref="O97">SUM(G97:I97+M97)</f>
        <v>#REF!</v>
      </c>
      <c r="P97" s="46"/>
      <c r="R97" s="54" t="e">
        <f t="shared" si="28"/>
        <v>#DIV/0!</v>
      </c>
      <c r="T97" s="44"/>
      <c r="U97" s="44">
        <f t="shared" si="26"/>
        <v>1.9991779716617391</v>
      </c>
      <c r="Z97" s="33"/>
      <c r="AB97" s="41">
        <v>1.4020587271130505</v>
      </c>
    </row>
    <row r="98" spans="2:28" x14ac:dyDescent="0.2">
      <c r="B98" s="39">
        <v>94</v>
      </c>
      <c r="G98" s="46"/>
      <c r="H98" s="46">
        <f t="shared" si="24"/>
        <v>0</v>
      </c>
      <c r="I98" s="46" t="e">
        <f>#REF!-#REF!</f>
        <v>#REF!</v>
      </c>
      <c r="J98" s="51">
        <v>98.985399999999998</v>
      </c>
      <c r="K98" s="51"/>
      <c r="L98" s="51"/>
      <c r="M98" s="52">
        <f t="shared" si="29"/>
        <v>-609.86606000002939</v>
      </c>
      <c r="N98" s="48" t="e">
        <f t="shared" si="27"/>
        <v>#REF!</v>
      </c>
      <c r="O98" s="55" t="e">
        <f t="array" ref="O98">SUM(G98:I98+M98)</f>
        <v>#REF!</v>
      </c>
      <c r="P98" s="46"/>
      <c r="R98" s="54" t="e">
        <f t="shared" si="28"/>
        <v>#DIV/0!</v>
      </c>
      <c r="T98" s="44"/>
      <c r="U98" s="44">
        <f t="shared" si="26"/>
        <v>1.9955711424053451</v>
      </c>
      <c r="Y98" s="33"/>
      <c r="Z98" s="33"/>
      <c r="AB98" s="41">
        <v>1.4021728928946411</v>
      </c>
    </row>
    <row r="99" spans="2:28" x14ac:dyDescent="0.2">
      <c r="B99" s="39">
        <v>95</v>
      </c>
      <c r="G99" s="46"/>
      <c r="H99" s="46">
        <f t="shared" si="24"/>
        <v>0</v>
      </c>
      <c r="I99" s="46" t="e">
        <f>#REF!-#REF!</f>
        <v>#REF!</v>
      </c>
      <c r="J99" s="51">
        <v>98.641599999999997</v>
      </c>
      <c r="K99" s="51"/>
      <c r="L99" s="51"/>
      <c r="M99" s="52">
        <f t="shared" si="29"/>
        <v>-405.28402000002097</v>
      </c>
      <c r="N99" s="48" t="e">
        <f t="shared" si="27"/>
        <v>#REF!</v>
      </c>
      <c r="O99" s="55" t="e">
        <f t="array" ref="O99">SUM(G99:I99+M99)</f>
        <v>#REF!</v>
      </c>
      <c r="P99" s="46"/>
      <c r="R99" s="54" t="e">
        <f t="shared" si="28"/>
        <v>#DIV/0!</v>
      </c>
      <c r="T99" s="44"/>
      <c r="U99" s="44">
        <f t="shared" si="26"/>
        <v>1.9940601080476863</v>
      </c>
      <c r="Z99" s="33"/>
      <c r="AB99" s="41">
        <v>1.4047726655868389</v>
      </c>
    </row>
    <row r="100" spans="2:28" x14ac:dyDescent="0.2">
      <c r="B100" s="39">
        <v>96</v>
      </c>
      <c r="G100" s="46"/>
      <c r="H100" s="46">
        <f t="shared" si="24"/>
        <v>0</v>
      </c>
      <c r="I100" s="46" t="e">
        <f>#REF!-#REF!</f>
        <v>#REF!</v>
      </c>
      <c r="J100" s="51">
        <v>100.1491</v>
      </c>
      <c r="K100" s="51"/>
      <c r="L100" s="51"/>
      <c r="M100" s="52">
        <f t="shared" si="29"/>
        <v>1412.7649399999937</v>
      </c>
      <c r="N100" s="48" t="e">
        <f t="shared" si="27"/>
        <v>#REF!</v>
      </c>
      <c r="O100" s="55" t="e">
        <f t="array" ref="O100">SUM(G100:I100+M100)</f>
        <v>#REF!</v>
      </c>
      <c r="P100" s="46"/>
      <c r="R100" s="54" t="e">
        <f t="shared" si="28"/>
        <v>#DIV/0!</v>
      </c>
      <c r="T100" s="44"/>
      <c r="U100" s="44">
        <f t="shared" si="26"/>
        <v>2.0006470508159158</v>
      </c>
      <c r="Y100" s="33"/>
      <c r="Z100" s="33"/>
      <c r="AB100" s="41">
        <v>1.4345949287371924</v>
      </c>
    </row>
    <row r="101" spans="2:28" x14ac:dyDescent="0.2">
      <c r="B101" s="39">
        <v>97</v>
      </c>
      <c r="G101" s="46"/>
      <c r="H101" s="46">
        <f t="shared" ref="H101:H132" si="30">F101-G101</f>
        <v>0</v>
      </c>
      <c r="I101" s="46" t="e">
        <f>#REF!-#REF!</f>
        <v>#REF!</v>
      </c>
      <c r="J101" s="51">
        <v>100.20350000000001</v>
      </c>
      <c r="K101" s="51"/>
      <c r="L101" s="51"/>
      <c r="M101" s="52">
        <f t="shared" si="29"/>
        <v>-714.21835999999894</v>
      </c>
      <c r="N101" s="48" t="e">
        <f t="shared" si="27"/>
        <v>#REF!</v>
      </c>
      <c r="O101" s="55" t="e">
        <f t="array" ref="O101">SUM(G101:I101+M101)</f>
        <v>#REF!</v>
      </c>
      <c r="P101" s="46"/>
      <c r="R101" s="54" t="e">
        <f t="shared" si="28"/>
        <v>#DIV/0!</v>
      </c>
      <c r="T101" s="44"/>
      <c r="U101" s="44">
        <f t="shared" ref="U101:U121" si="31">LOG(J101)</f>
        <v>2.0008828912332213</v>
      </c>
      <c r="Z101" s="33"/>
      <c r="AB101" s="41">
        <v>1.4345949287371924</v>
      </c>
    </row>
    <row r="102" spans="2:28" x14ac:dyDescent="0.2">
      <c r="B102" s="39">
        <v>98</v>
      </c>
      <c r="G102" s="46"/>
      <c r="H102" s="46">
        <f t="shared" si="30"/>
        <v>0</v>
      </c>
      <c r="I102" s="46" t="e">
        <f>#REF!-#REF!</f>
        <v>#REF!</v>
      </c>
      <c r="J102" s="51">
        <v>101.4402</v>
      </c>
      <c r="K102" s="51"/>
      <c r="L102" s="51"/>
      <c r="M102" s="52">
        <f t="shared" si="29"/>
        <v>-1600.0534400000179</v>
      </c>
      <c r="N102" s="48" t="e">
        <f t="shared" si="27"/>
        <v>#REF!</v>
      </c>
      <c r="O102" s="55" t="e">
        <f t="array" ref="O102">SUM(G102:I102+M102)</f>
        <v>#REF!</v>
      </c>
      <c r="P102" s="46"/>
      <c r="R102" s="54" t="e">
        <f t="shared" si="28"/>
        <v>#DIV/0!</v>
      </c>
      <c r="T102" s="44"/>
      <c r="U102" s="44">
        <f t="shared" si="31"/>
        <v>2.00621009679565</v>
      </c>
      <c r="Y102" s="33"/>
      <c r="Z102" s="33"/>
      <c r="AB102" s="41">
        <v>1.4345949287371924</v>
      </c>
    </row>
    <row r="103" spans="2:28" x14ac:dyDescent="0.2">
      <c r="B103" s="39">
        <v>99</v>
      </c>
      <c r="G103" s="46"/>
      <c r="H103" s="46">
        <f t="shared" si="30"/>
        <v>0</v>
      </c>
      <c r="I103" s="46" t="e">
        <f>#REF!-#REF!</f>
        <v>#REF!</v>
      </c>
      <c r="J103" s="51">
        <v>101.7594</v>
      </c>
      <c r="K103" s="51"/>
      <c r="L103" s="51"/>
      <c r="M103" s="52">
        <f t="shared" si="29"/>
        <v>2284.1710599999933</v>
      </c>
      <c r="N103" s="48" t="e">
        <f t="shared" si="27"/>
        <v>#REF!</v>
      </c>
      <c r="O103" s="55" t="e">
        <f t="array" ref="O103">SUM(G103:I103+M103)</f>
        <v>#REF!</v>
      </c>
      <c r="P103" s="46"/>
      <c r="R103" s="54" t="e">
        <f t="shared" si="28"/>
        <v>#DIV/0!</v>
      </c>
      <c r="T103" s="44"/>
      <c r="U103" s="44">
        <f t="shared" si="31"/>
        <v>2.0075745375981935</v>
      </c>
      <c r="Z103" s="33"/>
      <c r="AB103" s="41">
        <v>1.4345949287371924</v>
      </c>
    </row>
    <row r="104" spans="2:28" x14ac:dyDescent="0.2">
      <c r="B104" s="39">
        <v>100</v>
      </c>
      <c r="G104" s="46"/>
      <c r="H104" s="46">
        <f t="shared" si="30"/>
        <v>0</v>
      </c>
      <c r="I104" s="46" t="e">
        <f>#REF!-#REF!</f>
        <v>#REF!</v>
      </c>
      <c r="J104" s="51">
        <v>102.4002</v>
      </c>
      <c r="K104" s="51"/>
      <c r="L104" s="51"/>
      <c r="M104" s="52">
        <f t="shared" si="29"/>
        <v>2424.3380999999936</v>
      </c>
      <c r="N104" s="48" t="e">
        <f t="shared" si="27"/>
        <v>#REF!</v>
      </c>
      <c r="O104" s="55" t="e">
        <f t="array" ref="O104">SUM(G104:I104+M104)</f>
        <v>#REF!</v>
      </c>
      <c r="P104" s="46"/>
      <c r="R104" s="54" t="e">
        <f t="shared" si="28"/>
        <v>#DIV/0!</v>
      </c>
      <c r="T104" s="44"/>
      <c r="U104" s="44">
        <f t="shared" si="31"/>
        <v>2.0103008048703934</v>
      </c>
      <c r="Y104" s="33"/>
      <c r="Z104" s="33"/>
      <c r="AB104" s="41">
        <v>1.434375468113585</v>
      </c>
    </row>
    <row r="105" spans="2:28" x14ac:dyDescent="0.2">
      <c r="B105" s="39">
        <v>101</v>
      </c>
      <c r="G105" s="46"/>
      <c r="H105" s="46">
        <f t="shared" si="30"/>
        <v>0</v>
      </c>
      <c r="I105" s="46" t="e">
        <f>#REF!-#REF!</f>
        <v>#REF!</v>
      </c>
      <c r="J105" s="51">
        <v>102.4238</v>
      </c>
      <c r="K105" s="51"/>
      <c r="L105" s="51"/>
      <c r="M105" s="52">
        <f t="shared" si="29"/>
        <v>5610.8193200000096</v>
      </c>
      <c r="N105" s="48" t="e">
        <f t="shared" si="27"/>
        <v>#REF!</v>
      </c>
      <c r="O105" s="55" t="e">
        <f t="array" ref="O105">SUM(G105:I105+M105)</f>
        <v>#REF!</v>
      </c>
      <c r="P105" s="46"/>
      <c r="R105" s="54" t="e">
        <f t="shared" si="28"/>
        <v>#DIV/0!</v>
      </c>
      <c r="T105" s="44"/>
      <c r="U105" s="44">
        <f t="shared" si="31"/>
        <v>2.0104008844491372</v>
      </c>
      <c r="Z105" s="33"/>
      <c r="AB105" s="41">
        <v>1.434375468113585</v>
      </c>
    </row>
    <row r="106" spans="2:28" x14ac:dyDescent="0.2">
      <c r="B106" s="39">
        <v>102</v>
      </c>
      <c r="G106" s="46"/>
      <c r="H106" s="46">
        <f t="shared" si="30"/>
        <v>0</v>
      </c>
      <c r="I106" s="46" t="e">
        <f>#REF!-#REF!</f>
        <v>#REF!</v>
      </c>
      <c r="J106" s="51">
        <v>101.8734</v>
      </c>
      <c r="K106" s="51"/>
      <c r="L106" s="51"/>
      <c r="M106" s="52">
        <f t="shared" si="29"/>
        <v>6433.270039999974</v>
      </c>
      <c r="N106" s="48" t="e">
        <f t="shared" si="27"/>
        <v>#REF!</v>
      </c>
      <c r="O106" s="55" t="e">
        <f t="array" ref="O106">SUM(G106:I106+M106)</f>
        <v>#REF!</v>
      </c>
      <c r="P106" s="46"/>
      <c r="R106" s="54" t="e">
        <f t="shared" si="28"/>
        <v>#DIV/0!</v>
      </c>
      <c r="T106" s="44"/>
      <c r="U106" s="44">
        <f t="shared" si="31"/>
        <v>2.0080608008731593</v>
      </c>
      <c r="Y106" s="33"/>
      <c r="Z106" s="33"/>
      <c r="AB106" s="41">
        <v>1.4347841183649961</v>
      </c>
    </row>
    <row r="107" spans="2:28" x14ac:dyDescent="0.2">
      <c r="B107" s="39">
        <v>103</v>
      </c>
      <c r="G107" s="46"/>
      <c r="H107" s="46">
        <f t="shared" si="30"/>
        <v>0</v>
      </c>
      <c r="I107" s="46" t="e">
        <f>#REF!-#REF!</f>
        <v>#REF!</v>
      </c>
      <c r="J107" s="51">
        <v>101.2861</v>
      </c>
      <c r="K107" s="51"/>
      <c r="L107" s="51"/>
      <c r="M107" s="52">
        <f t="shared" si="29"/>
        <v>8084.3553199999733</v>
      </c>
      <c r="N107" s="48" t="e">
        <f t="shared" si="27"/>
        <v>#REF!</v>
      </c>
      <c r="O107" s="55" t="e">
        <f t="array" ref="O107">SUM(G107:I107+M107)</f>
        <v>#REF!</v>
      </c>
      <c r="P107" s="46"/>
      <c r="R107" s="54" t="e">
        <f t="shared" si="28"/>
        <v>#DIV/0!</v>
      </c>
      <c r="T107" s="44"/>
      <c r="U107" s="44">
        <f t="shared" si="31"/>
        <v>2.0055498490374535</v>
      </c>
      <c r="Z107" s="33"/>
      <c r="AB107" s="41">
        <v>1.4347841183649961</v>
      </c>
    </row>
    <row r="108" spans="2:28" x14ac:dyDescent="0.2">
      <c r="B108" s="39">
        <v>104</v>
      </c>
      <c r="G108" s="46"/>
      <c r="H108" s="46">
        <f t="shared" si="30"/>
        <v>0</v>
      </c>
      <c r="I108" s="46" t="e">
        <f>#REF!-#REF!</f>
        <v>#REF!</v>
      </c>
      <c r="J108" s="51">
        <v>101.32170000000001</v>
      </c>
      <c r="K108" s="51"/>
      <c r="L108" s="51"/>
      <c r="M108" s="52">
        <f t="shared" si="29"/>
        <v>8145.1630799999693</v>
      </c>
      <c r="N108" s="48" t="e">
        <f t="shared" si="27"/>
        <v>#REF!</v>
      </c>
      <c r="O108" s="55" t="e">
        <f t="array" ref="O108">SUM(G108:I108+M108)</f>
        <v>#REF!</v>
      </c>
      <c r="P108" s="46"/>
      <c r="R108" s="54" t="e">
        <f t="shared" si="28"/>
        <v>#DIV/0!</v>
      </c>
      <c r="T108" s="44"/>
      <c r="U108" s="44">
        <f t="shared" si="31"/>
        <v>2.0057024678775464</v>
      </c>
      <c r="Y108" s="33"/>
      <c r="Z108" s="33"/>
      <c r="AB108" s="41">
        <v>1.4347841183649961</v>
      </c>
    </row>
    <row r="109" spans="2:28" x14ac:dyDescent="0.2">
      <c r="B109" s="39">
        <v>105</v>
      </c>
      <c r="G109" s="46"/>
      <c r="H109" s="46">
        <f t="shared" si="30"/>
        <v>0</v>
      </c>
      <c r="I109" s="46" t="e">
        <f>#REF!-#REF!</f>
        <v>#REF!</v>
      </c>
      <c r="J109" s="51">
        <v>101.2213</v>
      </c>
      <c r="K109" s="51"/>
      <c r="L109" s="51"/>
      <c r="M109" s="52">
        <f t="shared" si="29"/>
        <v>6727.0024400000111</v>
      </c>
      <c r="N109" s="48" t="e">
        <f t="shared" si="27"/>
        <v>#REF!</v>
      </c>
      <c r="O109" s="55" t="e">
        <f t="array" ref="O109">SUM(G109:I109+M109)</f>
        <v>#REF!</v>
      </c>
      <c r="P109" s="46"/>
      <c r="R109" s="54" t="e">
        <f t="shared" si="28"/>
        <v>#DIV/0!</v>
      </c>
      <c r="T109" s="44"/>
      <c r="U109" s="44">
        <f t="shared" si="31"/>
        <v>2.0052719107163073</v>
      </c>
      <c r="Z109" s="33"/>
      <c r="AB109" s="41">
        <v>1.4347841183649961</v>
      </c>
    </row>
    <row r="110" spans="2:28" x14ac:dyDescent="0.2">
      <c r="B110" s="39">
        <v>106</v>
      </c>
      <c r="G110" s="46"/>
      <c r="H110" s="46">
        <f t="shared" si="30"/>
        <v>0</v>
      </c>
      <c r="I110" s="46" t="e">
        <f>#REF!-#REF!</f>
        <v>#REF!</v>
      </c>
      <c r="J110" s="51">
        <v>101.9109</v>
      </c>
      <c r="K110" s="51"/>
      <c r="L110" s="51"/>
      <c r="M110" s="52">
        <f t="shared" si="29"/>
        <v>5213.7652600000147</v>
      </c>
      <c r="N110" s="48" t="e">
        <f t="shared" si="27"/>
        <v>#REF!</v>
      </c>
      <c r="O110" s="55" t="e">
        <f t="array" ref="O110">SUM(G110:I110+M110)</f>
        <v>#REF!</v>
      </c>
      <c r="P110" s="46"/>
      <c r="R110" s="54" t="e">
        <f t="shared" si="28"/>
        <v>#DIV/0!</v>
      </c>
      <c r="T110" s="44"/>
      <c r="U110" s="44">
        <f t="shared" si="31"/>
        <v>2.0082206369670605</v>
      </c>
      <c r="Y110" s="33"/>
      <c r="Z110" s="33"/>
      <c r="AB110" s="41">
        <v>1.4347841183649961</v>
      </c>
    </row>
    <row r="111" spans="2:28" x14ac:dyDescent="0.2">
      <c r="B111" s="39">
        <v>107</v>
      </c>
      <c r="G111" s="46"/>
      <c r="H111" s="46">
        <f t="shared" si="30"/>
        <v>0</v>
      </c>
      <c r="I111" s="46" t="e">
        <f>#REF!-#REF!</f>
        <v>#REF!</v>
      </c>
      <c r="J111" s="51">
        <v>102.20659999999999</v>
      </c>
      <c r="K111" s="51"/>
      <c r="L111" s="51"/>
      <c r="M111" s="52">
        <f t="shared" si="29"/>
        <v>5305.4922200000146</v>
      </c>
      <c r="N111" s="48" t="e">
        <f t="shared" si="27"/>
        <v>#REF!</v>
      </c>
      <c r="O111" s="55" t="e">
        <f t="array" ref="O111">SUM(G111:I111+M111)</f>
        <v>#REF!</v>
      </c>
      <c r="P111" s="46"/>
      <c r="R111" s="54" t="e">
        <f t="shared" si="28"/>
        <v>#DIV/0!</v>
      </c>
      <c r="T111" s="44"/>
      <c r="U111" s="44">
        <f t="shared" si="31"/>
        <v>2.0094789413078074</v>
      </c>
      <c r="Z111" s="33"/>
      <c r="AB111" s="41">
        <v>1.4347841183649961</v>
      </c>
    </row>
    <row r="112" spans="2:28" x14ac:dyDescent="0.2">
      <c r="B112" s="39">
        <v>108</v>
      </c>
      <c r="G112" s="46"/>
      <c r="H112" s="46">
        <f t="shared" si="30"/>
        <v>0</v>
      </c>
      <c r="I112" s="46" t="e">
        <f>#REF!-#REF!</f>
        <v>#REF!</v>
      </c>
      <c r="J112" s="51">
        <v>102.4896</v>
      </c>
      <c r="K112" s="51"/>
      <c r="L112" s="51"/>
      <c r="M112" s="52">
        <f t="shared" si="29"/>
        <v>5046.8015799999994</v>
      </c>
      <c r="N112" s="48" t="e">
        <f t="shared" si="27"/>
        <v>#REF!</v>
      </c>
      <c r="O112" s="55" t="e">
        <f t="array" ref="O112">SUM(G112:I112+M112)</f>
        <v>#REF!</v>
      </c>
      <c r="P112" s="46"/>
      <c r="R112" s="54" t="e">
        <f t="shared" si="28"/>
        <v>#DIV/0!</v>
      </c>
      <c r="T112" s="44"/>
      <c r="U112" s="44">
        <f t="shared" si="31"/>
        <v>2.0106797981550386</v>
      </c>
      <c r="Y112" s="33"/>
      <c r="Z112" s="33"/>
      <c r="AB112" s="41">
        <v>1.4204875730729427</v>
      </c>
    </row>
    <row r="113" spans="2:28" x14ac:dyDescent="0.2">
      <c r="B113" s="39">
        <v>109</v>
      </c>
      <c r="G113" s="46"/>
      <c r="H113" s="46">
        <f t="shared" si="30"/>
        <v>0</v>
      </c>
      <c r="I113" s="46" t="e">
        <f>#REF!-#REF!</f>
        <v>#REF!</v>
      </c>
      <c r="J113" s="51">
        <v>102.6101</v>
      </c>
      <c r="K113" s="51"/>
      <c r="L113" s="51"/>
      <c r="M113" s="52">
        <f t="shared" si="29"/>
        <v>6823.6249400000088</v>
      </c>
      <c r="N113" s="48" t="e">
        <f t="shared" si="27"/>
        <v>#REF!</v>
      </c>
      <c r="O113" s="55" t="e">
        <f t="array" ref="O113">SUM(G113:I113+M113)</f>
        <v>#REF!</v>
      </c>
      <c r="P113" s="46"/>
      <c r="R113" s="54" t="e">
        <f t="shared" si="28"/>
        <v>#DIV/0!</v>
      </c>
      <c r="T113" s="44"/>
      <c r="U113" s="44">
        <f t="shared" si="31"/>
        <v>2.0111901108575019</v>
      </c>
      <c r="Z113" s="33"/>
      <c r="AB113" s="41">
        <v>1.4226355642880575</v>
      </c>
    </row>
    <row r="114" spans="2:28" x14ac:dyDescent="0.2">
      <c r="B114" s="39">
        <v>110</v>
      </c>
      <c r="G114" s="46"/>
      <c r="H114" s="46">
        <f t="shared" si="30"/>
        <v>0</v>
      </c>
      <c r="I114" s="46" t="e">
        <f>#REF!-#REF!</f>
        <v>#REF!</v>
      </c>
      <c r="J114" s="51">
        <v>103.13590000000001</v>
      </c>
      <c r="K114" s="51"/>
      <c r="L114" s="51"/>
      <c r="M114" s="52">
        <f t="shared" si="29"/>
        <v>7585.52555999998</v>
      </c>
      <c r="N114" s="48" t="e">
        <f t="shared" si="27"/>
        <v>#REF!</v>
      </c>
      <c r="O114" s="55" t="e">
        <f t="array" ref="O114">SUM(G114:I114+M114)</f>
        <v>#REF!</v>
      </c>
      <c r="P114" s="46"/>
      <c r="R114" s="54" t="e">
        <f t="shared" si="28"/>
        <v>#DIV/0!</v>
      </c>
      <c r="T114" s="44"/>
      <c r="U114" s="44">
        <f t="shared" si="31"/>
        <v>2.0134098627429093</v>
      </c>
      <c r="Y114" s="33"/>
      <c r="Z114" s="33"/>
      <c r="AB114" s="41">
        <v>1.4345684693605729</v>
      </c>
    </row>
    <row r="115" spans="2:28" x14ac:dyDescent="0.2">
      <c r="B115" s="39">
        <v>111</v>
      </c>
      <c r="G115" s="46"/>
      <c r="H115" s="46">
        <f t="shared" si="30"/>
        <v>0</v>
      </c>
      <c r="I115" s="46" t="e">
        <f>#REF!-#REF!</f>
        <v>#REF!</v>
      </c>
      <c r="J115" s="51">
        <v>103.0549</v>
      </c>
      <c r="K115" s="51"/>
      <c r="L115" s="51"/>
      <c r="M115" s="52">
        <f t="shared" si="29"/>
        <v>8314.703359999985</v>
      </c>
      <c r="N115" s="48" t="e">
        <f t="shared" si="27"/>
        <v>#REF!</v>
      </c>
      <c r="O115" s="55" t="e">
        <f t="array" ref="O115">SUM(G115:I115+M115)</f>
        <v>#REF!</v>
      </c>
      <c r="P115" s="46"/>
      <c r="R115" s="54" t="e">
        <f t="shared" si="28"/>
        <v>#DIV/0!</v>
      </c>
      <c r="T115" s="44"/>
      <c r="U115" s="44">
        <f t="shared" si="31"/>
        <v>2.0130686462110008</v>
      </c>
      <c r="Z115" s="33"/>
      <c r="AB115" s="41">
        <v>1.4345684693605729</v>
      </c>
    </row>
    <row r="116" spans="2:28" x14ac:dyDescent="0.2">
      <c r="B116" s="39">
        <v>112</v>
      </c>
      <c r="G116" s="46"/>
      <c r="H116" s="46">
        <f t="shared" si="30"/>
        <v>0</v>
      </c>
      <c r="I116" s="46" t="e">
        <f>#REF!-#REF!</f>
        <v>#REF!</v>
      </c>
      <c r="J116" s="51">
        <v>102.7345</v>
      </c>
      <c r="K116" s="51"/>
      <c r="L116" s="51"/>
      <c r="M116" s="52">
        <f t="shared" si="29"/>
        <v>8625.1836599999806</v>
      </c>
      <c r="N116" s="48" t="e">
        <f t="shared" si="27"/>
        <v>#REF!</v>
      </c>
      <c r="O116" s="55" t="e">
        <f t="array" ref="O116">SUM(G116:I116+M116)</f>
        <v>#REF!</v>
      </c>
      <c r="P116" s="46"/>
      <c r="R116" s="54" t="e">
        <f t="shared" si="28"/>
        <v>#DIV/0!</v>
      </c>
      <c r="T116" s="44"/>
      <c r="U116" s="44">
        <f t="shared" si="31"/>
        <v>2.0117163115967283</v>
      </c>
      <c r="Y116" s="33"/>
      <c r="Z116" s="33"/>
      <c r="AB116" s="41">
        <v>1.419945943523109</v>
      </c>
    </row>
    <row r="117" spans="2:28" x14ac:dyDescent="0.2">
      <c r="B117" s="39">
        <v>113</v>
      </c>
      <c r="G117" s="46"/>
      <c r="H117" s="46">
        <f t="shared" si="30"/>
        <v>0</v>
      </c>
      <c r="I117" s="46" t="e">
        <f>#REF!-#REF!</f>
        <v>#REF!</v>
      </c>
      <c r="J117" s="51">
        <v>104.2205</v>
      </c>
      <c r="K117" s="51"/>
      <c r="L117" s="51"/>
      <c r="M117" s="52">
        <f t="shared" si="29"/>
        <v>9979.9599400000297</v>
      </c>
      <c r="N117" s="48" t="e">
        <f t="shared" si="27"/>
        <v>#REF!</v>
      </c>
      <c r="O117" s="55" t="e">
        <f t="array" ref="O117">SUM(G117:I117+M117)</f>
        <v>#REF!</v>
      </c>
      <c r="P117" s="46"/>
      <c r="R117" s="54" t="e">
        <f t="shared" si="28"/>
        <v>#DIV/0!</v>
      </c>
      <c r="T117" s="44"/>
      <c r="U117" s="44">
        <f t="shared" si="31"/>
        <v>2.0179531523724816</v>
      </c>
      <c r="Z117" s="33"/>
      <c r="AB117" s="41">
        <v>1.419945943523109</v>
      </c>
    </row>
    <row r="118" spans="2:28" x14ac:dyDescent="0.2">
      <c r="B118" s="39">
        <v>114</v>
      </c>
      <c r="G118" s="46"/>
      <c r="H118" s="46">
        <f t="shared" si="30"/>
        <v>0</v>
      </c>
      <c r="I118" s="46" t="e">
        <f>#REF!-#REF!</f>
        <v>#REF!</v>
      </c>
      <c r="J118" s="51">
        <v>103.7186</v>
      </c>
      <c r="K118" s="51"/>
      <c r="L118" s="51"/>
      <c r="M118" s="52">
        <f t="shared" si="29"/>
        <v>9771.2553399999742</v>
      </c>
      <c r="N118" s="48" t="e">
        <f t="shared" si="27"/>
        <v>#REF!</v>
      </c>
      <c r="O118" s="55" t="e">
        <f t="array" ref="O118">SUM(G118:I118+M118)</f>
        <v>#REF!</v>
      </c>
      <c r="P118" s="46"/>
      <c r="R118" s="54" t="e">
        <f t="shared" si="28"/>
        <v>#DIV/0!</v>
      </c>
      <c r="T118" s="44"/>
      <c r="U118" s="44">
        <f t="shared" si="31"/>
        <v>2.0158566460034253</v>
      </c>
      <c r="Y118" s="33"/>
      <c r="Z118" s="33"/>
      <c r="AB118" s="41">
        <v>1.419945943523109</v>
      </c>
    </row>
    <row r="119" spans="2:28" x14ac:dyDescent="0.2">
      <c r="B119" s="39">
        <v>115</v>
      </c>
      <c r="G119" s="46"/>
      <c r="H119" s="46">
        <f t="shared" si="30"/>
        <v>0</v>
      </c>
      <c r="I119" s="46" t="e">
        <f>#REF!-#REF!</f>
        <v>#REF!</v>
      </c>
      <c r="J119" s="51">
        <v>103.88679999999999</v>
      </c>
      <c r="K119" s="51"/>
      <c r="L119" s="51"/>
      <c r="M119" s="52">
        <f t="shared" si="29"/>
        <v>8945.7126999999746</v>
      </c>
      <c r="N119" s="48" t="e">
        <f t="shared" si="27"/>
        <v>#REF!</v>
      </c>
      <c r="O119" s="55" t="e">
        <f t="array" ref="O119">SUM(G119:I119+M119)</f>
        <v>#REF!</v>
      </c>
      <c r="P119" s="46"/>
      <c r="R119" s="54" t="e">
        <f t="shared" si="28"/>
        <v>#DIV/0!</v>
      </c>
      <c r="T119" s="44"/>
      <c r="U119" s="44">
        <f t="shared" si="31"/>
        <v>2.0165603690071556</v>
      </c>
      <c r="Z119" s="33"/>
      <c r="AB119" s="41">
        <v>1.419945943523109</v>
      </c>
    </row>
    <row r="120" spans="2:28" x14ac:dyDescent="0.2">
      <c r="B120" s="39">
        <v>116</v>
      </c>
      <c r="G120" s="46"/>
      <c r="H120" s="46">
        <f t="shared" si="30"/>
        <v>0</v>
      </c>
      <c r="I120" s="46" t="e">
        <f>#REF!-#REF!</f>
        <v>#REF!</v>
      </c>
      <c r="J120" s="51">
        <v>103.9803</v>
      </c>
      <c r="K120" s="51"/>
      <c r="L120" s="51"/>
      <c r="M120" s="52">
        <f t="shared" si="29"/>
        <v>12774.540299999993</v>
      </c>
      <c r="N120" s="48" t="e">
        <f t="shared" si="27"/>
        <v>#REF!</v>
      </c>
      <c r="O120" s="55" t="e">
        <f t="array" ref="O120">SUM(G120:I120+M120)</f>
        <v>#REF!</v>
      </c>
      <c r="P120" s="46"/>
      <c r="R120" s="54" t="e">
        <f t="shared" si="28"/>
        <v>#DIV/0!</v>
      </c>
      <c r="T120" s="44"/>
      <c r="U120" s="44">
        <f t="shared" si="31"/>
        <v>2.0169510661092613</v>
      </c>
      <c r="Y120" s="33"/>
      <c r="Z120" s="33"/>
      <c r="AB120" s="41">
        <v>1.3102067156619948</v>
      </c>
    </row>
    <row r="121" spans="2:28" x14ac:dyDescent="0.2">
      <c r="B121" s="39">
        <v>117</v>
      </c>
      <c r="G121" s="46"/>
      <c r="H121" s="46">
        <f t="shared" si="30"/>
        <v>0</v>
      </c>
      <c r="I121" s="46" t="e">
        <f>#REF!-#REF!</f>
        <v>#REF!</v>
      </c>
      <c r="J121" s="51">
        <v>103.3647</v>
      </c>
      <c r="K121" s="51"/>
      <c r="L121" s="51"/>
      <c r="M121" s="52">
        <f t="shared" si="29"/>
        <v>11481.344759999949</v>
      </c>
      <c r="N121" s="48" t="e">
        <f t="shared" si="27"/>
        <v>#REF!</v>
      </c>
      <c r="O121" s="55" t="e">
        <f t="array" ref="O121">SUM(G121:I121+M121)</f>
        <v>#REF!</v>
      </c>
      <c r="P121" s="46"/>
      <c r="R121" s="54" t="e">
        <f t="shared" si="28"/>
        <v>#DIV/0!</v>
      </c>
      <c r="T121" s="44"/>
      <c r="U121" s="44">
        <f t="shared" si="31"/>
        <v>2.0143722484998658</v>
      </c>
      <c r="Z121" s="33"/>
      <c r="AB121" s="41">
        <v>1.3102067156619948</v>
      </c>
    </row>
    <row r="122" spans="2:28" x14ac:dyDescent="0.2">
      <c r="M122" s="52">
        <f t="shared" si="29"/>
        <v>11914.728879999951</v>
      </c>
      <c r="O122" s="55">
        <f t="array" ref="O122">SUM(G122:I122+M122)</f>
        <v>35744.186639999854</v>
      </c>
      <c r="R122" s="54" t="e">
        <f t="shared" si="28"/>
        <v>#DIV/0!</v>
      </c>
      <c r="Y122" s="33"/>
      <c r="Z122" s="33"/>
      <c r="AB122" s="41">
        <v>1.3102067156619948</v>
      </c>
    </row>
    <row r="123" spans="2:28" x14ac:dyDescent="0.2">
      <c r="M123" s="52">
        <f t="shared" si="29"/>
        <v>12155.640979999967</v>
      </c>
      <c r="O123" s="55">
        <f t="array" ref="O123">SUM(G123:I123+M123)</f>
        <v>36466.922939999902</v>
      </c>
      <c r="R123" s="54" t="e">
        <f t="shared" si="28"/>
        <v>#DIV/0!</v>
      </c>
      <c r="Z123" s="33"/>
      <c r="AB123" s="41">
        <v>1.3102067156619948</v>
      </c>
    </row>
    <row r="124" spans="2:28" x14ac:dyDescent="0.2">
      <c r="M124" s="52">
        <f t="shared" si="29"/>
        <v>10569.486020000011</v>
      </c>
      <c r="O124" s="55">
        <f t="array" ref="O124">SUM(G124:I124+M124)</f>
        <v>31708.458060000034</v>
      </c>
      <c r="R124" s="54" t="e">
        <f t="shared" si="28"/>
        <v>#DIV/0!</v>
      </c>
      <c r="Y124" s="33"/>
      <c r="Z124" s="33"/>
      <c r="AB124" s="41">
        <v>1.3115084271643025</v>
      </c>
    </row>
    <row r="125" spans="2:28" x14ac:dyDescent="0.2">
      <c r="Z125" s="33"/>
      <c r="AB125" s="41">
        <v>1.3115084271643025</v>
      </c>
    </row>
    <row r="126" spans="2:28" x14ac:dyDescent="0.2">
      <c r="Y126" s="33"/>
      <c r="Z126" s="33"/>
      <c r="AB126" s="41">
        <v>1.3381733234226656</v>
      </c>
    </row>
    <row r="127" spans="2:28" x14ac:dyDescent="0.2">
      <c r="Z127" s="33"/>
      <c r="AB127" s="41">
        <v>1.3576432011685207</v>
      </c>
    </row>
    <row r="128" spans="2:28" x14ac:dyDescent="0.2">
      <c r="Y128" s="33"/>
      <c r="Z128" s="33"/>
      <c r="AB128" s="41">
        <v>1.3576432011685207</v>
      </c>
    </row>
    <row r="129" spans="25:28" x14ac:dyDescent="0.2">
      <c r="Z129" s="33"/>
      <c r="AB129" s="41">
        <v>1.382100387954466</v>
      </c>
    </row>
    <row r="130" spans="25:28" x14ac:dyDescent="0.2">
      <c r="Y130" s="33"/>
      <c r="Z130" s="33"/>
      <c r="AB130" s="41">
        <v>1.387018198345499</v>
      </c>
    </row>
    <row r="131" spans="25:28" x14ac:dyDescent="0.2">
      <c r="Z131" s="33"/>
      <c r="AB131" s="41">
        <v>1.387018198345499</v>
      </c>
    </row>
    <row r="132" spans="25:28" x14ac:dyDescent="0.2">
      <c r="Y132" s="33"/>
      <c r="Z132" s="33"/>
      <c r="AB132" s="41">
        <v>1.4097962686081962</v>
      </c>
    </row>
    <row r="133" spans="25:28" x14ac:dyDescent="0.2">
      <c r="Z133" s="33"/>
      <c r="AB133" s="41">
        <v>1.434720097436506</v>
      </c>
    </row>
    <row r="134" spans="25:28" x14ac:dyDescent="0.2">
      <c r="Y134" s="33"/>
      <c r="Z134" s="33"/>
      <c r="AB134" s="41">
        <v>1.4673994216269464</v>
      </c>
    </row>
    <row r="135" spans="25:28" x14ac:dyDescent="0.2">
      <c r="Z135" s="33"/>
      <c r="AB135" s="41">
        <v>1.4673994216269464</v>
      </c>
    </row>
    <row r="136" spans="25:28" x14ac:dyDescent="0.2">
      <c r="Y136" s="33"/>
      <c r="Z136" s="33"/>
      <c r="AB136" s="41">
        <v>1.4663254260193888</v>
      </c>
    </row>
    <row r="137" spans="25:28" x14ac:dyDescent="0.2">
      <c r="Z137" s="33"/>
      <c r="AB137" s="41">
        <v>1.461864590357117</v>
      </c>
    </row>
    <row r="138" spans="25:28" x14ac:dyDescent="0.2">
      <c r="Y138" s="33"/>
      <c r="Z138" s="33"/>
      <c r="AB138" s="41">
        <v>1.461864590357117</v>
      </c>
    </row>
    <row r="139" spans="25:28" x14ac:dyDescent="0.2">
      <c r="Z139" s="33"/>
      <c r="AB139" s="41">
        <v>1.4820356795002583</v>
      </c>
    </row>
    <row r="140" spans="25:28" x14ac:dyDescent="0.2">
      <c r="Y140" s="33"/>
      <c r="Z140" s="33"/>
      <c r="AB140" s="41">
        <v>1.4574416020280514</v>
      </c>
    </row>
    <row r="141" spans="25:28" x14ac:dyDescent="0.2">
      <c r="Z141" s="33"/>
      <c r="AB141" s="41">
        <v>1.4585155976356088</v>
      </c>
    </row>
    <row r="142" spans="25:28" x14ac:dyDescent="0.2">
      <c r="Y142" s="33"/>
      <c r="Z142" s="33"/>
      <c r="AB142" s="41">
        <v>1.4541113656743592</v>
      </c>
    </row>
    <row r="143" spans="25:28" x14ac:dyDescent="0.2">
      <c r="Z143" s="33"/>
      <c r="AB143" s="41">
        <v>1.4960623582440604</v>
      </c>
    </row>
    <row r="144" spans="25:28" x14ac:dyDescent="0.2">
      <c r="Y144" s="33"/>
      <c r="Z144" s="33"/>
      <c r="AB144" s="41">
        <v>1.4960623582440604</v>
      </c>
    </row>
    <row r="145" spans="25:28" x14ac:dyDescent="0.2">
      <c r="Z145" s="33"/>
      <c r="AB145" s="41">
        <v>1.5896141809925484</v>
      </c>
    </row>
    <row r="146" spans="25:28" x14ac:dyDescent="0.2">
      <c r="Y146" s="33"/>
      <c r="Z146" s="33"/>
      <c r="AB146" s="41">
        <v>1.5896141809925484</v>
      </c>
    </row>
    <row r="147" spans="25:28" x14ac:dyDescent="0.2">
      <c r="Z147" s="33"/>
      <c r="AB147" s="41">
        <v>1.5637803535319317</v>
      </c>
    </row>
    <row r="148" spans="25:28" x14ac:dyDescent="0.2">
      <c r="Y148" s="33"/>
      <c r="Z148" s="33"/>
      <c r="AB148" s="41">
        <v>1.5131320197880509</v>
      </c>
    </row>
    <row r="149" spans="25:28" x14ac:dyDescent="0.2">
      <c r="Z149" s="33"/>
      <c r="AB149" s="41">
        <v>1.5021639077007283</v>
      </c>
    </row>
    <row r="150" spans="25:28" x14ac:dyDescent="0.2">
      <c r="Y150" s="33"/>
      <c r="Z150" s="33"/>
      <c r="AB150" s="41">
        <v>1.5021639077007283</v>
      </c>
    </row>
    <row r="151" spans="25:28" x14ac:dyDescent="0.2">
      <c r="Z151" s="33"/>
      <c r="AB151" s="41">
        <v>1.5021639077007283</v>
      </c>
    </row>
    <row r="152" spans="25:28" x14ac:dyDescent="0.2">
      <c r="Y152" s="33"/>
      <c r="Z152" s="33"/>
      <c r="AB152" s="41">
        <v>1.5021639077007283</v>
      </c>
    </row>
    <row r="153" spans="25:28" x14ac:dyDescent="0.2">
      <c r="Z153" s="33"/>
      <c r="AB153" s="41">
        <v>1.5018925802280769</v>
      </c>
    </row>
    <row r="154" spans="25:28" x14ac:dyDescent="0.2">
      <c r="Y154" s="33"/>
      <c r="Z154" s="33"/>
      <c r="AB154" s="41">
        <v>1.5021639077007283</v>
      </c>
    </row>
    <row r="155" spans="25:28" x14ac:dyDescent="0.2">
      <c r="Z155" s="33"/>
      <c r="AB155" s="41">
        <v>1.5021639077007283</v>
      </c>
    </row>
    <row r="156" spans="25:28" x14ac:dyDescent="0.2">
      <c r="Y156" s="33"/>
      <c r="Z156" s="33"/>
      <c r="AB156" s="41">
        <v>1.5021639077007283</v>
      </c>
    </row>
    <row r="157" spans="25:28" x14ac:dyDescent="0.2">
      <c r="Z157" s="33"/>
      <c r="AB157" s="41">
        <v>1.5016212527554249</v>
      </c>
    </row>
    <row r="158" spans="25:28" x14ac:dyDescent="0.2">
      <c r="Y158" s="33"/>
      <c r="Z158" s="33"/>
      <c r="AB158" s="41">
        <v>1.5021639077007283</v>
      </c>
    </row>
    <row r="159" spans="25:28" x14ac:dyDescent="0.2">
      <c r="Z159" s="33"/>
      <c r="AB159" s="41">
        <v>1.5021639077007283</v>
      </c>
    </row>
    <row r="160" spans="25:28" x14ac:dyDescent="0.2">
      <c r="Y160" s="33"/>
      <c r="Z160" s="33"/>
      <c r="AB160" s="41">
        <v>1.5016212527554249</v>
      </c>
    </row>
    <row r="161" spans="25:28" x14ac:dyDescent="0.2">
      <c r="Z161" s="33"/>
      <c r="AB161" s="41">
        <v>1.5074792112007778</v>
      </c>
    </row>
    <row r="162" spans="25:28" x14ac:dyDescent="0.2">
      <c r="Y162" s="33"/>
      <c r="Z162" s="33"/>
      <c r="AB162" s="41">
        <v>1.5125766153518834</v>
      </c>
    </row>
    <row r="163" spans="25:28" x14ac:dyDescent="0.2">
      <c r="Z163" s="33"/>
      <c r="AB163" s="41">
        <v>1.5193688131988039</v>
      </c>
    </row>
    <row r="164" spans="25:28" x14ac:dyDescent="0.2">
      <c r="Y164" s="33"/>
      <c r="Z164" s="33"/>
      <c r="AB164" s="41">
        <v>1.525889683573072</v>
      </c>
    </row>
    <row r="165" spans="25:28" x14ac:dyDescent="0.2">
      <c r="Z165" s="33"/>
      <c r="AB165" s="41">
        <v>1.5256183561004202</v>
      </c>
    </row>
    <row r="166" spans="25:28" x14ac:dyDescent="0.2">
      <c r="Y166" s="33"/>
      <c r="Z166" s="33"/>
      <c r="AB166" s="41">
        <v>1.525889683573072</v>
      </c>
    </row>
    <row r="167" spans="25:28" x14ac:dyDescent="0.2">
      <c r="Z167" s="33"/>
      <c r="AB167" s="41">
        <v>1.526161011045724</v>
      </c>
    </row>
    <row r="168" spans="25:28" x14ac:dyDescent="0.2">
      <c r="Y168" s="33"/>
      <c r="Z168" s="33"/>
      <c r="AB168" s="41">
        <v>1.526161011045724</v>
      </c>
    </row>
    <row r="169" spans="25:28" x14ac:dyDescent="0.2">
      <c r="Z169" s="33"/>
      <c r="AB169" s="41">
        <v>1.5443800078689316</v>
      </c>
    </row>
    <row r="170" spans="25:28" x14ac:dyDescent="0.2">
      <c r="Y170" s="33"/>
      <c r="Z170" s="33"/>
      <c r="AB170" s="41">
        <v>1.5461671956096052</v>
      </c>
    </row>
    <row r="171" spans="25:28" x14ac:dyDescent="0.2">
      <c r="Z171" s="33"/>
      <c r="AB171" s="41">
        <v>1.5461671956096052</v>
      </c>
    </row>
    <row r="172" spans="25:28" x14ac:dyDescent="0.2">
      <c r="Y172" s="33"/>
      <c r="Z172" s="33"/>
      <c r="AB172" s="41">
        <v>1.5275412075774195</v>
      </c>
    </row>
    <row r="173" spans="25:28" x14ac:dyDescent="0.2">
      <c r="Z173" s="33"/>
      <c r="AB173" s="41">
        <v>1.5279481987863972</v>
      </c>
    </row>
    <row r="174" spans="25:28" x14ac:dyDescent="0.2">
      <c r="Y174" s="33"/>
      <c r="Z174" s="33"/>
      <c r="AB174" s="41">
        <v>1.5279481987863972</v>
      </c>
    </row>
    <row r="175" spans="25:28" x14ac:dyDescent="0.2">
      <c r="Z175" s="33"/>
      <c r="AB175" s="41">
        <v>1.5278483021881257</v>
      </c>
    </row>
    <row r="176" spans="25:28" x14ac:dyDescent="0.2">
      <c r="Y176" s="33"/>
      <c r="Z176" s="33"/>
      <c r="AB176" s="41">
        <v>1.533148071692273</v>
      </c>
    </row>
    <row r="177" spans="25:28" x14ac:dyDescent="0.2">
      <c r="Z177" s="33"/>
      <c r="AB177" s="41">
        <v>1.5334193991649248</v>
      </c>
    </row>
    <row r="178" spans="25:28" x14ac:dyDescent="0.2">
      <c r="Y178" s="33"/>
      <c r="Z178" s="33"/>
      <c r="AB178" s="41">
        <v>1.5447465480569811</v>
      </c>
    </row>
    <row r="179" spans="25:28" x14ac:dyDescent="0.2">
      <c r="Z179" s="33"/>
      <c r="AB179" s="41">
        <v>1.5595779780505699</v>
      </c>
    </row>
    <row r="180" spans="25:28" x14ac:dyDescent="0.2">
      <c r="Y180" s="33"/>
      <c r="Z180" s="33"/>
      <c r="AB180" s="41">
        <v>1.5686874764621737</v>
      </c>
    </row>
    <row r="181" spans="25:28" x14ac:dyDescent="0.2">
      <c r="Z181" s="33"/>
      <c r="AB181" s="41">
        <v>1.5703675751638662</v>
      </c>
    </row>
    <row r="182" spans="25:28" x14ac:dyDescent="0.2">
      <c r="Y182" s="33"/>
      <c r="Z182" s="33"/>
      <c r="AB182" s="41">
        <v>1.5694987690041657</v>
      </c>
    </row>
    <row r="183" spans="25:28" x14ac:dyDescent="0.2">
      <c r="Z183" s="33"/>
      <c r="AB183" s="41">
        <v>1.5689561140588622</v>
      </c>
    </row>
    <row r="184" spans="25:28" x14ac:dyDescent="0.2">
      <c r="Y184" s="33"/>
      <c r="Z184" s="33"/>
      <c r="AB184" s="41">
        <v>1.5739920095557562</v>
      </c>
    </row>
    <row r="185" spans="25:28" x14ac:dyDescent="0.2">
      <c r="Z185" s="33"/>
      <c r="AB185" s="41">
        <v>1.5778858705177179</v>
      </c>
    </row>
    <row r="186" spans="25:28" x14ac:dyDescent="0.2">
      <c r="Y186" s="33"/>
      <c r="Z186" s="33"/>
      <c r="AB186" s="41">
        <v>1.5512067767876925</v>
      </c>
    </row>
    <row r="187" spans="25:28" x14ac:dyDescent="0.2">
      <c r="Z187" s="33"/>
      <c r="AB187" s="41">
        <v>1.52</v>
      </c>
    </row>
    <row r="188" spans="25:28" x14ac:dyDescent="0.2">
      <c r="Y188" s="33"/>
      <c r="Z188" s="33"/>
      <c r="AB188" s="41">
        <v>1.51</v>
      </c>
    </row>
    <row r="189" spans="25:28" x14ac:dyDescent="0.2">
      <c r="Z189" s="33"/>
      <c r="AB189" s="41">
        <v>1.52</v>
      </c>
    </row>
    <row r="190" spans="25:28" x14ac:dyDescent="0.2">
      <c r="Y190" s="33"/>
      <c r="Z190" s="33"/>
      <c r="AB190" s="41">
        <v>1.54</v>
      </c>
    </row>
    <row r="191" spans="25:28" x14ac:dyDescent="0.2">
      <c r="Z191" s="33"/>
      <c r="AB191" s="41">
        <v>1.52</v>
      </c>
    </row>
    <row r="192" spans="25:28" x14ac:dyDescent="0.2">
      <c r="Y192" s="33"/>
      <c r="Z192" s="33"/>
      <c r="AB192" s="41">
        <v>1.52</v>
      </c>
    </row>
    <row r="193" spans="25:28" x14ac:dyDescent="0.2">
      <c r="Z193" s="33"/>
      <c r="AB193" s="41">
        <v>1.45</v>
      </c>
    </row>
    <row r="194" spans="25:28" x14ac:dyDescent="0.2">
      <c r="Y194" s="33"/>
      <c r="Z194" s="33"/>
      <c r="AB194" s="41">
        <v>1.53</v>
      </c>
    </row>
    <row r="195" spans="25:28" x14ac:dyDescent="0.2">
      <c r="Z195" s="33"/>
      <c r="AB195" s="41">
        <v>1.53</v>
      </c>
    </row>
    <row r="196" spans="25:28" x14ac:dyDescent="0.2">
      <c r="Y196" s="33"/>
      <c r="Z196" s="33"/>
      <c r="AB196" s="41">
        <v>1.53</v>
      </c>
    </row>
    <row r="197" spans="25:28" x14ac:dyDescent="0.2">
      <c r="Z197" s="33"/>
      <c r="AB197" s="41">
        <v>1.52</v>
      </c>
    </row>
    <row r="198" spans="25:28" x14ac:dyDescent="0.2">
      <c r="Y198" s="33"/>
      <c r="Z198" s="33"/>
      <c r="AB198" s="41">
        <v>1.53</v>
      </c>
    </row>
    <row r="199" spans="25:28" x14ac:dyDescent="0.2">
      <c r="Z199" s="33"/>
      <c r="AB199" s="41">
        <v>1.53</v>
      </c>
    </row>
    <row r="200" spans="25:28" x14ac:dyDescent="0.2">
      <c r="Y200" s="33"/>
      <c r="Z200" s="33"/>
      <c r="AB200" s="41">
        <v>1.53</v>
      </c>
    </row>
    <row r="201" spans="25:28" x14ac:dyDescent="0.2">
      <c r="Z201" s="33"/>
      <c r="AB201" s="41">
        <v>1.53</v>
      </c>
    </row>
    <row r="202" spans="25:28" x14ac:dyDescent="0.2">
      <c r="Y202" s="33"/>
      <c r="Z202" s="33"/>
      <c r="AB202" s="41">
        <v>1.53</v>
      </c>
    </row>
    <row r="203" spans="25:28" x14ac:dyDescent="0.2">
      <c r="Z203" s="33"/>
      <c r="AB203" s="41">
        <v>1.52</v>
      </c>
    </row>
    <row r="204" spans="25:28" x14ac:dyDescent="0.2">
      <c r="Y204" s="33"/>
      <c r="Z204" s="33"/>
      <c r="AB204" s="41">
        <v>1.53</v>
      </c>
    </row>
    <row r="205" spans="25:28" x14ac:dyDescent="0.2">
      <c r="Z205" s="33"/>
      <c r="AB205" s="41">
        <v>1.55</v>
      </c>
    </row>
    <row r="206" spans="25:28" x14ac:dyDescent="0.2">
      <c r="Y206" s="33"/>
      <c r="Z206" s="33"/>
      <c r="AB206" s="41">
        <v>1.55</v>
      </c>
    </row>
    <row r="207" spans="25:28" x14ac:dyDescent="0.2">
      <c r="Z207" s="33"/>
      <c r="AB207" s="41">
        <v>1.55</v>
      </c>
    </row>
    <row r="208" spans="25:28" x14ac:dyDescent="0.2">
      <c r="Y208" s="33"/>
      <c r="Z208" s="33"/>
      <c r="AB208" s="41">
        <v>1.55</v>
      </c>
    </row>
    <row r="209" spans="25:28" x14ac:dyDescent="0.2">
      <c r="Z209" s="33"/>
      <c r="AB209" s="41">
        <v>1.56</v>
      </c>
    </row>
    <row r="210" spans="25:28" x14ac:dyDescent="0.2">
      <c r="Y210" s="33"/>
      <c r="Z210" s="33"/>
      <c r="AB210" s="41">
        <v>1.56</v>
      </c>
    </row>
    <row r="211" spans="25:28" x14ac:dyDescent="0.2">
      <c r="Z211" s="33"/>
      <c r="AB211" s="41">
        <v>1.56</v>
      </c>
    </row>
    <row r="212" spans="25:28" x14ac:dyDescent="0.2">
      <c r="Y212" s="33"/>
      <c r="Z212" s="33"/>
      <c r="AB212" s="41">
        <v>1.57</v>
      </c>
    </row>
    <row r="213" spans="25:28" x14ac:dyDescent="0.2">
      <c r="Z213" s="33"/>
      <c r="AB213" s="41">
        <v>1.56</v>
      </c>
    </row>
    <row r="214" spans="25:28" x14ac:dyDescent="0.2">
      <c r="Y214" s="33"/>
      <c r="Z214" s="33"/>
      <c r="AB214" s="41">
        <v>1.56</v>
      </c>
    </row>
    <row r="215" spans="25:28" x14ac:dyDescent="0.2">
      <c r="Z215" s="33"/>
      <c r="AB215" s="41">
        <v>1.56</v>
      </c>
    </row>
    <row r="216" spans="25:28" x14ac:dyDescent="0.2">
      <c r="Y216" s="33"/>
      <c r="Z216" s="33"/>
      <c r="AB216" s="41">
        <v>1.56</v>
      </c>
    </row>
    <row r="217" spans="25:28" x14ac:dyDescent="0.2">
      <c r="Z217" s="33"/>
      <c r="AB217" s="41">
        <v>1.56</v>
      </c>
    </row>
    <row r="218" spans="25:28" x14ac:dyDescent="0.2">
      <c r="Y218" s="33"/>
      <c r="Z218" s="33"/>
      <c r="AB218" s="41">
        <v>1.56</v>
      </c>
    </row>
    <row r="219" spans="25:28" x14ac:dyDescent="0.2">
      <c r="Z219" s="33"/>
      <c r="AB219" s="41">
        <v>1.56</v>
      </c>
    </row>
    <row r="220" spans="25:28" x14ac:dyDescent="0.2">
      <c r="Y220" s="33"/>
      <c r="Z220" s="33"/>
      <c r="AB220" s="41">
        <v>1.56</v>
      </c>
    </row>
    <row r="221" spans="25:28" x14ac:dyDescent="0.2">
      <c r="Z221" s="33"/>
      <c r="AB221" s="41">
        <v>1.56</v>
      </c>
    </row>
    <row r="222" spans="25:28" x14ac:dyDescent="0.2">
      <c r="Y222" s="33"/>
      <c r="Z222" s="33"/>
      <c r="AB222" s="41">
        <v>1.56</v>
      </c>
    </row>
    <row r="223" spans="25:28" x14ac:dyDescent="0.2">
      <c r="Z223" s="33"/>
      <c r="AB223" s="41">
        <v>1.55</v>
      </c>
    </row>
    <row r="224" spans="25:28" x14ac:dyDescent="0.2">
      <c r="Y224" s="33"/>
      <c r="Z224" s="33"/>
      <c r="AB224" s="41">
        <v>1.56</v>
      </c>
    </row>
    <row r="225" spans="25:28" x14ac:dyDescent="0.2">
      <c r="Z225" s="33"/>
      <c r="AB225" s="41">
        <v>1.54</v>
      </c>
    </row>
    <row r="226" spans="25:28" x14ac:dyDescent="0.2">
      <c r="Y226" s="33"/>
      <c r="Z226" s="33"/>
      <c r="AB226" s="41">
        <v>1.56</v>
      </c>
    </row>
    <row r="227" spans="25:28" x14ac:dyDescent="0.2">
      <c r="Z227" s="33"/>
      <c r="AB227" s="41">
        <v>1.56</v>
      </c>
    </row>
    <row r="228" spans="25:28" x14ac:dyDescent="0.2">
      <c r="Y228" s="33"/>
      <c r="Z228" s="33"/>
      <c r="AB228" s="41">
        <v>1.54</v>
      </c>
    </row>
    <row r="229" spans="25:28" x14ac:dyDescent="0.2">
      <c r="Z229" s="33"/>
      <c r="AB229" s="41">
        <v>1.53</v>
      </c>
    </row>
    <row r="230" spans="25:28" x14ac:dyDescent="0.2">
      <c r="Y230" s="33"/>
      <c r="Z230" s="33"/>
      <c r="AB230" s="41">
        <v>1.55</v>
      </c>
    </row>
    <row r="231" spans="25:28" x14ac:dyDescent="0.2">
      <c r="Z231" s="33"/>
      <c r="AB231" s="41">
        <v>1.55</v>
      </c>
    </row>
    <row r="232" spans="25:28" x14ac:dyDescent="0.2">
      <c r="Y232" s="33"/>
      <c r="Z232" s="33"/>
      <c r="AB232" s="41">
        <v>1.55</v>
      </c>
    </row>
    <row r="233" spans="25:28" x14ac:dyDescent="0.2">
      <c r="Z233" s="33"/>
      <c r="AB233" s="41">
        <v>1.55</v>
      </c>
    </row>
    <row r="234" spans="25:28" x14ac:dyDescent="0.2">
      <c r="Y234" s="33"/>
      <c r="Z234" s="33"/>
      <c r="AB234" s="41">
        <v>1.55</v>
      </c>
    </row>
    <row r="235" spans="25:28" x14ac:dyDescent="0.2">
      <c r="Z235" s="33"/>
      <c r="AB235" s="41">
        <v>1.55</v>
      </c>
    </row>
    <row r="236" spans="25:28" x14ac:dyDescent="0.2">
      <c r="Y236" s="33"/>
      <c r="Z236" s="33"/>
      <c r="AB236" s="41">
        <v>1.54</v>
      </c>
    </row>
    <row r="237" spans="25:28" x14ac:dyDescent="0.2">
      <c r="Z237" s="33"/>
      <c r="AB237" s="41">
        <v>1.55</v>
      </c>
    </row>
    <row r="238" spans="25:28" x14ac:dyDescent="0.2">
      <c r="Y238" s="33"/>
      <c r="Z238" s="33"/>
      <c r="AB238" s="41">
        <v>1.55</v>
      </c>
    </row>
    <row r="239" spans="25:28" x14ac:dyDescent="0.2">
      <c r="Z239" s="33"/>
      <c r="AB239" s="41">
        <v>1.56</v>
      </c>
    </row>
    <row r="240" spans="25:28" x14ac:dyDescent="0.2">
      <c r="Y240" s="33"/>
      <c r="Z240" s="33"/>
      <c r="AB240" s="41">
        <v>1.54</v>
      </c>
    </row>
    <row r="241" spans="26:28" x14ac:dyDescent="0.2">
      <c r="Z241" s="33"/>
      <c r="AB241" s="41">
        <v>1.55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workbookViewId="0">
      <selection activeCell="J17" sqref="J17"/>
    </sheetView>
  </sheetViews>
  <sheetFormatPr baseColWidth="10" defaultRowHeight="12.75" x14ac:dyDescent="0.2"/>
  <cols>
    <col min="1" max="1" width="8.7109375" style="31" bestFit="1" customWidth="1"/>
    <col min="2" max="2" width="7.42578125" style="31" bestFit="1" customWidth="1"/>
    <col min="3" max="3" width="4.85546875" style="31" bestFit="1" customWidth="1"/>
    <col min="4" max="4" width="4.42578125" style="31" bestFit="1" customWidth="1"/>
    <col min="5" max="5" width="6.140625" style="31" bestFit="1" customWidth="1"/>
    <col min="6" max="6" width="7.7109375" style="31" customWidth="1"/>
    <col min="7" max="7" width="6.28515625" customWidth="1"/>
    <col min="8" max="8" width="4.85546875" style="31" customWidth="1"/>
    <col min="9" max="12" width="6.140625" style="31" customWidth="1"/>
    <col min="13" max="13" width="5.5703125" style="31" bestFit="1" customWidth="1"/>
    <col min="14" max="14" width="6.5703125" style="31" bestFit="1" customWidth="1"/>
    <col min="15" max="24" width="5.42578125" style="29" customWidth="1"/>
    <col min="25" max="27" width="6" style="29" customWidth="1"/>
    <col min="28" max="28" width="4.140625" style="29" customWidth="1"/>
    <col min="29" max="39" width="6" style="29" customWidth="1"/>
    <col min="40" max="16384" width="11.42578125" style="29"/>
  </cols>
  <sheetData>
    <row r="1" spans="1:17" ht="114" customHeight="1" x14ac:dyDescent="0.2">
      <c r="A1" s="31" t="s">
        <v>70</v>
      </c>
      <c r="B1" s="30" t="s">
        <v>74</v>
      </c>
      <c r="C1" s="30" t="s">
        <v>75</v>
      </c>
      <c r="D1" s="30" t="s">
        <v>77</v>
      </c>
      <c r="E1" s="30" t="s">
        <v>73</v>
      </c>
      <c r="F1" s="28" t="s">
        <v>76</v>
      </c>
      <c r="G1" s="30" t="s">
        <v>80</v>
      </c>
      <c r="H1" s="28" t="s">
        <v>79</v>
      </c>
      <c r="I1" s="30"/>
      <c r="L1" s="30" t="s">
        <v>72</v>
      </c>
      <c r="M1" s="30" t="s">
        <v>71</v>
      </c>
      <c r="N1" s="30" t="s">
        <v>78</v>
      </c>
      <c r="O1" s="31"/>
      <c r="P1" s="42" t="s">
        <v>0</v>
      </c>
    </row>
    <row r="2" spans="1:17" x14ac:dyDescent="0.2">
      <c r="A2" s="40">
        <v>43800</v>
      </c>
      <c r="C2" s="33">
        <v>6000</v>
      </c>
      <c r="D2" s="33"/>
      <c r="F2" s="28"/>
      <c r="L2" s="31">
        <v>15516</v>
      </c>
      <c r="M2" s="34">
        <v>99.967799999999997</v>
      </c>
      <c r="N2" s="33">
        <f t="shared" ref="N2:N25" si="0">L2-C2</f>
        <v>9516</v>
      </c>
      <c r="O2" s="35"/>
      <c r="P2" s="32"/>
      <c r="Q2" s="35"/>
    </row>
    <row r="3" spans="1:17" x14ac:dyDescent="0.2">
      <c r="A3" s="40">
        <v>43770</v>
      </c>
      <c r="C3" s="31">
        <v>8500</v>
      </c>
      <c r="F3" s="45">
        <f>E5*0.11</f>
        <v>30044.080000000002</v>
      </c>
      <c r="L3" s="31">
        <v>15218</v>
      </c>
      <c r="M3" s="34">
        <v>99.379099999999994</v>
      </c>
      <c r="N3" s="33">
        <f t="shared" si="0"/>
        <v>6718</v>
      </c>
      <c r="P3" s="32"/>
    </row>
    <row r="4" spans="1:17" x14ac:dyDescent="0.2">
      <c r="A4" s="40">
        <v>43739</v>
      </c>
      <c r="C4" s="33">
        <v>7000</v>
      </c>
      <c r="D4" s="33"/>
      <c r="F4" s="28"/>
      <c r="L4" s="31">
        <v>17771</v>
      </c>
      <c r="M4" s="34">
        <v>99.892899999999997</v>
      </c>
      <c r="N4" s="33">
        <f t="shared" si="0"/>
        <v>10771</v>
      </c>
      <c r="P4" s="32"/>
    </row>
    <row r="5" spans="1:17" ht="11.25" x14ac:dyDescent="0.2">
      <c r="A5" s="40">
        <v>43709</v>
      </c>
      <c r="B5" s="31">
        <v>285128</v>
      </c>
      <c r="C5" s="31">
        <v>6000</v>
      </c>
      <c r="D5" s="31">
        <f>C5*0.5</f>
        <v>3000</v>
      </c>
      <c r="E5" s="31">
        <f>B5-(1.5*C5)-D5</f>
        <v>273128</v>
      </c>
      <c r="F5" s="27">
        <v>100.517</v>
      </c>
      <c r="G5" s="43">
        <f>(E5-E6)/E6</f>
        <v>0.11375350688327787</v>
      </c>
      <c r="H5" s="43">
        <f>(F5-F6)/100</f>
        <v>4.1579999999999014E-3</v>
      </c>
      <c r="I5" s="44"/>
      <c r="L5" s="31">
        <v>18273</v>
      </c>
      <c r="M5" s="34">
        <v>99.160399999999996</v>
      </c>
      <c r="N5" s="33">
        <f t="shared" si="0"/>
        <v>12273</v>
      </c>
      <c r="P5" s="41">
        <v>1.542842490288344</v>
      </c>
    </row>
    <row r="6" spans="1:17" ht="11.25" x14ac:dyDescent="0.2">
      <c r="A6" s="40">
        <v>43678</v>
      </c>
      <c r="B6" s="31">
        <v>257232</v>
      </c>
      <c r="C6" s="31">
        <v>6000</v>
      </c>
      <c r="D6" s="31">
        <f t="shared" ref="D6:D25" si="1">C6*0.5</f>
        <v>3000</v>
      </c>
      <c r="E6" s="31">
        <f t="shared" ref="E6:E58" si="2">B6-(1.5*C6)-D6</f>
        <v>245232</v>
      </c>
      <c r="F6" s="27">
        <v>100.10120000000001</v>
      </c>
      <c r="G6" s="43">
        <f t="shared" ref="G6:G16" si="3">(E6-E7)/E7</f>
        <v>-2.3096841015018126E-2</v>
      </c>
      <c r="H6" s="43">
        <f t="shared" ref="H6:H37" si="4">F6-F7</f>
        <v>-0.10320000000000107</v>
      </c>
      <c r="I6" s="44"/>
      <c r="L6" s="31">
        <v>15625</v>
      </c>
      <c r="M6" s="34">
        <v>98.731899999999996</v>
      </c>
      <c r="N6" s="33">
        <f t="shared" si="0"/>
        <v>9625</v>
      </c>
      <c r="P6" s="41">
        <v>1.5403242913866635</v>
      </c>
    </row>
    <row r="7" spans="1:17" ht="11.25" x14ac:dyDescent="0.2">
      <c r="A7" s="40">
        <v>43647</v>
      </c>
      <c r="B7" s="31">
        <v>260730</v>
      </c>
      <c r="C7" s="31">
        <v>4850</v>
      </c>
      <c r="D7" s="31">
        <f t="shared" si="1"/>
        <v>2425</v>
      </c>
      <c r="E7" s="31">
        <f t="shared" si="2"/>
        <v>251030</v>
      </c>
      <c r="F7" s="27">
        <v>100.20440000000001</v>
      </c>
      <c r="G7" s="43">
        <f t="shared" si="3"/>
        <v>-6.3174079519924764E-2</v>
      </c>
      <c r="H7" s="43">
        <f t="shared" si="4"/>
        <v>-0.23139999999999361</v>
      </c>
      <c r="I7" s="44"/>
      <c r="L7" s="31">
        <v>16316</v>
      </c>
      <c r="M7" s="34">
        <v>99.049400000000006</v>
      </c>
      <c r="N7" s="33">
        <f t="shared" si="0"/>
        <v>11466</v>
      </c>
      <c r="P7" s="41">
        <v>1.5403242913866635</v>
      </c>
    </row>
    <row r="8" spans="1:17" ht="11.25" x14ac:dyDescent="0.2">
      <c r="A8" s="40">
        <v>43617</v>
      </c>
      <c r="B8" s="31">
        <v>277958</v>
      </c>
      <c r="C8" s="31">
        <v>5000</v>
      </c>
      <c r="D8" s="31">
        <f t="shared" si="1"/>
        <v>2500</v>
      </c>
      <c r="E8" s="31">
        <f t="shared" si="2"/>
        <v>267958</v>
      </c>
      <c r="F8" s="27">
        <v>100.4358</v>
      </c>
      <c r="G8" s="43">
        <f t="shared" si="3"/>
        <v>-0.13353424692970828</v>
      </c>
      <c r="H8" s="43">
        <f t="shared" si="4"/>
        <v>0.18410000000000082</v>
      </c>
      <c r="I8" s="44"/>
      <c r="L8" s="31">
        <v>15740</v>
      </c>
      <c r="M8" s="34">
        <v>99.242699999999999</v>
      </c>
      <c r="N8" s="33">
        <f t="shared" si="0"/>
        <v>10740</v>
      </c>
      <c r="P8" s="41">
        <v>1.5375270061701924</v>
      </c>
    </row>
    <row r="9" spans="1:17" ht="11.25" x14ac:dyDescent="0.2">
      <c r="A9" s="40">
        <v>43586</v>
      </c>
      <c r="B9" s="31">
        <v>320254</v>
      </c>
      <c r="C9" s="31">
        <v>5500</v>
      </c>
      <c r="D9" s="31">
        <f t="shared" si="1"/>
        <v>2750</v>
      </c>
      <c r="E9" s="31">
        <f t="shared" si="2"/>
        <v>309254</v>
      </c>
      <c r="F9" s="27">
        <v>100.2517</v>
      </c>
      <c r="G9" s="43">
        <f t="shared" si="3"/>
        <v>1.7744897354720235E-2</v>
      </c>
      <c r="H9" s="43">
        <f t="shared" si="4"/>
        <v>-0.59120000000000061</v>
      </c>
      <c r="I9" s="44"/>
      <c r="L9" s="31">
        <v>17854</v>
      </c>
      <c r="M9" s="34">
        <v>98.924400000000006</v>
      </c>
      <c r="N9" s="33">
        <f t="shared" si="0"/>
        <v>12354</v>
      </c>
      <c r="P9" s="41">
        <v>1.5375270061701924</v>
      </c>
    </row>
    <row r="10" spans="1:17" ht="11.25" x14ac:dyDescent="0.2">
      <c r="A10" s="40">
        <v>43556</v>
      </c>
      <c r="B10" s="33">
        <v>313862</v>
      </c>
      <c r="C10" s="31">
        <v>5000</v>
      </c>
      <c r="D10" s="31">
        <f t="shared" si="1"/>
        <v>2500</v>
      </c>
      <c r="E10" s="31">
        <f t="shared" si="2"/>
        <v>303862</v>
      </c>
      <c r="F10" s="27">
        <v>100.8429</v>
      </c>
      <c r="G10" s="43">
        <f t="shared" si="3"/>
        <v>2.2797882116133549E-2</v>
      </c>
      <c r="H10" s="43">
        <f t="shared" si="4"/>
        <v>7.4100000000001387E-2</v>
      </c>
      <c r="I10" s="44"/>
      <c r="L10" s="31">
        <v>16904</v>
      </c>
      <c r="M10" s="34">
        <v>99.726500000000001</v>
      </c>
      <c r="N10" s="33">
        <f t="shared" si="0"/>
        <v>11904</v>
      </c>
      <c r="P10" s="41">
        <v>1.5375270061701924</v>
      </c>
    </row>
    <row r="11" spans="1:17" ht="11.25" x14ac:dyDescent="0.2">
      <c r="A11" s="40">
        <v>43525</v>
      </c>
      <c r="B11" s="31">
        <v>310089</v>
      </c>
      <c r="C11" s="31">
        <v>6500</v>
      </c>
      <c r="D11" s="31">
        <f t="shared" si="1"/>
        <v>3250</v>
      </c>
      <c r="E11" s="31">
        <f t="shared" si="2"/>
        <v>297089</v>
      </c>
      <c r="F11" s="27">
        <v>100.7688</v>
      </c>
      <c r="G11" s="43">
        <f t="shared" si="3"/>
        <v>0.15427263755818199</v>
      </c>
      <c r="H11" s="43">
        <f t="shared" si="4"/>
        <v>0.26640000000000441</v>
      </c>
      <c r="I11" s="44"/>
      <c r="L11" s="31">
        <v>16040</v>
      </c>
      <c r="M11" s="34">
        <v>99.521100000000004</v>
      </c>
      <c r="N11" s="33">
        <f t="shared" si="0"/>
        <v>9540</v>
      </c>
      <c r="P11" s="41">
        <v>1.524238295874814</v>
      </c>
    </row>
    <row r="12" spans="1:17" ht="11.25" x14ac:dyDescent="0.2">
      <c r="A12" s="40">
        <v>43497</v>
      </c>
      <c r="B12" s="36">
        <v>267882</v>
      </c>
      <c r="C12" s="31">
        <v>5250</v>
      </c>
      <c r="D12" s="31">
        <f t="shared" si="1"/>
        <v>2625</v>
      </c>
      <c r="E12" s="31">
        <f t="shared" si="2"/>
        <v>257382</v>
      </c>
      <c r="F12" s="27">
        <v>100.50239999999999</v>
      </c>
      <c r="G12" s="43">
        <f t="shared" si="3"/>
        <v>-6.8192514608026999E-2</v>
      </c>
      <c r="H12" s="43">
        <f t="shared" si="4"/>
        <v>-5.0000000000096634E-3</v>
      </c>
      <c r="I12" s="44"/>
      <c r="L12" s="31">
        <v>14274</v>
      </c>
      <c r="M12" s="34">
        <v>99.567700000000002</v>
      </c>
      <c r="N12" s="33">
        <f t="shared" si="0"/>
        <v>9024</v>
      </c>
      <c r="P12" s="41">
        <v>1.5375270061701924</v>
      </c>
    </row>
    <row r="13" spans="1:17" ht="11.25" x14ac:dyDescent="0.2">
      <c r="A13" s="40">
        <v>43466</v>
      </c>
      <c r="B13" s="36">
        <v>286718</v>
      </c>
      <c r="C13" s="31">
        <v>5250</v>
      </c>
      <c r="D13" s="31">
        <f t="shared" si="1"/>
        <v>2625</v>
      </c>
      <c r="E13" s="31">
        <f t="shared" si="2"/>
        <v>276218</v>
      </c>
      <c r="F13" s="27">
        <v>100.5074</v>
      </c>
      <c r="G13" s="43">
        <f t="shared" si="3"/>
        <v>4.463026204820416E-2</v>
      </c>
      <c r="H13" s="43">
        <f t="shared" si="4"/>
        <v>-0.43529999999999802</v>
      </c>
      <c r="I13" s="44"/>
      <c r="L13" s="31">
        <v>15583</v>
      </c>
      <c r="M13" s="34">
        <v>99.771799999999999</v>
      </c>
      <c r="N13" s="33">
        <f t="shared" si="0"/>
        <v>10333</v>
      </c>
      <c r="P13" s="41">
        <v>1.5375270061701924</v>
      </c>
    </row>
    <row r="14" spans="1:17" ht="11.25" x14ac:dyDescent="0.2">
      <c r="A14" s="40">
        <v>43435</v>
      </c>
      <c r="B14" s="31">
        <v>278417</v>
      </c>
      <c r="C14" s="33">
        <v>7000</v>
      </c>
      <c r="D14" s="31">
        <f t="shared" si="1"/>
        <v>3500</v>
      </c>
      <c r="E14" s="31">
        <f t="shared" si="2"/>
        <v>264417</v>
      </c>
      <c r="F14" s="27">
        <v>100.9427</v>
      </c>
      <c r="G14" s="43">
        <f t="shared" si="3"/>
        <v>6.3483125731499834E-2</v>
      </c>
      <c r="H14" s="43">
        <f t="shared" si="4"/>
        <v>0.47299999999999898</v>
      </c>
      <c r="I14" s="44"/>
      <c r="L14" s="31">
        <v>15096</v>
      </c>
      <c r="M14" s="34">
        <v>100.4255</v>
      </c>
      <c r="N14" s="33">
        <f t="shared" si="0"/>
        <v>8096</v>
      </c>
      <c r="P14" s="41">
        <v>1.513197200109365</v>
      </c>
    </row>
    <row r="15" spans="1:17" ht="11.25" x14ac:dyDescent="0.2">
      <c r="A15" s="40">
        <v>43405</v>
      </c>
      <c r="B15" s="31">
        <v>264633</v>
      </c>
      <c r="C15" s="33">
        <v>8000</v>
      </c>
      <c r="D15" s="31">
        <f t="shared" si="1"/>
        <v>4000</v>
      </c>
      <c r="E15" s="31">
        <f t="shared" si="2"/>
        <v>248633</v>
      </c>
      <c r="F15" s="27">
        <v>100.4697</v>
      </c>
      <c r="G15" s="43">
        <f t="shared" si="3"/>
        <v>-9.4862955102278559E-2</v>
      </c>
      <c r="H15" s="43">
        <f t="shared" si="4"/>
        <v>-0.52029999999999177</v>
      </c>
      <c r="I15" s="44"/>
      <c r="L15" s="31">
        <v>15144</v>
      </c>
      <c r="M15" s="34">
        <v>99.302899999999994</v>
      </c>
      <c r="N15" s="33">
        <f t="shared" si="0"/>
        <v>7144</v>
      </c>
      <c r="P15" s="41">
        <v>1.5128069317325796</v>
      </c>
    </row>
    <row r="16" spans="1:17" ht="11.25" x14ac:dyDescent="0.2">
      <c r="A16" s="40">
        <v>43374</v>
      </c>
      <c r="B16" s="31">
        <v>288491</v>
      </c>
      <c r="C16" s="33">
        <v>6900</v>
      </c>
      <c r="D16" s="31">
        <f t="shared" si="1"/>
        <v>3450</v>
      </c>
      <c r="E16" s="31">
        <f t="shared" si="2"/>
        <v>274691</v>
      </c>
      <c r="F16" s="27">
        <v>100.99</v>
      </c>
      <c r="G16" s="43">
        <f t="shared" si="3"/>
        <v>8.0070749956882153E-3</v>
      </c>
      <c r="H16" s="43">
        <f t="shared" si="4"/>
        <v>0.41319999999998913</v>
      </c>
      <c r="I16" s="44"/>
      <c r="L16" s="31">
        <v>16840</v>
      </c>
      <c r="M16" s="34">
        <v>100.15989999999999</v>
      </c>
      <c r="N16" s="33">
        <f t="shared" si="0"/>
        <v>9940</v>
      </c>
      <c r="P16" s="41">
        <v>1.5128069317325796</v>
      </c>
    </row>
    <row r="17" spans="1:16" ht="11.25" x14ac:dyDescent="0.2">
      <c r="A17" s="40">
        <v>43344</v>
      </c>
      <c r="B17" s="31">
        <v>286309</v>
      </c>
      <c r="C17" s="31">
        <v>6900</v>
      </c>
      <c r="D17" s="31">
        <f t="shared" si="1"/>
        <v>3450</v>
      </c>
      <c r="E17" s="31">
        <f t="shared" si="2"/>
        <v>272509</v>
      </c>
      <c r="F17" s="27">
        <v>100.57680000000001</v>
      </c>
      <c r="G17" s="43">
        <f>(E17-E18)/E18</f>
        <v>0.10779168512925165</v>
      </c>
      <c r="H17" s="43">
        <f t="shared" si="4"/>
        <v>0.21430000000000859</v>
      </c>
      <c r="I17" s="44"/>
      <c r="L17" s="31">
        <v>17623</v>
      </c>
      <c r="M17" s="34">
        <v>99.085400000000007</v>
      </c>
      <c r="N17" s="33">
        <f t="shared" si="0"/>
        <v>10723</v>
      </c>
      <c r="P17" s="41">
        <v>1.4995182214372011</v>
      </c>
    </row>
    <row r="18" spans="1:16" ht="11.25" x14ac:dyDescent="0.2">
      <c r="A18" s="40">
        <v>43313</v>
      </c>
      <c r="B18" s="31">
        <v>258193</v>
      </c>
      <c r="C18" s="33">
        <v>6100</v>
      </c>
      <c r="D18" s="31">
        <f t="shared" si="1"/>
        <v>3050</v>
      </c>
      <c r="E18" s="31">
        <f t="shared" si="2"/>
        <v>245993</v>
      </c>
      <c r="F18" s="27">
        <v>100.3625</v>
      </c>
      <c r="G18" s="43">
        <f t="shared" ref="G18:G25" si="5">(E18-E19)/E19</f>
        <v>-4.572873873559339E-2</v>
      </c>
      <c r="H18" s="43">
        <f t="shared" si="4"/>
        <v>-5.3200000000003911E-2</v>
      </c>
      <c r="I18" s="44"/>
      <c r="L18" s="31">
        <v>15289</v>
      </c>
      <c r="M18" s="34">
        <v>99.243700000000004</v>
      </c>
      <c r="N18" s="33">
        <f t="shared" si="0"/>
        <v>9189</v>
      </c>
      <c r="P18" s="41">
        <v>1.5086024609146778</v>
      </c>
    </row>
    <row r="19" spans="1:16" ht="11.25" x14ac:dyDescent="0.2">
      <c r="A19" s="40">
        <v>43282</v>
      </c>
      <c r="B19" s="31">
        <v>267781</v>
      </c>
      <c r="C19" s="31">
        <v>5000</v>
      </c>
      <c r="D19" s="31">
        <f t="shared" si="1"/>
        <v>2500</v>
      </c>
      <c r="E19" s="31">
        <f t="shared" si="2"/>
        <v>257781</v>
      </c>
      <c r="F19" s="27">
        <v>100.4157</v>
      </c>
      <c r="G19" s="43">
        <f t="shared" si="5"/>
        <v>-3.1095191201786103E-2</v>
      </c>
      <c r="H19" s="43">
        <f t="shared" si="4"/>
        <v>-1.089999999999236E-2</v>
      </c>
      <c r="I19" s="44"/>
      <c r="L19" s="31">
        <v>14889</v>
      </c>
      <c r="M19" s="34">
        <v>99.002600000000001</v>
      </c>
      <c r="N19" s="33">
        <f t="shared" si="0"/>
        <v>9889</v>
      </c>
      <c r="P19" s="41">
        <v>1.4959890484609737</v>
      </c>
    </row>
    <row r="20" spans="1:16" ht="11.25" x14ac:dyDescent="0.2">
      <c r="A20" s="40">
        <v>43252</v>
      </c>
      <c r="B20" s="31">
        <v>276254</v>
      </c>
      <c r="C20" s="31">
        <v>5100</v>
      </c>
      <c r="D20" s="31">
        <f t="shared" si="1"/>
        <v>2550</v>
      </c>
      <c r="E20" s="31">
        <f t="shared" si="2"/>
        <v>266054</v>
      </c>
      <c r="F20" s="27">
        <v>100.42659999999999</v>
      </c>
      <c r="G20" s="43">
        <f t="shared" si="5"/>
        <v>-0.14147326845135141</v>
      </c>
      <c r="H20" s="43">
        <f t="shared" si="4"/>
        <v>-2.6400000000009527E-2</v>
      </c>
      <c r="I20" s="44"/>
      <c r="L20" s="31">
        <v>15856</v>
      </c>
      <c r="M20" s="34">
        <v>99.038200000000003</v>
      </c>
      <c r="N20" s="33">
        <f t="shared" si="0"/>
        <v>10756</v>
      </c>
      <c r="P20" s="41">
        <v>1.4959890484609737</v>
      </c>
    </row>
    <row r="21" spans="1:16" ht="11.25" x14ac:dyDescent="0.2">
      <c r="A21" s="40">
        <v>43221</v>
      </c>
      <c r="B21" s="31">
        <v>320896</v>
      </c>
      <c r="C21" s="31">
        <v>5500</v>
      </c>
      <c r="D21" s="31">
        <f t="shared" si="1"/>
        <v>2750</v>
      </c>
      <c r="E21" s="31">
        <f t="shared" si="2"/>
        <v>309896</v>
      </c>
      <c r="F21" s="27">
        <v>100.453</v>
      </c>
      <c r="G21" s="43">
        <f t="shared" si="5"/>
        <v>9.3344142735790852E-4</v>
      </c>
      <c r="H21" s="43">
        <f t="shared" si="4"/>
        <v>2.1100000000004115E-2</v>
      </c>
      <c r="I21" s="44"/>
      <c r="L21" s="31">
        <v>17429</v>
      </c>
      <c r="M21" s="34">
        <v>99.222499999999997</v>
      </c>
      <c r="N21" s="33">
        <f t="shared" si="0"/>
        <v>11929</v>
      </c>
      <c r="P21" s="41">
        <v>1.4959890484609737</v>
      </c>
    </row>
    <row r="22" spans="1:16" ht="11.25" x14ac:dyDescent="0.2">
      <c r="A22" s="40">
        <v>43191</v>
      </c>
      <c r="B22" s="31">
        <v>319607</v>
      </c>
      <c r="C22" s="31">
        <v>5000</v>
      </c>
      <c r="D22" s="31">
        <f t="shared" si="1"/>
        <v>2500</v>
      </c>
      <c r="E22" s="31">
        <f t="shared" si="2"/>
        <v>309607</v>
      </c>
      <c r="F22" s="27">
        <v>100.4319</v>
      </c>
      <c r="G22" s="43">
        <f t="shared" si="5"/>
        <v>2.4232339338763141E-2</v>
      </c>
      <c r="H22" s="43">
        <f t="shared" si="4"/>
        <v>0.22230000000000416</v>
      </c>
      <c r="I22" s="44"/>
      <c r="L22" s="31">
        <v>15794</v>
      </c>
      <c r="M22" s="34">
        <v>99.312600000000003</v>
      </c>
      <c r="N22" s="33">
        <f t="shared" si="0"/>
        <v>10794</v>
      </c>
      <c r="P22" s="41">
        <v>1.4959890484609737</v>
      </c>
    </row>
    <row r="23" spans="1:16" ht="11.25" x14ac:dyDescent="0.2">
      <c r="A23" s="40">
        <v>43160</v>
      </c>
      <c r="B23" s="31">
        <v>313882</v>
      </c>
      <c r="C23" s="31">
        <v>5800</v>
      </c>
      <c r="D23" s="31">
        <f t="shared" si="1"/>
        <v>2900</v>
      </c>
      <c r="E23" s="31">
        <f t="shared" si="2"/>
        <v>302282</v>
      </c>
      <c r="F23" s="27">
        <v>100.20959999999999</v>
      </c>
      <c r="G23" s="43">
        <f t="shared" si="5"/>
        <v>0.12774117489050224</v>
      </c>
      <c r="H23" s="43">
        <f t="shared" si="4"/>
        <v>0.13199999999999079</v>
      </c>
      <c r="I23" s="44"/>
      <c r="L23" s="31">
        <v>16316</v>
      </c>
      <c r="M23" s="34">
        <v>98.251000000000005</v>
      </c>
      <c r="N23" s="33">
        <f t="shared" si="0"/>
        <v>10516</v>
      </c>
      <c r="P23" s="41">
        <v>1.4959890484609737</v>
      </c>
    </row>
    <row r="24" spans="1:16" ht="11.25" x14ac:dyDescent="0.2">
      <c r="A24" s="40">
        <v>43132</v>
      </c>
      <c r="B24" s="36">
        <v>278442</v>
      </c>
      <c r="C24" s="31">
        <v>5200</v>
      </c>
      <c r="D24" s="31">
        <f t="shared" si="1"/>
        <v>2600</v>
      </c>
      <c r="E24" s="31">
        <f t="shared" si="2"/>
        <v>268042</v>
      </c>
      <c r="F24" s="27">
        <v>100.0776</v>
      </c>
      <c r="G24" s="43">
        <f t="shared" si="5"/>
        <v>-8.1195218850371412E-2</v>
      </c>
      <c r="H24" s="43">
        <f t="shared" si="4"/>
        <v>0.30210000000001003</v>
      </c>
      <c r="I24" s="44"/>
      <c r="L24" s="31">
        <v>13898</v>
      </c>
      <c r="M24" s="34">
        <v>98.864099999999993</v>
      </c>
      <c r="N24" s="33">
        <f t="shared" si="0"/>
        <v>8698</v>
      </c>
      <c r="P24" s="41">
        <v>1.4959890484609737</v>
      </c>
    </row>
    <row r="25" spans="1:16" ht="11.25" x14ac:dyDescent="0.2">
      <c r="A25" s="40">
        <v>43101</v>
      </c>
      <c r="B25" s="36">
        <v>301529</v>
      </c>
      <c r="C25" s="31">
        <v>4900</v>
      </c>
      <c r="D25" s="31">
        <f t="shared" si="1"/>
        <v>2450</v>
      </c>
      <c r="E25" s="31">
        <f t="shared" si="2"/>
        <v>291729</v>
      </c>
      <c r="F25" s="27">
        <v>99.775499999999994</v>
      </c>
      <c r="G25" s="43">
        <f t="shared" si="5"/>
        <v>7.5428689840957366E-3</v>
      </c>
      <c r="H25" s="43">
        <f t="shared" si="4"/>
        <v>-0.89330000000001064</v>
      </c>
      <c r="I25" s="44"/>
      <c r="L25" s="31">
        <v>15118</v>
      </c>
      <c r="M25" s="34">
        <v>98.151700000000005</v>
      </c>
      <c r="N25" s="33">
        <f t="shared" si="0"/>
        <v>10218</v>
      </c>
      <c r="P25" s="41">
        <v>1.4893446933132843</v>
      </c>
    </row>
    <row r="26" spans="1:16" x14ac:dyDescent="0.2">
      <c r="A26" s="40">
        <v>43070</v>
      </c>
      <c r="B26" s="31">
        <v>289545</v>
      </c>
      <c r="E26" s="31">
        <f t="shared" si="2"/>
        <v>289545</v>
      </c>
      <c r="F26" s="27">
        <v>100.6688</v>
      </c>
      <c r="H26" s="34">
        <f t="shared" si="4"/>
        <v>0.29059999999999775</v>
      </c>
      <c r="M26" s="33"/>
      <c r="N26" s="33"/>
      <c r="P26" s="41">
        <v>1.4959890484609737</v>
      </c>
    </row>
    <row r="27" spans="1:16" x14ac:dyDescent="0.2">
      <c r="A27" s="40">
        <v>43040</v>
      </c>
      <c r="B27" s="31">
        <v>270900</v>
      </c>
      <c r="E27" s="31">
        <f t="shared" si="2"/>
        <v>270900</v>
      </c>
      <c r="F27" s="27">
        <v>100.37820000000001</v>
      </c>
      <c r="H27" s="34">
        <f t="shared" si="4"/>
        <v>0.67530000000000712</v>
      </c>
      <c r="N27" s="33"/>
      <c r="P27" s="41">
        <v>1.4877626715918251</v>
      </c>
    </row>
    <row r="28" spans="1:16" x14ac:dyDescent="0.2">
      <c r="A28" s="40">
        <v>43009</v>
      </c>
      <c r="B28" s="31">
        <v>289685</v>
      </c>
      <c r="E28" s="31">
        <f t="shared" si="2"/>
        <v>289685</v>
      </c>
      <c r="F28" s="27">
        <v>99.7029</v>
      </c>
      <c r="H28" s="34">
        <f t="shared" si="4"/>
        <v>0.58910000000000196</v>
      </c>
      <c r="M28" s="33"/>
      <c r="N28" s="33"/>
      <c r="P28" s="41">
        <v>1.4793537299560224</v>
      </c>
    </row>
    <row r="29" spans="1:16" x14ac:dyDescent="0.2">
      <c r="A29" s="40">
        <v>42979</v>
      </c>
      <c r="B29" s="31">
        <v>290689</v>
      </c>
      <c r="E29" s="31">
        <f t="shared" si="2"/>
        <v>290689</v>
      </c>
      <c r="F29" s="27">
        <v>99.113799999999998</v>
      </c>
      <c r="H29" s="34">
        <f t="shared" si="4"/>
        <v>-0.28010000000000446</v>
      </c>
      <c r="N29" s="33"/>
      <c r="P29" s="41">
        <v>1.4297970989877857</v>
      </c>
    </row>
    <row r="30" spans="1:16" x14ac:dyDescent="0.2">
      <c r="A30" s="40">
        <v>42948</v>
      </c>
      <c r="B30" s="31">
        <v>260555</v>
      </c>
      <c r="E30" s="31">
        <f t="shared" si="2"/>
        <v>260555</v>
      </c>
      <c r="F30" s="27">
        <v>99.393900000000002</v>
      </c>
      <c r="H30" s="34">
        <f t="shared" si="4"/>
        <v>0.29479999999999507</v>
      </c>
      <c r="M30" s="33"/>
      <c r="N30" s="33"/>
      <c r="P30" s="41">
        <v>1.4315248334106552</v>
      </c>
    </row>
    <row r="31" spans="1:16" x14ac:dyDescent="0.2">
      <c r="A31" s="40">
        <v>42917</v>
      </c>
      <c r="B31" s="31">
        <v>264699</v>
      </c>
      <c r="E31" s="31">
        <f t="shared" si="2"/>
        <v>264699</v>
      </c>
      <c r="F31" s="27">
        <v>99.099100000000007</v>
      </c>
      <c r="H31" s="34">
        <f t="shared" si="4"/>
        <v>0.26210000000000377</v>
      </c>
      <c r="N31" s="33"/>
      <c r="P31" s="41">
        <v>1.4315248334106552</v>
      </c>
    </row>
    <row r="32" spans="1:16" x14ac:dyDescent="0.2">
      <c r="A32" s="40">
        <v>42887</v>
      </c>
      <c r="B32" s="31">
        <v>276013</v>
      </c>
      <c r="E32" s="31">
        <f t="shared" si="2"/>
        <v>276013</v>
      </c>
      <c r="F32" s="27">
        <v>98.837000000000003</v>
      </c>
      <c r="H32" s="34">
        <f t="shared" si="4"/>
        <v>-0.30499999999999261</v>
      </c>
      <c r="M32" s="33"/>
      <c r="N32" s="33"/>
      <c r="P32" s="41">
        <v>1.4315248334106552</v>
      </c>
    </row>
    <row r="33" spans="1:16" x14ac:dyDescent="0.2">
      <c r="A33" s="40">
        <v>42856</v>
      </c>
      <c r="B33" s="31">
        <v>316613</v>
      </c>
      <c r="E33" s="31">
        <f t="shared" si="2"/>
        <v>316613</v>
      </c>
      <c r="F33" s="27">
        <v>99.141999999999996</v>
      </c>
      <c r="H33" s="34">
        <f t="shared" si="4"/>
        <v>0.55519999999999925</v>
      </c>
      <c r="N33" s="33"/>
      <c r="P33" s="41">
        <v>1.4315248334106552</v>
      </c>
    </row>
    <row r="34" spans="1:16" x14ac:dyDescent="0.2">
      <c r="A34" s="40">
        <v>42826</v>
      </c>
      <c r="B34" s="33">
        <v>316393</v>
      </c>
      <c r="C34" s="33"/>
      <c r="D34" s="33"/>
      <c r="E34" s="31">
        <f t="shared" si="2"/>
        <v>316393</v>
      </c>
      <c r="F34" s="27">
        <v>98.586799999999997</v>
      </c>
      <c r="H34" s="34">
        <f t="shared" si="4"/>
        <v>-0.23900000000000432</v>
      </c>
      <c r="M34" s="33"/>
      <c r="N34" s="33"/>
      <c r="P34" s="41">
        <v>1.4315248334106552</v>
      </c>
    </row>
    <row r="35" spans="1:16" x14ac:dyDescent="0.2">
      <c r="A35" s="40">
        <v>42795</v>
      </c>
      <c r="B35" s="31">
        <v>308839</v>
      </c>
      <c r="E35" s="31">
        <f t="shared" si="2"/>
        <v>308839</v>
      </c>
      <c r="F35" s="27">
        <v>98.825800000000001</v>
      </c>
      <c r="H35" s="34">
        <f t="shared" si="4"/>
        <v>-5.6200000000004025E-2</v>
      </c>
      <c r="N35" s="33"/>
      <c r="P35" s="41">
        <v>1.4315248334106552</v>
      </c>
    </row>
    <row r="36" spans="1:16" x14ac:dyDescent="0.2">
      <c r="A36" s="40">
        <v>42767</v>
      </c>
      <c r="B36" s="36">
        <v>267147</v>
      </c>
      <c r="C36" s="36"/>
      <c r="D36" s="36"/>
      <c r="E36" s="31">
        <f t="shared" si="2"/>
        <v>267147</v>
      </c>
      <c r="F36" s="27">
        <v>98.882000000000005</v>
      </c>
      <c r="H36" s="34">
        <f t="shared" si="4"/>
        <v>0.18140000000001066</v>
      </c>
      <c r="M36" s="33"/>
      <c r="N36" s="33"/>
      <c r="P36" s="41">
        <v>1.4315248334106552</v>
      </c>
    </row>
    <row r="37" spans="1:16" x14ac:dyDescent="0.2">
      <c r="A37" s="40">
        <v>42736</v>
      </c>
      <c r="B37" s="36">
        <v>282922</v>
      </c>
      <c r="C37" s="36"/>
      <c r="D37" s="36"/>
      <c r="E37" s="31">
        <f t="shared" si="2"/>
        <v>282922</v>
      </c>
      <c r="F37" s="27">
        <v>98.700599999999994</v>
      </c>
      <c r="H37" s="34">
        <f t="shared" si="4"/>
        <v>-0.10710000000000264</v>
      </c>
      <c r="N37" s="33"/>
      <c r="P37" s="41">
        <v>1.4315248334106552</v>
      </c>
    </row>
    <row r="38" spans="1:16" x14ac:dyDescent="0.2">
      <c r="A38" s="40">
        <v>42705</v>
      </c>
      <c r="B38" s="31">
        <v>277127</v>
      </c>
      <c r="E38" s="31">
        <f t="shared" si="2"/>
        <v>277127</v>
      </c>
      <c r="F38" s="27">
        <v>98.807699999999997</v>
      </c>
      <c r="M38" s="33"/>
      <c r="N38" s="33"/>
      <c r="P38" s="41">
        <v>1.4315248334106552</v>
      </c>
    </row>
    <row r="39" spans="1:16" x14ac:dyDescent="0.2">
      <c r="A39" s="40">
        <v>42675</v>
      </c>
      <c r="B39" s="31">
        <v>257318</v>
      </c>
      <c r="E39" s="31">
        <f t="shared" si="2"/>
        <v>257318</v>
      </c>
      <c r="F39" s="27">
        <v>98.561099999999996</v>
      </c>
      <c r="N39" s="33"/>
      <c r="P39" s="41">
        <v>1.4315248334106552</v>
      </c>
    </row>
    <row r="40" spans="1:16" x14ac:dyDescent="0.2">
      <c r="A40" s="40">
        <v>42644</v>
      </c>
      <c r="B40" s="31">
        <v>283539</v>
      </c>
      <c r="E40" s="31">
        <f t="shared" si="2"/>
        <v>283539</v>
      </c>
      <c r="F40" s="27">
        <v>98.833600000000004</v>
      </c>
      <c r="M40" s="33"/>
      <c r="N40" s="33"/>
      <c r="P40" s="41">
        <v>1.4317171624442746</v>
      </c>
    </row>
    <row r="41" spans="1:16" x14ac:dyDescent="0.2">
      <c r="A41" s="40">
        <v>42614</v>
      </c>
      <c r="B41" s="31">
        <v>284692</v>
      </c>
      <c r="E41" s="31">
        <f t="shared" si="2"/>
        <v>284692</v>
      </c>
      <c r="F41" s="27">
        <v>98.635900000000007</v>
      </c>
      <c r="N41" s="33"/>
      <c r="P41" s="41">
        <v>1.4317171624442746</v>
      </c>
    </row>
    <row r="42" spans="1:16" x14ac:dyDescent="0.2">
      <c r="A42" s="40">
        <v>42583</v>
      </c>
      <c r="B42" s="31">
        <v>257158</v>
      </c>
      <c r="E42" s="31">
        <f t="shared" si="2"/>
        <v>257158</v>
      </c>
      <c r="F42" s="27">
        <v>98.792699999999996</v>
      </c>
      <c r="M42" s="33"/>
      <c r="N42" s="33"/>
      <c r="P42" s="41">
        <v>1.4310628996883796</v>
      </c>
    </row>
    <row r="43" spans="1:16" x14ac:dyDescent="0.2">
      <c r="A43" s="40">
        <v>42552</v>
      </c>
      <c r="B43" s="31">
        <v>259698</v>
      </c>
      <c r="E43" s="31">
        <f t="shared" si="2"/>
        <v>259698</v>
      </c>
      <c r="F43" s="27">
        <v>99.076499999999996</v>
      </c>
      <c r="N43" s="33"/>
      <c r="P43" s="41">
        <v>1.4310628996883796</v>
      </c>
    </row>
    <row r="44" spans="1:16" x14ac:dyDescent="0.2">
      <c r="A44" s="40">
        <v>42522</v>
      </c>
      <c r="B44" s="31">
        <v>273141</v>
      </c>
      <c r="E44" s="31">
        <f t="shared" si="2"/>
        <v>273141</v>
      </c>
      <c r="F44" s="27">
        <v>99.262500000000003</v>
      </c>
      <c r="M44" s="33"/>
      <c r="N44" s="33"/>
      <c r="P44" s="41">
        <v>1.4310628996883796</v>
      </c>
    </row>
    <row r="45" spans="1:16" x14ac:dyDescent="0.2">
      <c r="A45" s="40">
        <v>42491</v>
      </c>
      <c r="B45" s="31">
        <v>318270</v>
      </c>
      <c r="E45" s="31">
        <f t="shared" si="2"/>
        <v>318270</v>
      </c>
      <c r="F45" s="27">
        <v>99.465800000000002</v>
      </c>
      <c r="N45" s="33"/>
      <c r="P45" s="41">
        <v>1.4310628996883796</v>
      </c>
    </row>
    <row r="46" spans="1:16" x14ac:dyDescent="0.2">
      <c r="A46" s="40">
        <v>42461</v>
      </c>
      <c r="B46" s="33">
        <v>318051</v>
      </c>
      <c r="C46" s="33"/>
      <c r="D46" s="33"/>
      <c r="E46" s="31">
        <f t="shared" si="2"/>
        <v>318051</v>
      </c>
      <c r="F46" s="27">
        <v>99.106099999999998</v>
      </c>
      <c r="M46" s="33"/>
      <c r="N46" s="33"/>
      <c r="P46" s="41">
        <v>1.4274325400030661</v>
      </c>
    </row>
    <row r="47" spans="1:16" x14ac:dyDescent="0.2">
      <c r="A47" s="40">
        <v>42430</v>
      </c>
      <c r="B47" s="31">
        <v>313729</v>
      </c>
      <c r="E47" s="31">
        <f t="shared" si="2"/>
        <v>313729</v>
      </c>
      <c r="F47" s="27">
        <v>99.920100000000005</v>
      </c>
      <c r="N47" s="33"/>
      <c r="P47" s="41">
        <v>1.4581490854788888</v>
      </c>
    </row>
    <row r="48" spans="1:16" x14ac:dyDescent="0.2">
      <c r="A48" s="40">
        <v>42401</v>
      </c>
      <c r="B48" s="36">
        <v>289459</v>
      </c>
      <c r="C48" s="36"/>
      <c r="D48" s="36"/>
      <c r="E48" s="31">
        <f t="shared" si="2"/>
        <v>289459</v>
      </c>
      <c r="F48" s="27">
        <v>100.1613</v>
      </c>
      <c r="M48" s="33"/>
      <c r="N48" s="33"/>
      <c r="P48" s="41">
        <v>1.4581490854788888</v>
      </c>
    </row>
    <row r="49" spans="1:16" x14ac:dyDescent="0.2">
      <c r="A49" s="40">
        <v>42370</v>
      </c>
      <c r="B49" s="36">
        <v>301799</v>
      </c>
      <c r="C49" s="36"/>
      <c r="D49" s="36"/>
      <c r="E49" s="31">
        <f t="shared" si="2"/>
        <v>301799</v>
      </c>
      <c r="F49" s="27">
        <v>99.398600000000002</v>
      </c>
      <c r="N49" s="33"/>
      <c r="P49" s="41">
        <v>1.4581490854788888</v>
      </c>
    </row>
    <row r="50" spans="1:16" x14ac:dyDescent="0.2">
      <c r="A50" s="40">
        <v>42339</v>
      </c>
      <c r="B50" s="31">
        <v>290430</v>
      </c>
      <c r="E50" s="31">
        <f t="shared" si="2"/>
        <v>290430</v>
      </c>
      <c r="F50" s="27">
        <v>100</v>
      </c>
      <c r="M50" s="33"/>
      <c r="N50" s="33"/>
      <c r="P50" s="41">
        <v>1.4581490854788888</v>
      </c>
    </row>
    <row r="51" spans="1:16" x14ac:dyDescent="0.2">
      <c r="A51" s="40">
        <v>42309</v>
      </c>
      <c r="B51" s="31">
        <v>274572</v>
      </c>
      <c r="E51" s="31">
        <f t="shared" si="2"/>
        <v>274572</v>
      </c>
      <c r="F51" s="27">
        <v>99.307100000000005</v>
      </c>
      <c r="N51" s="33"/>
      <c r="P51" s="41">
        <v>1.4581490854788888</v>
      </c>
    </row>
    <row r="52" spans="1:16" x14ac:dyDescent="0.2">
      <c r="A52" s="40">
        <v>42278</v>
      </c>
      <c r="B52" s="31">
        <v>291878</v>
      </c>
      <c r="E52" s="31">
        <f t="shared" si="2"/>
        <v>291878</v>
      </c>
      <c r="F52" s="27">
        <v>99.541700000000006</v>
      </c>
      <c r="M52" s="33"/>
      <c r="N52" s="33"/>
      <c r="P52" s="41">
        <v>1.4581490854788888</v>
      </c>
    </row>
    <row r="53" spans="1:16" x14ac:dyDescent="0.2">
      <c r="A53" s="40">
        <v>42248</v>
      </c>
      <c r="B53" s="31">
        <v>292261</v>
      </c>
      <c r="E53" s="31">
        <f t="shared" si="2"/>
        <v>292261</v>
      </c>
      <c r="F53" s="27">
        <v>99.587100000000007</v>
      </c>
      <c r="N53" s="33"/>
      <c r="P53" s="41">
        <v>1.4581490854788888</v>
      </c>
    </row>
    <row r="54" spans="1:16" x14ac:dyDescent="0.2">
      <c r="A54" s="40">
        <v>42217</v>
      </c>
      <c r="B54" s="31">
        <v>266816</v>
      </c>
      <c r="E54" s="31">
        <f t="shared" si="2"/>
        <v>266816</v>
      </c>
      <c r="F54" s="27">
        <v>99.706100000000006</v>
      </c>
      <c r="M54" s="33"/>
      <c r="N54" s="33"/>
      <c r="P54" s="41">
        <v>1.4581490854788888</v>
      </c>
    </row>
    <row r="55" spans="1:16" x14ac:dyDescent="0.2">
      <c r="A55" s="40">
        <v>42186</v>
      </c>
      <c r="B55" s="31">
        <v>267467</v>
      </c>
      <c r="E55" s="31">
        <f t="shared" si="2"/>
        <v>267467</v>
      </c>
      <c r="F55" s="27">
        <v>99.933800000000005</v>
      </c>
      <c r="N55" s="33"/>
      <c r="P55" s="41">
        <v>1.4581490854788888</v>
      </c>
    </row>
    <row r="56" spans="1:16" x14ac:dyDescent="0.2">
      <c r="A56" s="40">
        <v>42156</v>
      </c>
      <c r="B56" s="31">
        <v>283794</v>
      </c>
      <c r="E56" s="31">
        <f t="shared" si="2"/>
        <v>283794</v>
      </c>
      <c r="F56" s="27">
        <v>100.0352</v>
      </c>
      <c r="M56" s="33"/>
      <c r="N56" s="33"/>
      <c r="P56" s="41">
        <v>1.4581490854788888</v>
      </c>
    </row>
    <row r="57" spans="1:16" x14ac:dyDescent="0.2">
      <c r="A57" s="40">
        <v>42125</v>
      </c>
      <c r="B57" s="31">
        <v>321921</v>
      </c>
      <c r="E57" s="31">
        <f t="shared" si="2"/>
        <v>321921</v>
      </c>
      <c r="F57" s="27">
        <v>99.311800000000005</v>
      </c>
      <c r="N57" s="33"/>
      <c r="P57" s="41">
        <v>1.4581490854788888</v>
      </c>
    </row>
    <row r="58" spans="1:16" x14ac:dyDescent="0.2">
      <c r="A58" s="40">
        <v>42095</v>
      </c>
      <c r="B58" s="33">
        <v>316802</v>
      </c>
      <c r="C58" s="33"/>
      <c r="D58" s="33"/>
      <c r="E58" s="31">
        <f t="shared" si="2"/>
        <v>316802</v>
      </c>
      <c r="F58" s="27">
        <v>100.1401</v>
      </c>
      <c r="M58" s="33"/>
      <c r="N58" s="33"/>
      <c r="P58" s="41">
        <v>1.4581490854788888</v>
      </c>
    </row>
    <row r="59" spans="1:16" x14ac:dyDescent="0.2">
      <c r="A59" s="40">
        <v>42064</v>
      </c>
      <c r="B59" s="31">
        <v>312338</v>
      </c>
      <c r="E59" s="31">
        <f t="shared" ref="E59:E69" si="6">B59-(1.5*M59)</f>
        <v>312338</v>
      </c>
      <c r="F59" s="27">
        <v>99.454400000000007</v>
      </c>
      <c r="N59" s="33"/>
      <c r="P59" s="41">
        <v>1.4633665569509713</v>
      </c>
    </row>
    <row r="60" spans="1:16" x14ac:dyDescent="0.2">
      <c r="A60" s="40">
        <v>42036</v>
      </c>
      <c r="B60" s="36">
        <v>272349</v>
      </c>
      <c r="C60" s="36"/>
      <c r="D60" s="36"/>
      <c r="E60" s="31">
        <f t="shared" si="6"/>
        <v>272349</v>
      </c>
      <c r="F60" s="27">
        <v>100.6174</v>
      </c>
      <c r="M60" s="33"/>
      <c r="N60" s="33"/>
      <c r="P60" s="41">
        <v>1.4633665569509713</v>
      </c>
    </row>
    <row r="61" spans="1:16" x14ac:dyDescent="0.2">
      <c r="A61" s="40">
        <v>42005</v>
      </c>
      <c r="B61" s="36">
        <v>295548</v>
      </c>
      <c r="C61" s="36"/>
      <c r="D61" s="36"/>
      <c r="E61" s="31">
        <f t="shared" si="6"/>
        <v>295548</v>
      </c>
      <c r="F61" s="27">
        <v>101.67400000000001</v>
      </c>
      <c r="N61" s="33"/>
      <c r="P61" s="41">
        <v>1.4906394993169503</v>
      </c>
    </row>
    <row r="62" spans="1:16" x14ac:dyDescent="0.2">
      <c r="A62" s="40">
        <v>41974</v>
      </c>
      <c r="B62" s="31">
        <v>286042</v>
      </c>
      <c r="E62" s="31">
        <f t="shared" si="6"/>
        <v>286042</v>
      </c>
      <c r="F62" s="27">
        <v>101.9931</v>
      </c>
      <c r="M62" s="33"/>
      <c r="N62" s="33"/>
      <c r="P62" s="41">
        <v>1.4906394993169503</v>
      </c>
    </row>
    <row r="63" spans="1:16" x14ac:dyDescent="0.2">
      <c r="A63" s="40">
        <v>41944</v>
      </c>
      <c r="B63" s="31">
        <v>272398</v>
      </c>
      <c r="E63" s="31">
        <f t="shared" si="6"/>
        <v>272398</v>
      </c>
      <c r="F63" s="27">
        <v>101.46680000000001</v>
      </c>
      <c r="N63" s="33"/>
      <c r="P63" s="41">
        <v>1.4906394993169503</v>
      </c>
    </row>
    <row r="64" spans="1:16" x14ac:dyDescent="0.2">
      <c r="A64" s="40">
        <v>41913</v>
      </c>
      <c r="B64" s="31">
        <v>293667</v>
      </c>
      <c r="E64" s="31">
        <f t="shared" si="6"/>
        <v>293667</v>
      </c>
      <c r="F64" s="27">
        <v>101.7221</v>
      </c>
      <c r="M64" s="33"/>
      <c r="N64" s="33"/>
      <c r="P64" s="41">
        <v>1.4906394993169503</v>
      </c>
    </row>
    <row r="65" spans="1:16" x14ac:dyDescent="0.2">
      <c r="A65" s="40">
        <v>41883</v>
      </c>
      <c r="B65" s="31">
        <v>296464</v>
      </c>
      <c r="E65" s="31">
        <f t="shared" si="6"/>
        <v>296464</v>
      </c>
      <c r="F65" s="27">
        <v>101.4607</v>
      </c>
      <c r="N65" s="33"/>
      <c r="P65" s="41">
        <v>1.4906394993169503</v>
      </c>
    </row>
    <row r="66" spans="1:16" x14ac:dyDescent="0.2">
      <c r="A66" s="40">
        <v>41852</v>
      </c>
      <c r="B66" s="31">
        <v>272033</v>
      </c>
      <c r="E66" s="31">
        <f t="shared" si="6"/>
        <v>272033</v>
      </c>
      <c r="F66" s="27">
        <v>102.1203</v>
      </c>
      <c r="M66" s="33"/>
      <c r="N66" s="33"/>
      <c r="P66" s="41">
        <v>1.4906394993169503</v>
      </c>
    </row>
    <row r="67" spans="1:16" x14ac:dyDescent="0.2">
      <c r="A67" s="40">
        <v>41821</v>
      </c>
      <c r="B67" s="31">
        <v>281472</v>
      </c>
      <c r="E67" s="31">
        <f t="shared" si="6"/>
        <v>281472</v>
      </c>
      <c r="F67" s="27">
        <v>101.27630000000001</v>
      </c>
      <c r="N67" s="33"/>
      <c r="P67" s="41">
        <v>1.4906394993169503</v>
      </c>
    </row>
    <row r="68" spans="1:16" x14ac:dyDescent="0.2">
      <c r="A68" s="40">
        <v>41791</v>
      </c>
      <c r="B68" s="31">
        <v>290435</v>
      </c>
      <c r="E68" s="31">
        <f t="shared" si="6"/>
        <v>290435</v>
      </c>
      <c r="F68" s="27">
        <v>101.471</v>
      </c>
      <c r="M68" s="33"/>
      <c r="N68" s="33"/>
      <c r="P68" s="41">
        <v>1.4906394993169503</v>
      </c>
    </row>
    <row r="69" spans="1:16" x14ac:dyDescent="0.2">
      <c r="A69" s="40">
        <v>41760</v>
      </c>
      <c r="B69" s="31">
        <v>325808</v>
      </c>
      <c r="E69" s="31">
        <f t="shared" si="6"/>
        <v>325808</v>
      </c>
      <c r="F69" s="27">
        <v>101.685</v>
      </c>
      <c r="N69" s="33"/>
      <c r="P69" s="41">
        <v>1.4906394993169503</v>
      </c>
    </row>
    <row r="70" spans="1:16" x14ac:dyDescent="0.2">
      <c r="A70" s="40">
        <v>41730</v>
      </c>
      <c r="B70" s="33">
        <v>325647</v>
      </c>
      <c r="C70" s="33"/>
      <c r="D70" s="33"/>
      <c r="E70" s="31">
        <f t="shared" ref="E70:E121" si="7">B70-(1.5*M70)</f>
        <v>325647</v>
      </c>
      <c r="F70" s="27">
        <v>101.3044</v>
      </c>
      <c r="M70" s="33"/>
      <c r="N70" s="33"/>
      <c r="P70" s="41">
        <v>1.495856970789033</v>
      </c>
    </row>
    <row r="71" spans="1:16" x14ac:dyDescent="0.2">
      <c r="A71" s="40">
        <v>41699</v>
      </c>
      <c r="B71" s="31">
        <v>317478</v>
      </c>
      <c r="E71" s="31">
        <f t="shared" si="7"/>
        <v>317478</v>
      </c>
      <c r="F71" s="27">
        <v>101.66249999999999</v>
      </c>
      <c r="N71" s="33"/>
      <c r="P71" s="41">
        <v>1.495856970789033</v>
      </c>
    </row>
    <row r="72" spans="1:16" x14ac:dyDescent="0.2">
      <c r="A72" s="40">
        <v>41671</v>
      </c>
      <c r="B72" s="36">
        <v>278636</v>
      </c>
      <c r="C72" s="36"/>
      <c r="D72" s="36"/>
      <c r="E72" s="31">
        <f t="shared" si="7"/>
        <v>278636</v>
      </c>
      <c r="F72" s="27">
        <v>100.7513</v>
      </c>
      <c r="M72" s="33"/>
      <c r="N72" s="33"/>
      <c r="P72" s="41">
        <v>1.4980605067923665</v>
      </c>
    </row>
    <row r="73" spans="1:16" x14ac:dyDescent="0.2">
      <c r="A73" s="40">
        <v>41640</v>
      </c>
      <c r="B73" s="36">
        <v>300458</v>
      </c>
      <c r="C73" s="36"/>
      <c r="D73" s="36"/>
      <c r="E73" s="31">
        <f t="shared" si="7"/>
        <v>300458</v>
      </c>
      <c r="F73" s="27">
        <v>99.866299999999995</v>
      </c>
      <c r="N73" s="33"/>
      <c r="P73" s="41">
        <v>1.4706787545563347</v>
      </c>
    </row>
    <row r="74" spans="1:16" x14ac:dyDescent="0.2">
      <c r="A74" s="40">
        <v>41609</v>
      </c>
      <c r="B74" s="31">
        <v>285151</v>
      </c>
      <c r="E74" s="31">
        <f t="shared" si="7"/>
        <v>285151</v>
      </c>
      <c r="F74" s="27">
        <v>100.0219</v>
      </c>
      <c r="M74" s="33"/>
      <c r="N74" s="33"/>
      <c r="P74" s="41">
        <v>1.460012665700581</v>
      </c>
    </row>
    <row r="75" spans="1:16" x14ac:dyDescent="0.2">
      <c r="A75" s="40">
        <v>41579</v>
      </c>
      <c r="B75" s="31">
        <v>269060</v>
      </c>
      <c r="E75" s="31">
        <f t="shared" si="7"/>
        <v>269060</v>
      </c>
      <c r="F75" s="27">
        <v>100.0989</v>
      </c>
      <c r="N75" s="33"/>
      <c r="P75" s="41">
        <v>1.460012665700581</v>
      </c>
    </row>
    <row r="76" spans="1:16" x14ac:dyDescent="0.2">
      <c r="A76" s="40">
        <v>41548</v>
      </c>
      <c r="B76" s="31">
        <v>290997</v>
      </c>
      <c r="E76" s="31">
        <f t="shared" si="7"/>
        <v>290997</v>
      </c>
      <c r="F76" s="27">
        <v>100.374</v>
      </c>
      <c r="M76" s="33"/>
      <c r="N76" s="33"/>
      <c r="P76" s="41">
        <v>1.460012665700581</v>
      </c>
    </row>
    <row r="77" spans="1:16" x14ac:dyDescent="0.2">
      <c r="A77" s="40">
        <v>41518</v>
      </c>
      <c r="B77" s="31">
        <v>291152</v>
      </c>
      <c r="E77" s="31">
        <f t="shared" si="7"/>
        <v>291152</v>
      </c>
      <c r="F77" s="27">
        <v>99.769900000000007</v>
      </c>
      <c r="N77" s="33"/>
      <c r="P77" s="41">
        <v>1.460012665700581</v>
      </c>
    </row>
    <row r="78" spans="1:16" x14ac:dyDescent="0.2">
      <c r="A78" s="40">
        <v>41487</v>
      </c>
      <c r="B78" s="31">
        <v>267312</v>
      </c>
      <c r="E78" s="31">
        <f t="shared" si="7"/>
        <v>267312</v>
      </c>
      <c r="F78" s="27">
        <v>99.657600000000002</v>
      </c>
      <c r="M78" s="33"/>
      <c r="N78" s="33"/>
      <c r="P78" s="41">
        <v>1.460012665700581</v>
      </c>
    </row>
    <row r="79" spans="1:16" x14ac:dyDescent="0.2">
      <c r="A79" s="40">
        <v>41456</v>
      </c>
      <c r="B79" s="31">
        <v>270443</v>
      </c>
      <c r="E79" s="31">
        <f t="shared" si="7"/>
        <v>270443</v>
      </c>
      <c r="F79" s="27">
        <v>99.968299999999999</v>
      </c>
      <c r="N79" s="33"/>
      <c r="P79" s="41">
        <v>1.4598276109755191</v>
      </c>
    </row>
    <row r="80" spans="1:16" x14ac:dyDescent="0.2">
      <c r="A80" s="40">
        <v>41426</v>
      </c>
      <c r="B80" s="31">
        <v>278031</v>
      </c>
      <c r="E80" s="31">
        <f t="shared" si="7"/>
        <v>278031</v>
      </c>
      <c r="F80" s="27">
        <v>99.267799999999994</v>
      </c>
      <c r="M80" s="33"/>
      <c r="N80" s="33"/>
      <c r="P80" s="41">
        <v>1.4595992794123382</v>
      </c>
    </row>
    <row r="81" spans="1:16" x14ac:dyDescent="0.2">
      <c r="A81" s="40">
        <v>41395</v>
      </c>
      <c r="B81" s="31">
        <v>314730</v>
      </c>
      <c r="E81" s="31">
        <f t="shared" si="7"/>
        <v>314730</v>
      </c>
      <c r="F81" s="27">
        <v>99.360399999999998</v>
      </c>
      <c r="N81" s="33"/>
      <c r="P81" s="41">
        <v>1.4272756879790085</v>
      </c>
    </row>
    <row r="82" spans="1:16" x14ac:dyDescent="0.2">
      <c r="A82" s="40">
        <v>41365</v>
      </c>
      <c r="B82" s="33">
        <v>302929</v>
      </c>
      <c r="C82" s="33"/>
      <c r="D82" s="33"/>
      <c r="E82" s="31">
        <f t="shared" si="7"/>
        <v>302929</v>
      </c>
      <c r="F82" s="27">
        <v>98.917299999999997</v>
      </c>
      <c r="M82" s="33"/>
      <c r="N82" s="33"/>
      <c r="P82" s="41">
        <v>1.4272756879790085</v>
      </c>
    </row>
    <row r="83" spans="1:16" x14ac:dyDescent="0.2">
      <c r="A83" s="40">
        <v>41334</v>
      </c>
      <c r="B83" s="31">
        <v>304129</v>
      </c>
      <c r="E83" s="31">
        <f t="shared" si="7"/>
        <v>304129</v>
      </c>
      <c r="F83" s="27">
        <v>98.738699999999994</v>
      </c>
      <c r="N83" s="33"/>
      <c r="P83" s="41">
        <v>1.4272756879790085</v>
      </c>
    </row>
    <row r="84" spans="1:16" x14ac:dyDescent="0.2">
      <c r="A84" s="40">
        <v>41306</v>
      </c>
      <c r="B84" s="36">
        <v>267079</v>
      </c>
      <c r="C84" s="36"/>
      <c r="D84" s="36"/>
      <c r="E84" s="31">
        <f t="shared" si="7"/>
        <v>267079</v>
      </c>
      <c r="F84" s="27">
        <v>98.903300000000002</v>
      </c>
      <c r="M84" s="33"/>
      <c r="N84" s="33"/>
      <c r="P84" s="41">
        <v>1.4272756879790085</v>
      </c>
    </row>
    <row r="85" spans="1:16" x14ac:dyDescent="0.2">
      <c r="A85" s="40">
        <v>41275</v>
      </c>
      <c r="B85" s="36">
        <v>287596</v>
      </c>
      <c r="C85" s="36"/>
      <c r="D85" s="36"/>
      <c r="E85" s="31">
        <f t="shared" si="7"/>
        <v>287596</v>
      </c>
      <c r="F85" s="27">
        <v>98.708100000000002</v>
      </c>
      <c r="N85" s="33"/>
      <c r="P85" s="41">
        <v>1.426976467472356</v>
      </c>
    </row>
    <row r="86" spans="1:16" x14ac:dyDescent="0.2">
      <c r="E86" s="31">
        <f t="shared" si="7"/>
        <v>0</v>
      </c>
      <c r="F86" s="27">
        <v>98.780199999999994</v>
      </c>
      <c r="M86" s="33"/>
      <c r="N86" s="33"/>
      <c r="P86" s="41">
        <v>1.426976467472356</v>
      </c>
    </row>
    <row r="87" spans="1:16" x14ac:dyDescent="0.2">
      <c r="E87" s="31">
        <f t="shared" si="7"/>
        <v>0</v>
      </c>
      <c r="F87" s="27">
        <v>98.618099999999998</v>
      </c>
      <c r="N87" s="33"/>
      <c r="P87" s="41">
        <v>1.426976467472356</v>
      </c>
    </row>
    <row r="88" spans="1:16" x14ac:dyDescent="0.2">
      <c r="E88" s="31">
        <f t="shared" si="7"/>
        <v>0</v>
      </c>
      <c r="F88" s="27">
        <v>98.531199999999998</v>
      </c>
      <c r="M88" s="33"/>
      <c r="N88" s="33"/>
      <c r="P88" s="41">
        <v>1.426976467472356</v>
      </c>
    </row>
    <row r="89" spans="1:16" x14ac:dyDescent="0.2">
      <c r="E89" s="31">
        <f t="shared" si="7"/>
        <v>0</v>
      </c>
      <c r="F89" s="27">
        <v>98.405100000000004</v>
      </c>
      <c r="N89" s="33"/>
      <c r="P89" s="41">
        <v>1.426976467472356</v>
      </c>
    </row>
    <row r="90" spans="1:16" x14ac:dyDescent="0.2">
      <c r="E90" s="31">
        <f t="shared" si="7"/>
        <v>0</v>
      </c>
      <c r="F90" s="27">
        <v>98.460899999999995</v>
      </c>
      <c r="M90" s="33"/>
      <c r="N90" s="33"/>
      <c r="P90" s="41">
        <v>1.426976467472356</v>
      </c>
    </row>
    <row r="91" spans="1:16" x14ac:dyDescent="0.2">
      <c r="E91" s="31">
        <f t="shared" si="7"/>
        <v>0</v>
      </c>
      <c r="F91" s="27">
        <v>98.697900000000004</v>
      </c>
      <c r="N91" s="33"/>
      <c r="P91" s="41">
        <v>1.426976467472356</v>
      </c>
    </row>
    <row r="92" spans="1:16" x14ac:dyDescent="0.2">
      <c r="E92" s="31">
        <f t="shared" si="7"/>
        <v>0</v>
      </c>
      <c r="F92" s="27">
        <v>98.499399999999994</v>
      </c>
      <c r="M92" s="33"/>
      <c r="N92" s="33"/>
      <c r="P92" s="41">
        <v>1.426976467472356</v>
      </c>
    </row>
    <row r="93" spans="1:16" x14ac:dyDescent="0.2">
      <c r="E93" s="31">
        <f t="shared" si="7"/>
        <v>0</v>
      </c>
      <c r="F93" s="27">
        <v>99.179100000000005</v>
      </c>
      <c r="N93" s="33"/>
      <c r="P93" s="41">
        <v>1.426976467472356</v>
      </c>
    </row>
    <row r="94" spans="1:16" x14ac:dyDescent="0.2">
      <c r="E94" s="31">
        <f t="shared" si="7"/>
        <v>0</v>
      </c>
      <c r="F94" s="27">
        <v>98.734099999999998</v>
      </c>
      <c r="M94" s="33"/>
      <c r="N94" s="33"/>
      <c r="P94" s="41">
        <v>1.426976467472356</v>
      </c>
    </row>
    <row r="95" spans="1:16" x14ac:dyDescent="0.2">
      <c r="E95" s="31">
        <f t="shared" si="7"/>
        <v>0</v>
      </c>
      <c r="F95" s="27">
        <v>99.025899999999993</v>
      </c>
      <c r="N95" s="33"/>
      <c r="P95" s="41">
        <v>1.426976467472356</v>
      </c>
    </row>
    <row r="96" spans="1:16" x14ac:dyDescent="0.2">
      <c r="E96" s="31">
        <f t="shared" si="7"/>
        <v>0</v>
      </c>
      <c r="F96" s="27">
        <v>99.1053</v>
      </c>
      <c r="M96" s="33"/>
      <c r="N96" s="33"/>
      <c r="P96" s="41">
        <v>1.4021728928946411</v>
      </c>
    </row>
    <row r="97" spans="5:16" x14ac:dyDescent="0.2">
      <c r="E97" s="31">
        <f t="shared" si="7"/>
        <v>0</v>
      </c>
      <c r="F97" s="27">
        <v>99.810900000000004</v>
      </c>
      <c r="N97" s="33"/>
      <c r="P97" s="41">
        <v>1.4020587271130505</v>
      </c>
    </row>
    <row r="98" spans="5:16" x14ac:dyDescent="0.2">
      <c r="E98" s="31">
        <f t="shared" si="7"/>
        <v>0</v>
      </c>
      <c r="F98" s="27">
        <v>98.985399999999998</v>
      </c>
      <c r="M98" s="33"/>
      <c r="N98" s="33"/>
      <c r="P98" s="41">
        <v>1.4021728928946411</v>
      </c>
    </row>
    <row r="99" spans="5:16" x14ac:dyDescent="0.2">
      <c r="E99" s="31">
        <f t="shared" si="7"/>
        <v>0</v>
      </c>
      <c r="F99" s="27">
        <v>98.641599999999997</v>
      </c>
      <c r="N99" s="33"/>
      <c r="P99" s="41">
        <v>1.4047726655868389</v>
      </c>
    </row>
    <row r="100" spans="5:16" x14ac:dyDescent="0.2">
      <c r="E100" s="31">
        <f t="shared" si="7"/>
        <v>0</v>
      </c>
      <c r="F100" s="27">
        <v>100.1491</v>
      </c>
      <c r="M100" s="33"/>
      <c r="N100" s="33"/>
      <c r="P100" s="41">
        <v>1.4345949287371924</v>
      </c>
    </row>
    <row r="101" spans="5:16" x14ac:dyDescent="0.2">
      <c r="E101" s="31">
        <f t="shared" si="7"/>
        <v>0</v>
      </c>
      <c r="F101" s="27">
        <v>100.20350000000001</v>
      </c>
      <c r="N101" s="33"/>
      <c r="P101" s="41">
        <v>1.4345949287371924</v>
      </c>
    </row>
    <row r="102" spans="5:16" x14ac:dyDescent="0.2">
      <c r="E102" s="31">
        <f t="shared" si="7"/>
        <v>0</v>
      </c>
      <c r="F102" s="27">
        <v>101.4402</v>
      </c>
      <c r="M102" s="33"/>
      <c r="N102" s="33"/>
      <c r="P102" s="41">
        <v>1.4345949287371924</v>
      </c>
    </row>
    <row r="103" spans="5:16" x14ac:dyDescent="0.2">
      <c r="E103" s="31">
        <f t="shared" si="7"/>
        <v>0</v>
      </c>
      <c r="F103" s="27">
        <v>101.7594</v>
      </c>
      <c r="N103" s="33"/>
      <c r="P103" s="41">
        <v>1.4345949287371924</v>
      </c>
    </row>
    <row r="104" spans="5:16" x14ac:dyDescent="0.2">
      <c r="E104" s="31">
        <f t="shared" si="7"/>
        <v>0</v>
      </c>
      <c r="F104" s="27">
        <v>102.4002</v>
      </c>
      <c r="M104" s="33"/>
      <c r="N104" s="33"/>
      <c r="P104" s="41">
        <v>1.434375468113585</v>
      </c>
    </row>
    <row r="105" spans="5:16" x14ac:dyDescent="0.2">
      <c r="E105" s="31">
        <f t="shared" si="7"/>
        <v>0</v>
      </c>
      <c r="F105" s="27">
        <v>102.4238</v>
      </c>
      <c r="N105" s="33"/>
      <c r="P105" s="41">
        <v>1.434375468113585</v>
      </c>
    </row>
    <row r="106" spans="5:16" x14ac:dyDescent="0.2">
      <c r="E106" s="31">
        <f t="shared" si="7"/>
        <v>0</v>
      </c>
      <c r="F106" s="27">
        <v>101.8734</v>
      </c>
      <c r="M106" s="33"/>
      <c r="N106" s="33"/>
      <c r="P106" s="41">
        <v>1.4347841183649961</v>
      </c>
    </row>
    <row r="107" spans="5:16" x14ac:dyDescent="0.2">
      <c r="E107" s="31">
        <f t="shared" si="7"/>
        <v>0</v>
      </c>
      <c r="F107" s="27">
        <v>101.2861</v>
      </c>
      <c r="N107" s="33"/>
      <c r="P107" s="41">
        <v>1.4347841183649961</v>
      </c>
    </row>
    <row r="108" spans="5:16" x14ac:dyDescent="0.2">
      <c r="E108" s="31">
        <f t="shared" si="7"/>
        <v>0</v>
      </c>
      <c r="F108" s="27">
        <v>101.32170000000001</v>
      </c>
      <c r="M108" s="33"/>
      <c r="N108" s="33"/>
      <c r="P108" s="41">
        <v>1.4347841183649961</v>
      </c>
    </row>
    <row r="109" spans="5:16" x14ac:dyDescent="0.2">
      <c r="E109" s="31">
        <f t="shared" si="7"/>
        <v>0</v>
      </c>
      <c r="F109" s="27">
        <v>101.2213</v>
      </c>
      <c r="N109" s="33"/>
      <c r="P109" s="41">
        <v>1.4347841183649961</v>
      </c>
    </row>
    <row r="110" spans="5:16" x14ac:dyDescent="0.2">
      <c r="E110" s="31">
        <f t="shared" si="7"/>
        <v>0</v>
      </c>
      <c r="F110" s="27">
        <v>101.9109</v>
      </c>
      <c r="M110" s="33"/>
      <c r="N110" s="33"/>
      <c r="P110" s="41">
        <v>1.4347841183649961</v>
      </c>
    </row>
    <row r="111" spans="5:16" x14ac:dyDescent="0.2">
      <c r="E111" s="31">
        <f t="shared" si="7"/>
        <v>0</v>
      </c>
      <c r="F111" s="27">
        <v>102.20659999999999</v>
      </c>
      <c r="N111" s="33"/>
      <c r="P111" s="41">
        <v>1.4347841183649961</v>
      </c>
    </row>
    <row r="112" spans="5:16" x14ac:dyDescent="0.2">
      <c r="E112" s="31">
        <f t="shared" si="7"/>
        <v>0</v>
      </c>
      <c r="F112" s="27">
        <v>102.4896</v>
      </c>
      <c r="M112" s="33"/>
      <c r="N112" s="33"/>
      <c r="P112" s="41">
        <v>1.4204875730729427</v>
      </c>
    </row>
    <row r="113" spans="5:16" x14ac:dyDescent="0.2">
      <c r="E113" s="31">
        <f t="shared" si="7"/>
        <v>0</v>
      </c>
      <c r="F113" s="27">
        <v>102.6101</v>
      </c>
      <c r="N113" s="33"/>
      <c r="P113" s="41">
        <v>1.4226355642880575</v>
      </c>
    </row>
    <row r="114" spans="5:16" x14ac:dyDescent="0.2">
      <c r="E114" s="31">
        <f t="shared" si="7"/>
        <v>0</v>
      </c>
      <c r="F114" s="27">
        <v>103.13590000000001</v>
      </c>
      <c r="M114" s="33"/>
      <c r="N114" s="33"/>
      <c r="P114" s="41">
        <v>1.4345684693605729</v>
      </c>
    </row>
    <row r="115" spans="5:16" x14ac:dyDescent="0.2">
      <c r="E115" s="31">
        <f t="shared" si="7"/>
        <v>0</v>
      </c>
      <c r="F115" s="27">
        <v>103.0549</v>
      </c>
      <c r="N115" s="33"/>
      <c r="P115" s="41">
        <v>1.4345684693605729</v>
      </c>
    </row>
    <row r="116" spans="5:16" x14ac:dyDescent="0.2">
      <c r="E116" s="31">
        <f t="shared" si="7"/>
        <v>0</v>
      </c>
      <c r="F116" s="27">
        <v>102.7345</v>
      </c>
      <c r="M116" s="33"/>
      <c r="N116" s="33"/>
      <c r="P116" s="41">
        <v>1.419945943523109</v>
      </c>
    </row>
    <row r="117" spans="5:16" x14ac:dyDescent="0.2">
      <c r="E117" s="31">
        <f t="shared" si="7"/>
        <v>0</v>
      </c>
      <c r="F117" s="27">
        <v>104.2205</v>
      </c>
      <c r="N117" s="33"/>
      <c r="P117" s="41">
        <v>1.419945943523109</v>
      </c>
    </row>
    <row r="118" spans="5:16" x14ac:dyDescent="0.2">
      <c r="E118" s="31">
        <f t="shared" si="7"/>
        <v>0</v>
      </c>
      <c r="F118" s="27">
        <v>103.7186</v>
      </c>
      <c r="M118" s="33"/>
      <c r="N118" s="33"/>
      <c r="P118" s="41">
        <v>1.419945943523109</v>
      </c>
    </row>
    <row r="119" spans="5:16" x14ac:dyDescent="0.2">
      <c r="E119" s="31">
        <f t="shared" si="7"/>
        <v>0</v>
      </c>
      <c r="F119" s="27">
        <v>103.88679999999999</v>
      </c>
      <c r="N119" s="33"/>
      <c r="P119" s="41">
        <v>1.419945943523109</v>
      </c>
    </row>
    <row r="120" spans="5:16" x14ac:dyDescent="0.2">
      <c r="E120" s="31">
        <f t="shared" si="7"/>
        <v>0</v>
      </c>
      <c r="F120" s="27">
        <v>103.9803</v>
      </c>
      <c r="M120" s="33"/>
      <c r="N120" s="33"/>
      <c r="P120" s="41">
        <v>1.3102067156619948</v>
      </c>
    </row>
    <row r="121" spans="5:16" x14ac:dyDescent="0.2">
      <c r="E121" s="31">
        <f t="shared" si="7"/>
        <v>0</v>
      </c>
      <c r="F121" s="27">
        <v>103.3647</v>
      </c>
      <c r="N121" s="33"/>
      <c r="P121" s="41">
        <v>1.3102067156619948</v>
      </c>
    </row>
    <row r="122" spans="5:16" x14ac:dyDescent="0.2">
      <c r="M122" s="33"/>
      <c r="N122" s="33"/>
      <c r="P122" s="41">
        <v>1.3102067156619948</v>
      </c>
    </row>
    <row r="123" spans="5:16" x14ac:dyDescent="0.2">
      <c r="N123" s="33"/>
      <c r="P123" s="41">
        <v>1.3102067156619948</v>
      </c>
    </row>
    <row r="124" spans="5:16" x14ac:dyDescent="0.2">
      <c r="M124" s="33"/>
      <c r="N124" s="33"/>
      <c r="P124" s="41">
        <v>1.3115084271643025</v>
      </c>
    </row>
    <row r="125" spans="5:16" x14ac:dyDescent="0.2">
      <c r="N125" s="33"/>
      <c r="P125" s="41">
        <v>1.3115084271643025</v>
      </c>
    </row>
    <row r="126" spans="5:16" x14ac:dyDescent="0.2">
      <c r="M126" s="33"/>
      <c r="N126" s="33"/>
      <c r="P126" s="41">
        <v>1.3381733234226656</v>
      </c>
    </row>
    <row r="127" spans="5:16" x14ac:dyDescent="0.2">
      <c r="N127" s="33"/>
      <c r="P127" s="41">
        <v>1.3576432011685207</v>
      </c>
    </row>
    <row r="128" spans="5:16" x14ac:dyDescent="0.2">
      <c r="M128" s="33"/>
      <c r="N128" s="33"/>
      <c r="P128" s="41">
        <v>1.3576432011685207</v>
      </c>
    </row>
    <row r="129" spans="13:16" x14ac:dyDescent="0.2">
      <c r="N129" s="33"/>
      <c r="P129" s="41">
        <v>1.382100387954466</v>
      </c>
    </row>
    <row r="130" spans="13:16" x14ac:dyDescent="0.2">
      <c r="M130" s="33"/>
      <c r="N130" s="33"/>
      <c r="P130" s="41">
        <v>1.387018198345499</v>
      </c>
    </row>
    <row r="131" spans="13:16" x14ac:dyDescent="0.2">
      <c r="N131" s="33"/>
      <c r="P131" s="41">
        <v>1.387018198345499</v>
      </c>
    </row>
    <row r="132" spans="13:16" x14ac:dyDescent="0.2">
      <c r="M132" s="33"/>
      <c r="N132" s="33"/>
      <c r="P132" s="41">
        <v>1.4097962686081962</v>
      </c>
    </row>
    <row r="133" spans="13:16" x14ac:dyDescent="0.2">
      <c r="N133" s="33"/>
      <c r="P133" s="41">
        <v>1.434720097436506</v>
      </c>
    </row>
    <row r="134" spans="13:16" x14ac:dyDescent="0.2">
      <c r="M134" s="33"/>
      <c r="N134" s="33"/>
      <c r="P134" s="41">
        <v>1.4673994216269464</v>
      </c>
    </row>
    <row r="135" spans="13:16" x14ac:dyDescent="0.2">
      <c r="N135" s="33"/>
      <c r="P135" s="41">
        <v>1.4673994216269464</v>
      </c>
    </row>
    <row r="136" spans="13:16" x14ac:dyDescent="0.2">
      <c r="M136" s="33"/>
      <c r="N136" s="33"/>
      <c r="P136" s="41">
        <v>1.4663254260193888</v>
      </c>
    </row>
    <row r="137" spans="13:16" x14ac:dyDescent="0.2">
      <c r="N137" s="33"/>
      <c r="P137" s="41">
        <v>1.461864590357117</v>
      </c>
    </row>
    <row r="138" spans="13:16" x14ac:dyDescent="0.2">
      <c r="M138" s="33"/>
      <c r="N138" s="33"/>
      <c r="P138" s="41">
        <v>1.461864590357117</v>
      </c>
    </row>
    <row r="139" spans="13:16" x14ac:dyDescent="0.2">
      <c r="N139" s="33"/>
      <c r="P139" s="41">
        <v>1.4820356795002583</v>
      </c>
    </row>
    <row r="140" spans="13:16" x14ac:dyDescent="0.2">
      <c r="M140" s="33"/>
      <c r="N140" s="33"/>
      <c r="P140" s="41">
        <v>1.4574416020280514</v>
      </c>
    </row>
    <row r="141" spans="13:16" x14ac:dyDescent="0.2">
      <c r="N141" s="33"/>
      <c r="P141" s="41">
        <v>1.4585155976356088</v>
      </c>
    </row>
    <row r="142" spans="13:16" x14ac:dyDescent="0.2">
      <c r="M142" s="33"/>
      <c r="N142" s="33"/>
      <c r="P142" s="41">
        <v>1.4541113656743592</v>
      </c>
    </row>
    <row r="143" spans="13:16" x14ac:dyDescent="0.2">
      <c r="N143" s="33"/>
      <c r="P143" s="41">
        <v>1.4960623582440604</v>
      </c>
    </row>
    <row r="144" spans="13:16" x14ac:dyDescent="0.2">
      <c r="M144" s="33"/>
      <c r="N144" s="33"/>
      <c r="P144" s="41">
        <v>1.4960623582440604</v>
      </c>
    </row>
    <row r="145" spans="13:16" x14ac:dyDescent="0.2">
      <c r="N145" s="33"/>
      <c r="P145" s="41">
        <v>1.5896141809925484</v>
      </c>
    </row>
    <row r="146" spans="13:16" x14ac:dyDescent="0.2">
      <c r="M146" s="33"/>
      <c r="N146" s="33"/>
      <c r="P146" s="41">
        <v>1.5896141809925484</v>
      </c>
    </row>
    <row r="147" spans="13:16" x14ac:dyDescent="0.2">
      <c r="N147" s="33"/>
      <c r="P147" s="41">
        <v>1.5637803535319317</v>
      </c>
    </row>
    <row r="148" spans="13:16" x14ac:dyDescent="0.2">
      <c r="M148" s="33"/>
      <c r="N148" s="33"/>
      <c r="P148" s="41">
        <v>1.5131320197880509</v>
      </c>
    </row>
    <row r="149" spans="13:16" x14ac:dyDescent="0.2">
      <c r="N149" s="33"/>
      <c r="P149" s="41">
        <v>1.5021639077007283</v>
      </c>
    </row>
    <row r="150" spans="13:16" x14ac:dyDescent="0.2">
      <c r="M150" s="33"/>
      <c r="N150" s="33"/>
      <c r="P150" s="41">
        <v>1.5021639077007283</v>
      </c>
    </row>
    <row r="151" spans="13:16" x14ac:dyDescent="0.2">
      <c r="N151" s="33"/>
      <c r="P151" s="41">
        <v>1.5021639077007283</v>
      </c>
    </row>
    <row r="152" spans="13:16" x14ac:dyDescent="0.2">
      <c r="M152" s="33"/>
      <c r="N152" s="33"/>
      <c r="P152" s="41">
        <v>1.5021639077007283</v>
      </c>
    </row>
    <row r="153" spans="13:16" x14ac:dyDescent="0.2">
      <c r="N153" s="33"/>
      <c r="P153" s="41">
        <v>1.5018925802280769</v>
      </c>
    </row>
    <row r="154" spans="13:16" x14ac:dyDescent="0.2">
      <c r="M154" s="33"/>
      <c r="N154" s="33"/>
      <c r="P154" s="41">
        <v>1.5021639077007283</v>
      </c>
    </row>
    <row r="155" spans="13:16" x14ac:dyDescent="0.2">
      <c r="N155" s="33"/>
      <c r="P155" s="41">
        <v>1.5021639077007283</v>
      </c>
    </row>
    <row r="156" spans="13:16" x14ac:dyDescent="0.2">
      <c r="M156" s="33"/>
      <c r="N156" s="33"/>
      <c r="P156" s="41">
        <v>1.5021639077007283</v>
      </c>
    </row>
    <row r="157" spans="13:16" x14ac:dyDescent="0.2">
      <c r="N157" s="33"/>
      <c r="P157" s="41">
        <v>1.5016212527554249</v>
      </c>
    </row>
    <row r="158" spans="13:16" x14ac:dyDescent="0.2">
      <c r="M158" s="33"/>
      <c r="N158" s="33"/>
      <c r="P158" s="41">
        <v>1.5021639077007283</v>
      </c>
    </row>
    <row r="159" spans="13:16" x14ac:dyDescent="0.2">
      <c r="N159" s="33"/>
      <c r="P159" s="41">
        <v>1.5021639077007283</v>
      </c>
    </row>
    <row r="160" spans="13:16" x14ac:dyDescent="0.2">
      <c r="M160" s="33"/>
      <c r="N160" s="33"/>
      <c r="P160" s="41">
        <v>1.5016212527554249</v>
      </c>
    </row>
    <row r="161" spans="13:16" x14ac:dyDescent="0.2">
      <c r="N161" s="33"/>
      <c r="P161" s="41">
        <v>1.5074792112007778</v>
      </c>
    </row>
    <row r="162" spans="13:16" x14ac:dyDescent="0.2">
      <c r="M162" s="33"/>
      <c r="N162" s="33"/>
      <c r="P162" s="41">
        <v>1.5125766153518834</v>
      </c>
    </row>
    <row r="163" spans="13:16" x14ac:dyDescent="0.2">
      <c r="N163" s="33"/>
      <c r="P163" s="41">
        <v>1.5193688131988039</v>
      </c>
    </row>
    <row r="164" spans="13:16" x14ac:dyDescent="0.2">
      <c r="M164" s="33"/>
      <c r="N164" s="33"/>
      <c r="P164" s="41">
        <v>1.525889683573072</v>
      </c>
    </row>
    <row r="165" spans="13:16" x14ac:dyDescent="0.2">
      <c r="N165" s="33"/>
      <c r="P165" s="41">
        <v>1.5256183561004202</v>
      </c>
    </row>
    <row r="166" spans="13:16" x14ac:dyDescent="0.2">
      <c r="M166" s="33"/>
      <c r="N166" s="33"/>
      <c r="P166" s="41">
        <v>1.525889683573072</v>
      </c>
    </row>
    <row r="167" spans="13:16" x14ac:dyDescent="0.2">
      <c r="N167" s="33"/>
      <c r="P167" s="41">
        <v>1.526161011045724</v>
      </c>
    </row>
    <row r="168" spans="13:16" x14ac:dyDescent="0.2">
      <c r="M168" s="33"/>
      <c r="N168" s="33"/>
      <c r="P168" s="41">
        <v>1.526161011045724</v>
      </c>
    </row>
    <row r="169" spans="13:16" x14ac:dyDescent="0.2">
      <c r="N169" s="33"/>
      <c r="P169" s="41">
        <v>1.5443800078689316</v>
      </c>
    </row>
    <row r="170" spans="13:16" x14ac:dyDescent="0.2">
      <c r="M170" s="33"/>
      <c r="N170" s="33"/>
      <c r="P170" s="41">
        <v>1.5461671956096052</v>
      </c>
    </row>
    <row r="171" spans="13:16" x14ac:dyDescent="0.2">
      <c r="N171" s="33"/>
      <c r="P171" s="41">
        <v>1.5461671956096052</v>
      </c>
    </row>
    <row r="172" spans="13:16" x14ac:dyDescent="0.2">
      <c r="M172" s="33"/>
      <c r="N172" s="33"/>
      <c r="P172" s="41">
        <v>1.5275412075774195</v>
      </c>
    </row>
    <row r="173" spans="13:16" x14ac:dyDescent="0.2">
      <c r="N173" s="33"/>
      <c r="P173" s="41">
        <v>1.5279481987863972</v>
      </c>
    </row>
    <row r="174" spans="13:16" x14ac:dyDescent="0.2">
      <c r="M174" s="33"/>
      <c r="N174" s="33"/>
      <c r="P174" s="41">
        <v>1.5279481987863972</v>
      </c>
    </row>
    <row r="175" spans="13:16" x14ac:dyDescent="0.2">
      <c r="N175" s="33"/>
      <c r="P175" s="41">
        <v>1.5278483021881257</v>
      </c>
    </row>
    <row r="176" spans="13:16" x14ac:dyDescent="0.2">
      <c r="M176" s="33"/>
      <c r="N176" s="33"/>
      <c r="P176" s="41">
        <v>1.533148071692273</v>
      </c>
    </row>
    <row r="177" spans="13:16" x14ac:dyDescent="0.2">
      <c r="N177" s="33"/>
      <c r="P177" s="41">
        <v>1.5334193991649248</v>
      </c>
    </row>
    <row r="178" spans="13:16" x14ac:dyDescent="0.2">
      <c r="M178" s="33"/>
      <c r="N178" s="33"/>
      <c r="P178" s="41">
        <v>1.5447465480569811</v>
      </c>
    </row>
    <row r="179" spans="13:16" x14ac:dyDescent="0.2">
      <c r="N179" s="33"/>
      <c r="P179" s="41">
        <v>1.5595779780505699</v>
      </c>
    </row>
    <row r="180" spans="13:16" x14ac:dyDescent="0.2">
      <c r="M180" s="33"/>
      <c r="N180" s="33"/>
      <c r="P180" s="41">
        <v>1.5686874764621737</v>
      </c>
    </row>
    <row r="181" spans="13:16" x14ac:dyDescent="0.2">
      <c r="N181" s="33"/>
      <c r="P181" s="41">
        <v>1.5703675751638662</v>
      </c>
    </row>
    <row r="182" spans="13:16" x14ac:dyDescent="0.2">
      <c r="M182" s="33"/>
      <c r="N182" s="33"/>
      <c r="P182" s="41">
        <v>1.5694987690041657</v>
      </c>
    </row>
    <row r="183" spans="13:16" x14ac:dyDescent="0.2">
      <c r="N183" s="33"/>
      <c r="P183" s="41">
        <v>1.5689561140588622</v>
      </c>
    </row>
    <row r="184" spans="13:16" x14ac:dyDescent="0.2">
      <c r="M184" s="33"/>
      <c r="N184" s="33"/>
      <c r="P184" s="41">
        <v>1.5739920095557562</v>
      </c>
    </row>
    <row r="185" spans="13:16" x14ac:dyDescent="0.2">
      <c r="N185" s="33"/>
      <c r="P185" s="41">
        <v>1.5778858705177179</v>
      </c>
    </row>
    <row r="186" spans="13:16" x14ac:dyDescent="0.2">
      <c r="M186" s="33"/>
      <c r="N186" s="33"/>
      <c r="P186" s="41">
        <v>1.5512067767876925</v>
      </c>
    </row>
    <row r="187" spans="13:16" x14ac:dyDescent="0.2">
      <c r="N187" s="33"/>
      <c r="P187" s="41">
        <v>1.52</v>
      </c>
    </row>
    <row r="188" spans="13:16" x14ac:dyDescent="0.2">
      <c r="M188" s="33"/>
      <c r="N188" s="33"/>
      <c r="P188" s="41">
        <v>1.51</v>
      </c>
    </row>
    <row r="189" spans="13:16" x14ac:dyDescent="0.2">
      <c r="N189" s="33"/>
      <c r="P189" s="41">
        <v>1.52</v>
      </c>
    </row>
    <row r="190" spans="13:16" x14ac:dyDescent="0.2">
      <c r="M190" s="33"/>
      <c r="N190" s="33"/>
      <c r="P190" s="41">
        <v>1.54</v>
      </c>
    </row>
    <row r="191" spans="13:16" x14ac:dyDescent="0.2">
      <c r="N191" s="33"/>
      <c r="P191" s="41">
        <v>1.52</v>
      </c>
    </row>
    <row r="192" spans="13:16" x14ac:dyDescent="0.2">
      <c r="M192" s="33"/>
      <c r="N192" s="33"/>
      <c r="P192" s="41">
        <v>1.52</v>
      </c>
    </row>
    <row r="193" spans="13:16" x14ac:dyDescent="0.2">
      <c r="N193" s="33"/>
      <c r="P193" s="41">
        <v>1.45</v>
      </c>
    </row>
    <row r="194" spans="13:16" x14ac:dyDescent="0.2">
      <c r="M194" s="33"/>
      <c r="N194" s="33"/>
      <c r="P194" s="41">
        <v>1.53</v>
      </c>
    </row>
    <row r="195" spans="13:16" x14ac:dyDescent="0.2">
      <c r="N195" s="33"/>
      <c r="P195" s="41">
        <v>1.53</v>
      </c>
    </row>
    <row r="196" spans="13:16" x14ac:dyDescent="0.2">
      <c r="M196" s="33"/>
      <c r="N196" s="33"/>
      <c r="P196" s="41">
        <v>1.53</v>
      </c>
    </row>
    <row r="197" spans="13:16" x14ac:dyDescent="0.2">
      <c r="N197" s="33"/>
      <c r="P197" s="41">
        <v>1.52</v>
      </c>
    </row>
    <row r="198" spans="13:16" x14ac:dyDescent="0.2">
      <c r="M198" s="33"/>
      <c r="N198" s="33"/>
      <c r="P198" s="41">
        <v>1.53</v>
      </c>
    </row>
    <row r="199" spans="13:16" x14ac:dyDescent="0.2">
      <c r="N199" s="33"/>
      <c r="P199" s="41">
        <v>1.53</v>
      </c>
    </row>
    <row r="200" spans="13:16" x14ac:dyDescent="0.2">
      <c r="M200" s="33"/>
      <c r="N200" s="33"/>
      <c r="P200" s="41">
        <v>1.53</v>
      </c>
    </row>
    <row r="201" spans="13:16" x14ac:dyDescent="0.2">
      <c r="N201" s="33"/>
      <c r="P201" s="41">
        <v>1.53</v>
      </c>
    </row>
    <row r="202" spans="13:16" x14ac:dyDescent="0.2">
      <c r="M202" s="33"/>
      <c r="N202" s="33"/>
      <c r="P202" s="41">
        <v>1.53</v>
      </c>
    </row>
    <row r="203" spans="13:16" x14ac:dyDescent="0.2">
      <c r="N203" s="33"/>
      <c r="P203" s="41">
        <v>1.52</v>
      </c>
    </row>
    <row r="204" spans="13:16" x14ac:dyDescent="0.2">
      <c r="M204" s="33"/>
      <c r="N204" s="33"/>
      <c r="P204" s="41">
        <v>1.53</v>
      </c>
    </row>
    <row r="205" spans="13:16" x14ac:dyDescent="0.2">
      <c r="N205" s="33"/>
      <c r="P205" s="41">
        <v>1.55</v>
      </c>
    </row>
    <row r="206" spans="13:16" x14ac:dyDescent="0.2">
      <c r="M206" s="33"/>
      <c r="N206" s="33"/>
      <c r="P206" s="41">
        <v>1.55</v>
      </c>
    </row>
    <row r="207" spans="13:16" x14ac:dyDescent="0.2">
      <c r="N207" s="33"/>
      <c r="P207" s="41">
        <v>1.55</v>
      </c>
    </row>
    <row r="208" spans="13:16" x14ac:dyDescent="0.2">
      <c r="M208" s="33"/>
      <c r="N208" s="33"/>
      <c r="P208" s="41">
        <v>1.55</v>
      </c>
    </row>
    <row r="209" spans="13:16" x14ac:dyDescent="0.2">
      <c r="N209" s="33"/>
      <c r="P209" s="41">
        <v>1.56</v>
      </c>
    </row>
    <row r="210" spans="13:16" x14ac:dyDescent="0.2">
      <c r="M210" s="33"/>
      <c r="N210" s="33"/>
      <c r="P210" s="41">
        <v>1.56</v>
      </c>
    </row>
    <row r="211" spans="13:16" x14ac:dyDescent="0.2">
      <c r="N211" s="33"/>
      <c r="P211" s="41">
        <v>1.56</v>
      </c>
    </row>
    <row r="212" spans="13:16" x14ac:dyDescent="0.2">
      <c r="M212" s="33"/>
      <c r="N212" s="33"/>
      <c r="P212" s="41">
        <v>1.57</v>
      </c>
    </row>
    <row r="213" spans="13:16" x14ac:dyDescent="0.2">
      <c r="N213" s="33"/>
      <c r="P213" s="41">
        <v>1.56</v>
      </c>
    </row>
    <row r="214" spans="13:16" x14ac:dyDescent="0.2">
      <c r="M214" s="33"/>
      <c r="N214" s="33"/>
      <c r="P214" s="41">
        <v>1.56</v>
      </c>
    </row>
    <row r="215" spans="13:16" x14ac:dyDescent="0.2">
      <c r="N215" s="33"/>
      <c r="P215" s="41">
        <v>1.56</v>
      </c>
    </row>
    <row r="216" spans="13:16" x14ac:dyDescent="0.2">
      <c r="M216" s="33"/>
      <c r="N216" s="33"/>
      <c r="P216" s="41">
        <v>1.56</v>
      </c>
    </row>
    <row r="217" spans="13:16" x14ac:dyDescent="0.2">
      <c r="N217" s="33"/>
      <c r="P217" s="41">
        <v>1.56</v>
      </c>
    </row>
    <row r="218" spans="13:16" x14ac:dyDescent="0.2">
      <c r="M218" s="33"/>
      <c r="N218" s="33"/>
      <c r="P218" s="41">
        <v>1.56</v>
      </c>
    </row>
    <row r="219" spans="13:16" x14ac:dyDescent="0.2">
      <c r="N219" s="33"/>
      <c r="P219" s="41">
        <v>1.56</v>
      </c>
    </row>
    <row r="220" spans="13:16" x14ac:dyDescent="0.2">
      <c r="M220" s="33"/>
      <c r="N220" s="33"/>
      <c r="P220" s="41">
        <v>1.56</v>
      </c>
    </row>
    <row r="221" spans="13:16" x14ac:dyDescent="0.2">
      <c r="N221" s="33"/>
      <c r="P221" s="41">
        <v>1.56</v>
      </c>
    </row>
    <row r="222" spans="13:16" x14ac:dyDescent="0.2">
      <c r="M222" s="33"/>
      <c r="N222" s="33"/>
      <c r="P222" s="41">
        <v>1.56</v>
      </c>
    </row>
    <row r="223" spans="13:16" x14ac:dyDescent="0.2">
      <c r="N223" s="33"/>
      <c r="P223" s="41">
        <v>1.55</v>
      </c>
    </row>
    <row r="224" spans="13:16" x14ac:dyDescent="0.2">
      <c r="M224" s="33"/>
      <c r="N224" s="33"/>
      <c r="P224" s="41">
        <v>1.56</v>
      </c>
    </row>
    <row r="225" spans="13:16" x14ac:dyDescent="0.2">
      <c r="N225" s="33"/>
      <c r="P225" s="41">
        <v>1.54</v>
      </c>
    </row>
    <row r="226" spans="13:16" x14ac:dyDescent="0.2">
      <c r="M226" s="33"/>
      <c r="N226" s="33"/>
      <c r="P226" s="41">
        <v>1.56</v>
      </c>
    </row>
    <row r="227" spans="13:16" x14ac:dyDescent="0.2">
      <c r="N227" s="33"/>
      <c r="P227" s="41">
        <v>1.56</v>
      </c>
    </row>
    <row r="228" spans="13:16" x14ac:dyDescent="0.2">
      <c r="M228" s="33"/>
      <c r="N228" s="33"/>
      <c r="P228" s="41">
        <v>1.54</v>
      </c>
    </row>
    <row r="229" spans="13:16" x14ac:dyDescent="0.2">
      <c r="N229" s="33"/>
      <c r="P229" s="41">
        <v>1.53</v>
      </c>
    </row>
    <row r="230" spans="13:16" x14ac:dyDescent="0.2">
      <c r="M230" s="33"/>
      <c r="N230" s="33"/>
      <c r="P230" s="41">
        <v>1.55</v>
      </c>
    </row>
    <row r="231" spans="13:16" x14ac:dyDescent="0.2">
      <c r="N231" s="33"/>
      <c r="P231" s="41">
        <v>1.55</v>
      </c>
    </row>
    <row r="232" spans="13:16" x14ac:dyDescent="0.2">
      <c r="M232" s="33"/>
      <c r="N232" s="33"/>
      <c r="P232" s="41">
        <v>1.55</v>
      </c>
    </row>
    <row r="233" spans="13:16" x14ac:dyDescent="0.2">
      <c r="N233" s="33"/>
      <c r="P233" s="41">
        <v>1.55</v>
      </c>
    </row>
    <row r="234" spans="13:16" x14ac:dyDescent="0.2">
      <c r="M234" s="33"/>
      <c r="N234" s="33"/>
      <c r="P234" s="41">
        <v>1.55</v>
      </c>
    </row>
    <row r="235" spans="13:16" x14ac:dyDescent="0.2">
      <c r="N235" s="33"/>
      <c r="P235" s="41">
        <v>1.55</v>
      </c>
    </row>
    <row r="236" spans="13:16" x14ac:dyDescent="0.2">
      <c r="M236" s="33"/>
      <c r="N236" s="33"/>
      <c r="P236" s="41">
        <v>1.54</v>
      </c>
    </row>
    <row r="237" spans="13:16" x14ac:dyDescent="0.2">
      <c r="N237" s="33"/>
      <c r="P237" s="41">
        <v>1.55</v>
      </c>
    </row>
    <row r="238" spans="13:16" x14ac:dyDescent="0.2">
      <c r="M238" s="33"/>
      <c r="N238" s="33"/>
      <c r="P238" s="41">
        <v>1.55</v>
      </c>
    </row>
    <row r="239" spans="13:16" x14ac:dyDescent="0.2">
      <c r="N239" s="33"/>
      <c r="P239" s="41">
        <v>1.56</v>
      </c>
    </row>
    <row r="240" spans="13:16" x14ac:dyDescent="0.2">
      <c r="M240" s="33"/>
      <c r="N240" s="33"/>
      <c r="P240" s="41">
        <v>1.54</v>
      </c>
    </row>
    <row r="241" spans="14:16" x14ac:dyDescent="0.2">
      <c r="N241" s="33"/>
      <c r="P241" s="41">
        <v>1.55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2"/>
  <sheetViews>
    <sheetView zoomScaleNormal="100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J37" sqref="J37"/>
    </sheetView>
  </sheetViews>
  <sheetFormatPr baseColWidth="10" defaultRowHeight="12.75" x14ac:dyDescent="0.2"/>
  <cols>
    <col min="1" max="1" width="27.42578125" customWidth="1"/>
    <col min="2" max="11" width="12.7109375" customWidth="1"/>
    <col min="12" max="12" width="15.28515625" bestFit="1" customWidth="1"/>
    <col min="13" max="14" width="12.7109375" customWidth="1"/>
  </cols>
  <sheetData>
    <row r="1" spans="1:50" x14ac:dyDescent="0.2">
      <c r="F1" s="12" t="s">
        <v>48</v>
      </c>
      <c r="G1" s="13"/>
      <c r="H1" s="13"/>
    </row>
    <row r="2" spans="1:50" x14ac:dyDescent="0.2">
      <c r="F2" s="12" t="s">
        <v>49</v>
      </c>
      <c r="G2" s="13"/>
      <c r="H2" s="13"/>
    </row>
    <row r="3" spans="1:50" x14ac:dyDescent="0.2">
      <c r="F3" s="14" t="s">
        <v>50</v>
      </c>
      <c r="G3" s="13"/>
      <c r="H3" s="13"/>
    </row>
    <row r="4" spans="1:50" x14ac:dyDescent="0.2">
      <c r="F4" s="15" t="s">
        <v>67</v>
      </c>
      <c r="G4" s="16"/>
      <c r="H4" s="16"/>
    </row>
    <row r="5" spans="1:50" x14ac:dyDescent="0.2">
      <c r="F5" s="3"/>
      <c r="G5" s="3"/>
      <c r="H5" s="3"/>
    </row>
    <row r="6" spans="1:50" ht="15" x14ac:dyDescent="0.25">
      <c r="A6" s="4" t="s">
        <v>45</v>
      </c>
    </row>
    <row r="7" spans="1:50" x14ac:dyDescent="0.2">
      <c r="A7" t="s">
        <v>46</v>
      </c>
    </row>
    <row r="8" spans="1:50" x14ac:dyDescent="0.2">
      <c r="A8" t="s">
        <v>47</v>
      </c>
    </row>
    <row r="9" spans="1:50" x14ac:dyDescent="0.2">
      <c r="A9" t="s">
        <v>68</v>
      </c>
    </row>
    <row r="10" spans="1:50" x14ac:dyDescent="0.2">
      <c r="A10" s="22" t="s">
        <v>69</v>
      </c>
    </row>
    <row r="12" spans="1:50" x14ac:dyDescent="0.2">
      <c r="B12" s="19" t="s">
        <v>56</v>
      </c>
      <c r="C12" s="19"/>
      <c r="D12" s="19"/>
      <c r="E12" s="19"/>
      <c r="F12" s="20" t="s">
        <v>57</v>
      </c>
      <c r="G12" s="20"/>
      <c r="H12" s="20"/>
      <c r="I12" s="20"/>
      <c r="J12" s="20"/>
      <c r="K12" s="19" t="s">
        <v>58</v>
      </c>
      <c r="L12" s="20" t="s">
        <v>59</v>
      </c>
      <c r="M12" s="19" t="s">
        <v>60</v>
      </c>
      <c r="N12" s="19"/>
    </row>
    <row r="13" spans="1:50" s="10" customFormat="1" ht="69" x14ac:dyDescent="0.2">
      <c r="A13" s="7"/>
      <c r="B13" s="8" t="s">
        <v>0</v>
      </c>
      <c r="C13" s="8" t="s">
        <v>1</v>
      </c>
      <c r="D13" s="8" t="s">
        <v>2</v>
      </c>
      <c r="E13" s="8" t="s">
        <v>3</v>
      </c>
      <c r="F13" s="8" t="s">
        <v>61</v>
      </c>
      <c r="G13" s="8" t="s">
        <v>62</v>
      </c>
      <c r="H13" s="8" t="s">
        <v>63</v>
      </c>
      <c r="I13" s="8" t="s">
        <v>22</v>
      </c>
      <c r="J13" s="8" t="s">
        <v>21</v>
      </c>
      <c r="K13" s="8" t="s">
        <v>64</v>
      </c>
      <c r="L13" s="8" t="s">
        <v>65</v>
      </c>
      <c r="M13" s="8" t="s">
        <v>39</v>
      </c>
      <c r="N13" s="8" t="s">
        <v>40</v>
      </c>
      <c r="O13" s="8"/>
      <c r="P13" s="9"/>
      <c r="Q13" s="9"/>
      <c r="R13" s="9"/>
      <c r="S13" s="9"/>
      <c r="T13" s="9"/>
      <c r="U13" s="7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2">
      <c r="A14" s="21"/>
      <c r="B14" s="21" t="s">
        <v>18</v>
      </c>
      <c r="C14" s="21" t="s">
        <v>18</v>
      </c>
      <c r="D14" s="21" t="s">
        <v>18</v>
      </c>
      <c r="E14" s="21" t="s">
        <v>18</v>
      </c>
      <c r="F14" s="21" t="s">
        <v>19</v>
      </c>
      <c r="G14" s="21" t="s">
        <v>19</v>
      </c>
      <c r="H14" s="21" t="s">
        <v>19</v>
      </c>
      <c r="I14" s="21" t="s">
        <v>25</v>
      </c>
      <c r="J14" s="21" t="s">
        <v>26</v>
      </c>
      <c r="K14" s="21" t="s">
        <v>27</v>
      </c>
      <c r="L14" s="21" t="s">
        <v>66</v>
      </c>
      <c r="M14" s="21" t="s">
        <v>26</v>
      </c>
      <c r="N14" s="21" t="s">
        <v>26</v>
      </c>
    </row>
    <row r="15" spans="1:50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50" s="21" customFormat="1" x14ac:dyDescent="0.2">
      <c r="A16" s="11">
        <v>43770</v>
      </c>
      <c r="B16" s="25">
        <v>1.7857519944423963</v>
      </c>
      <c r="C16" s="25">
        <v>1.7857519944423963</v>
      </c>
      <c r="D16" s="25">
        <v>1.8</v>
      </c>
      <c r="E16" s="25">
        <v>1.8</v>
      </c>
      <c r="F16" s="25">
        <v>20.499999999999996</v>
      </c>
      <c r="G16" s="25">
        <v>22.287533156498668</v>
      </c>
      <c r="H16" s="25">
        <v>21.512732095490712</v>
      </c>
      <c r="I16" s="25">
        <v>2.15</v>
      </c>
      <c r="J16" s="25">
        <v>3.9499999999999997</v>
      </c>
      <c r="K16" s="25">
        <v>3.9673815094012652</v>
      </c>
      <c r="L16" s="25">
        <v>2.6930036010899783</v>
      </c>
      <c r="M16" s="25">
        <v>0.8198650243023996</v>
      </c>
      <c r="N16" s="25">
        <v>0.64999999999999991</v>
      </c>
    </row>
    <row r="17" spans="1:14" s="21" customFormat="1" x14ac:dyDescent="0.2">
      <c r="A17" s="11">
        <v>43739</v>
      </c>
      <c r="B17" s="25">
        <v>1.7857519944423963</v>
      </c>
      <c r="C17" s="25">
        <v>1.7857519944423963</v>
      </c>
      <c r="D17" s="25">
        <v>1.8</v>
      </c>
      <c r="E17" s="25">
        <v>1.8</v>
      </c>
      <c r="F17" s="25">
        <v>20.499999999999996</v>
      </c>
      <c r="G17" s="25">
        <v>22.287533156498668</v>
      </c>
      <c r="H17" s="25">
        <v>21.512732095490712</v>
      </c>
      <c r="I17" s="25">
        <v>2.15</v>
      </c>
      <c r="J17" s="25">
        <v>3.9499999999999997</v>
      </c>
      <c r="K17" s="25">
        <v>3.9673815094012652</v>
      </c>
      <c r="L17" s="25">
        <v>2.6930036010899783</v>
      </c>
      <c r="M17" s="25">
        <v>0.76026995139520037</v>
      </c>
      <c r="N17" s="25">
        <v>0.64999999999999991</v>
      </c>
    </row>
    <row r="18" spans="1:14" s="21" customFormat="1" x14ac:dyDescent="0.2">
      <c r="A18" s="11">
        <v>43709</v>
      </c>
      <c r="B18" s="25">
        <v>1.7857519944423963</v>
      </c>
      <c r="C18" s="25">
        <v>1.7857519944423963</v>
      </c>
      <c r="D18" s="25">
        <v>1.8</v>
      </c>
      <c r="E18" s="25">
        <v>1.8</v>
      </c>
      <c r="F18" s="25">
        <v>20.499999999999996</v>
      </c>
      <c r="G18" s="25">
        <v>22.287533156498668</v>
      </c>
      <c r="H18" s="25">
        <v>21.512732095490712</v>
      </c>
      <c r="I18" s="25">
        <v>2.15</v>
      </c>
      <c r="J18" s="25">
        <v>3.9499999999999997</v>
      </c>
      <c r="K18" s="25">
        <v>3.9673815094012652</v>
      </c>
      <c r="L18" s="25">
        <v>2.6930036010899783</v>
      </c>
      <c r="M18" s="25">
        <v>0.76026995139520037</v>
      </c>
      <c r="N18" s="25">
        <v>0.64999999999999991</v>
      </c>
    </row>
    <row r="19" spans="1:14" s="21" customFormat="1" x14ac:dyDescent="0.2">
      <c r="A19" s="11">
        <v>43678</v>
      </c>
      <c r="B19" s="25">
        <v>1.7857519944423963</v>
      </c>
      <c r="C19" s="25">
        <v>1.7857519944423963</v>
      </c>
      <c r="D19" s="25">
        <v>1.8</v>
      </c>
      <c r="E19" s="25">
        <v>1.8</v>
      </c>
      <c r="F19" s="25">
        <v>20.499999999999996</v>
      </c>
      <c r="G19" s="25">
        <v>22.287533156498668</v>
      </c>
      <c r="H19" s="25">
        <v>21.512732095490712</v>
      </c>
      <c r="I19" s="25">
        <v>2.15</v>
      </c>
      <c r="J19" s="25">
        <v>3.9499999999999997</v>
      </c>
      <c r="K19" s="25">
        <v>3.9673815094012652</v>
      </c>
      <c r="L19" s="25">
        <v>2.6930036010899783</v>
      </c>
      <c r="M19" s="25">
        <v>0.76026995139520037</v>
      </c>
      <c r="N19" s="25">
        <v>0.64999999999999991</v>
      </c>
    </row>
    <row r="20" spans="1:14" s="21" customFormat="1" x14ac:dyDescent="0.2">
      <c r="A20" s="11">
        <v>43647</v>
      </c>
      <c r="B20" s="25">
        <v>1.7857519944423963</v>
      </c>
      <c r="C20" s="25">
        <v>1.7857519944423963</v>
      </c>
      <c r="D20" s="25">
        <v>1.8</v>
      </c>
      <c r="E20" s="25">
        <v>1.8</v>
      </c>
      <c r="F20" s="25">
        <v>20.499999999999996</v>
      </c>
      <c r="G20" s="25">
        <v>22.287533156498668</v>
      </c>
      <c r="H20" s="25">
        <v>20.662864721485409</v>
      </c>
      <c r="I20" s="25">
        <v>2.15</v>
      </c>
      <c r="J20" s="25">
        <v>3.9499999999999997</v>
      </c>
      <c r="K20" s="25">
        <v>3.9673815094012652</v>
      </c>
      <c r="L20" s="25">
        <v>2.6930036010899783</v>
      </c>
      <c r="M20" s="25">
        <v>0.76026995139520037</v>
      </c>
      <c r="N20" s="25">
        <v>0.64999999999999991</v>
      </c>
    </row>
    <row r="21" spans="1:14" s="21" customFormat="1" x14ac:dyDescent="0.2">
      <c r="A21" s="11">
        <v>43617</v>
      </c>
      <c r="B21" s="25">
        <v>1.7857519944423963</v>
      </c>
      <c r="C21" s="25">
        <v>1.7857519944423963</v>
      </c>
      <c r="D21" s="25">
        <v>1.8</v>
      </c>
      <c r="E21" s="25">
        <v>1.8</v>
      </c>
      <c r="F21" s="25">
        <v>20.499999999999996</v>
      </c>
      <c r="G21" s="25">
        <v>22.287533156498668</v>
      </c>
      <c r="H21" s="25">
        <v>21.512732095490712</v>
      </c>
      <c r="I21" s="25">
        <v>2.15</v>
      </c>
      <c r="J21" s="25">
        <v>3.9499999999999997</v>
      </c>
      <c r="K21" s="25">
        <v>3.9673815094012652</v>
      </c>
      <c r="L21" s="25">
        <v>2.6930036010899783</v>
      </c>
      <c r="M21" s="25">
        <v>0.79999999999999982</v>
      </c>
      <c r="N21" s="25">
        <v>0.64999999999999991</v>
      </c>
    </row>
    <row r="22" spans="1:14" s="21" customFormat="1" x14ac:dyDescent="0.2">
      <c r="A22" s="11">
        <v>43586</v>
      </c>
      <c r="B22" s="25">
        <v>1.7857519944423963</v>
      </c>
      <c r="C22" s="25">
        <v>1.7857519944423963</v>
      </c>
      <c r="D22" s="25">
        <v>1.8</v>
      </c>
      <c r="E22" s="25">
        <v>1.8</v>
      </c>
      <c r="F22" s="25">
        <v>20.499999999999996</v>
      </c>
      <c r="G22" s="25">
        <v>22.287533156498668</v>
      </c>
      <c r="H22" s="25">
        <v>21.512732095490712</v>
      </c>
      <c r="I22" s="25">
        <v>2.15</v>
      </c>
      <c r="J22" s="25">
        <v>3.9499999999999997</v>
      </c>
      <c r="K22" s="25">
        <v>3.9673815094012652</v>
      </c>
      <c r="L22" s="25">
        <v>2.6930036010899783</v>
      </c>
      <c r="M22" s="25">
        <v>0.8198650243023996</v>
      </c>
      <c r="N22" s="25">
        <v>0.64999999999999991</v>
      </c>
    </row>
    <row r="23" spans="1:14" s="21" customFormat="1" x14ac:dyDescent="0.2">
      <c r="A23" s="11">
        <v>43556</v>
      </c>
      <c r="B23" s="25">
        <v>1.7857519944423963</v>
      </c>
      <c r="C23" s="25">
        <v>1.7857519944423963</v>
      </c>
      <c r="D23" s="25">
        <v>1.8</v>
      </c>
      <c r="E23" s="25">
        <v>1.8</v>
      </c>
      <c r="F23" s="25">
        <v>20.499999999999996</v>
      </c>
      <c r="G23" s="25">
        <v>22.287533156498668</v>
      </c>
      <c r="H23" s="25">
        <v>21.512732095490712</v>
      </c>
      <c r="I23" s="25">
        <v>2.15</v>
      </c>
      <c r="J23" s="25">
        <v>3.9499999999999997</v>
      </c>
      <c r="K23" s="25">
        <v>3.9673815094012652</v>
      </c>
      <c r="L23" s="25">
        <v>2.6930036010899783</v>
      </c>
      <c r="M23" s="25">
        <v>0.8198650243023996</v>
      </c>
      <c r="N23" s="25">
        <v>0.64999999999999991</v>
      </c>
    </row>
    <row r="24" spans="1:14" s="21" customFormat="1" x14ac:dyDescent="0.2">
      <c r="A24" s="11">
        <v>43525</v>
      </c>
      <c r="B24" s="25">
        <v>1.7857519944423963</v>
      </c>
      <c r="C24" s="25">
        <v>1.7857519944423963</v>
      </c>
      <c r="D24" s="25">
        <v>1.8</v>
      </c>
      <c r="E24" s="25">
        <v>1.8</v>
      </c>
      <c r="F24" s="25">
        <v>20.287533156498672</v>
      </c>
      <c r="G24" s="25">
        <v>22.287533156498668</v>
      </c>
      <c r="H24" s="25">
        <v>21.512732095490712</v>
      </c>
      <c r="I24" s="25">
        <v>2.15</v>
      </c>
      <c r="J24" s="25">
        <v>3.9499999999999997</v>
      </c>
      <c r="K24" s="25">
        <v>3.9673815094012652</v>
      </c>
      <c r="L24" s="25">
        <v>2.6930036010899783</v>
      </c>
      <c r="M24" s="25">
        <v>0.8198650243023996</v>
      </c>
      <c r="N24" s="25">
        <v>0.64999999999999991</v>
      </c>
    </row>
    <row r="25" spans="1:14" s="21" customFormat="1" x14ac:dyDescent="0.2">
      <c r="A25" s="11">
        <v>43497</v>
      </c>
      <c r="B25" s="25">
        <v>1.7857519944423963</v>
      </c>
      <c r="C25" s="25">
        <v>1.7857519944423963</v>
      </c>
      <c r="D25" s="25">
        <v>1.8</v>
      </c>
      <c r="E25" s="25">
        <v>1.8</v>
      </c>
      <c r="F25" s="25">
        <v>19.543899204244028</v>
      </c>
      <c r="G25" s="25">
        <v>21.65013262599469</v>
      </c>
      <c r="H25" s="25">
        <v>21.300265251989387</v>
      </c>
      <c r="I25" s="25">
        <v>2.15</v>
      </c>
      <c r="J25" s="25">
        <v>3.9499999999999997</v>
      </c>
      <c r="K25" s="25">
        <v>3.9673815094012652</v>
      </c>
      <c r="L25" s="25">
        <v>2.6930036010899783</v>
      </c>
      <c r="M25" s="25">
        <v>0.8198650243023996</v>
      </c>
      <c r="N25" s="25">
        <v>0.64999999999999991</v>
      </c>
    </row>
    <row r="26" spans="1:14" s="21" customFormat="1" x14ac:dyDescent="0.2">
      <c r="A26" s="11">
        <v>43466</v>
      </c>
      <c r="B26" s="25">
        <v>1.7857519944423963</v>
      </c>
      <c r="C26" s="25">
        <v>1.7857519944423963</v>
      </c>
      <c r="D26" s="25">
        <v>1.8226663342895701</v>
      </c>
      <c r="E26" s="25">
        <v>1.8226663342895701</v>
      </c>
      <c r="F26" s="25">
        <v>20.499999999999996</v>
      </c>
      <c r="G26" s="25">
        <v>22.712466843501321</v>
      </c>
      <c r="H26" s="25">
        <v>21.512732095490712</v>
      </c>
      <c r="I26" s="25">
        <v>2.15</v>
      </c>
      <c r="J26" s="25">
        <v>3.9499999999999997</v>
      </c>
      <c r="K26" s="25">
        <v>3.9673815094012652</v>
      </c>
      <c r="L26" s="25">
        <v>2.6930036010899783</v>
      </c>
      <c r="M26" s="25">
        <v>0.8198650243023996</v>
      </c>
      <c r="N26" s="25">
        <v>0.64999999999999991</v>
      </c>
    </row>
    <row r="27" spans="1:14" s="21" customFormat="1" x14ac:dyDescent="0.2">
      <c r="A27" s="11">
        <v>43435</v>
      </c>
      <c r="B27" s="25">
        <v>1.7857519944423963</v>
      </c>
      <c r="C27" s="25">
        <v>1.7857519944423963</v>
      </c>
      <c r="D27" s="25">
        <v>1.8226663342895701</v>
      </c>
      <c r="E27" s="25">
        <v>1.8226663342895701</v>
      </c>
      <c r="F27" s="25">
        <v>20.499999999999996</v>
      </c>
      <c r="G27" s="25">
        <v>22.712466843501321</v>
      </c>
      <c r="H27" s="25">
        <v>21.512732095490712</v>
      </c>
      <c r="I27" s="25">
        <v>2.15</v>
      </c>
      <c r="J27" s="25">
        <v>3.9499999999999997</v>
      </c>
      <c r="K27" s="25">
        <v>3.9673815094012652</v>
      </c>
      <c r="L27" s="25">
        <v>2.6930036010899783</v>
      </c>
      <c r="M27" s="25">
        <v>0.77020246354640021</v>
      </c>
      <c r="N27" s="25">
        <v>0.64999999999999991</v>
      </c>
    </row>
    <row r="28" spans="1:14" s="21" customFormat="1" x14ac:dyDescent="0.2">
      <c r="A28" s="11">
        <v>43405</v>
      </c>
      <c r="B28" s="25">
        <v>1.7857519944423963</v>
      </c>
      <c r="C28" s="25">
        <v>1.7857519944423963</v>
      </c>
      <c r="D28" s="25">
        <v>1.8226663342895701</v>
      </c>
      <c r="E28" s="25">
        <v>1.8226663342895701</v>
      </c>
      <c r="F28" s="25">
        <v>20.499999999999996</v>
      </c>
      <c r="G28" s="25">
        <v>22.712466843501321</v>
      </c>
      <c r="H28" s="25">
        <v>20.662864721485409</v>
      </c>
      <c r="I28" s="25">
        <v>2.15</v>
      </c>
      <c r="J28" s="25">
        <v>3.9499999999999997</v>
      </c>
      <c r="K28" s="25">
        <v>3.9673815094012652</v>
      </c>
      <c r="L28" s="25">
        <v>2.6930036010899783</v>
      </c>
      <c r="M28" s="25">
        <v>0.8198650243023996</v>
      </c>
      <c r="N28" s="25">
        <v>0.64999999999999991</v>
      </c>
    </row>
    <row r="29" spans="1:14" x14ac:dyDescent="0.2">
      <c r="A29" s="11">
        <v>43374</v>
      </c>
      <c r="B29" s="25">
        <v>1.7857519944423963</v>
      </c>
      <c r="C29" s="25">
        <v>1.7857519944423963</v>
      </c>
      <c r="D29" s="25">
        <v>1.8226663342895701</v>
      </c>
      <c r="E29" s="25">
        <v>1.8226663342895701</v>
      </c>
      <c r="F29" s="25">
        <v>19.543899204244028</v>
      </c>
      <c r="G29" s="25">
        <v>21.65013262599469</v>
      </c>
      <c r="H29" s="25">
        <v>20.662864721485409</v>
      </c>
      <c r="I29" s="25">
        <v>2.15</v>
      </c>
      <c r="J29" s="25">
        <v>3.9499999999999997</v>
      </c>
      <c r="K29" s="25">
        <v>3.9673815094012652</v>
      </c>
      <c r="L29" s="25">
        <v>2.6930036010899783</v>
      </c>
      <c r="M29" s="25">
        <v>0.8198650243023996</v>
      </c>
      <c r="N29" s="25">
        <v>0.64999999999999991</v>
      </c>
    </row>
    <row r="30" spans="1:14" x14ac:dyDescent="0.2">
      <c r="A30" s="11">
        <v>43344</v>
      </c>
      <c r="B30" s="25">
        <v>1.7857519944423961</v>
      </c>
      <c r="C30" s="25">
        <v>1.7857519944423961</v>
      </c>
      <c r="D30" s="25">
        <v>1.8226663342895699</v>
      </c>
      <c r="E30" s="25">
        <v>1.8226663342895699</v>
      </c>
      <c r="F30" s="25">
        <v>20.499999999999996</v>
      </c>
      <c r="G30" s="25">
        <v>22.712466843501321</v>
      </c>
      <c r="H30" s="25">
        <v>21.512732095490712</v>
      </c>
      <c r="I30" s="25">
        <v>2.15</v>
      </c>
      <c r="J30" s="25">
        <v>3.95</v>
      </c>
      <c r="K30" s="25">
        <v>3.9673815094012657</v>
      </c>
      <c r="L30" s="25">
        <v>2.6930036010899783</v>
      </c>
      <c r="M30" s="25">
        <v>0.79999999999999993</v>
      </c>
      <c r="N30" s="25">
        <v>0.64999999999999991</v>
      </c>
    </row>
    <row r="31" spans="1:14" x14ac:dyDescent="0.2">
      <c r="A31" s="11">
        <v>43313</v>
      </c>
      <c r="B31" s="25">
        <v>1.7857519944423961</v>
      </c>
      <c r="C31" s="25">
        <v>1.7857519944423961</v>
      </c>
      <c r="D31" s="25">
        <v>1.8226663342895699</v>
      </c>
      <c r="E31" s="25">
        <v>1.8226663342895699</v>
      </c>
      <c r="F31" s="25">
        <v>20.499999999999996</v>
      </c>
      <c r="G31" s="25">
        <v>22.712466843501321</v>
      </c>
      <c r="H31" s="25">
        <v>21.512732095490712</v>
      </c>
      <c r="I31" s="25">
        <v>2.15</v>
      </c>
      <c r="J31" s="25">
        <v>3.95</v>
      </c>
      <c r="K31" s="25">
        <v>3.9673815094012657</v>
      </c>
      <c r="L31" s="25">
        <v>2.6930036010899783</v>
      </c>
      <c r="M31" s="25">
        <v>0.78510123177320013</v>
      </c>
      <c r="N31" s="25">
        <v>0.62516871962200027</v>
      </c>
    </row>
    <row r="32" spans="1:14" x14ac:dyDescent="0.2">
      <c r="A32" s="11">
        <v>43282</v>
      </c>
      <c r="B32" s="25">
        <v>1.7857519944423961</v>
      </c>
      <c r="C32" s="25">
        <v>1.7857519944423961</v>
      </c>
      <c r="D32" s="25">
        <v>1.8226663342895699</v>
      </c>
      <c r="E32" s="25">
        <v>1.8226663342895699</v>
      </c>
      <c r="F32" s="25">
        <v>20.499999999999996</v>
      </c>
      <c r="G32" s="25">
        <v>22.712466843501321</v>
      </c>
      <c r="H32" s="25">
        <v>21.512732095490712</v>
      </c>
      <c r="I32" s="25">
        <v>2.15</v>
      </c>
      <c r="J32" s="25">
        <v>3.95</v>
      </c>
      <c r="K32" s="25">
        <v>3.9673815094012657</v>
      </c>
      <c r="L32" s="25">
        <v>2.6930036010899783</v>
      </c>
      <c r="M32" s="25">
        <v>0.79999999999999993</v>
      </c>
      <c r="N32" s="25">
        <v>0.64999999999999991</v>
      </c>
    </row>
    <row r="33" spans="1:14" x14ac:dyDescent="0.2">
      <c r="A33" s="11">
        <v>43252</v>
      </c>
      <c r="B33" s="25">
        <v>1.7857519944423961</v>
      </c>
      <c r="C33" s="25">
        <v>1.7857519944423961</v>
      </c>
      <c r="D33" s="25">
        <v>1.8226663342895699</v>
      </c>
      <c r="E33" s="25">
        <v>1.8226663342895699</v>
      </c>
      <c r="F33" s="25">
        <v>20.499999999999996</v>
      </c>
      <c r="G33" s="25">
        <v>22.712466843501321</v>
      </c>
      <c r="H33" s="25">
        <v>21.300265251989387</v>
      </c>
      <c r="I33" s="25">
        <v>2.15</v>
      </c>
      <c r="J33" s="25">
        <v>3.95</v>
      </c>
      <c r="K33" s="25">
        <v>3.9701109089333686</v>
      </c>
      <c r="L33" s="25">
        <v>2.6930036010899783</v>
      </c>
      <c r="M33" s="25">
        <v>0.79999999999999993</v>
      </c>
      <c r="N33" s="25">
        <v>0.64999999999999991</v>
      </c>
    </row>
    <row r="34" spans="1:14" x14ac:dyDescent="0.2">
      <c r="A34" s="11">
        <v>43221</v>
      </c>
      <c r="B34" s="25">
        <v>1.7857519944423961</v>
      </c>
      <c r="C34" s="25">
        <v>1.7857519944423961</v>
      </c>
      <c r="D34" s="25">
        <v>1.8226663342895699</v>
      </c>
      <c r="E34" s="25">
        <v>1.8226663342895699</v>
      </c>
      <c r="F34" s="25">
        <v>20.499999999999996</v>
      </c>
      <c r="G34" s="25">
        <v>21.92493368700265</v>
      </c>
      <c r="H34" s="25">
        <v>21.300265251989387</v>
      </c>
      <c r="I34" s="25">
        <v>2.15</v>
      </c>
      <c r="J34" s="25">
        <v>3.95</v>
      </c>
      <c r="K34" s="25">
        <v>3.9533575946625081</v>
      </c>
      <c r="L34" s="25">
        <v>2.6930036010899783</v>
      </c>
      <c r="M34" s="25">
        <v>0.79999999999999993</v>
      </c>
      <c r="N34" s="25">
        <v>0.64999999999999991</v>
      </c>
    </row>
    <row r="35" spans="1:14" x14ac:dyDescent="0.2">
      <c r="A35" s="11">
        <v>43191</v>
      </c>
      <c r="B35" s="25">
        <v>1.7857519944423961</v>
      </c>
      <c r="C35" s="25">
        <v>1.7857519944423961</v>
      </c>
      <c r="D35" s="25">
        <v>1.8226663342895699</v>
      </c>
      <c r="E35" s="25">
        <v>1.8226663342895699</v>
      </c>
      <c r="F35" s="25">
        <v>20.499999999999996</v>
      </c>
      <c r="G35" s="25">
        <v>21.92493368700265</v>
      </c>
      <c r="H35" s="25">
        <v>21.300265251989387</v>
      </c>
      <c r="I35" s="25">
        <v>2.15</v>
      </c>
      <c r="J35" s="25">
        <v>3.95</v>
      </c>
      <c r="K35" s="25">
        <v>3.9492678277445634</v>
      </c>
      <c r="L35" s="25">
        <v>2.6930036010899783</v>
      </c>
      <c r="M35" s="25">
        <v>0.79999999999999993</v>
      </c>
      <c r="N35" s="25">
        <v>0.64999999999999991</v>
      </c>
    </row>
    <row r="36" spans="1:14" x14ac:dyDescent="0.2">
      <c r="A36" s="11">
        <v>43160</v>
      </c>
      <c r="B36" s="25">
        <v>1.7857519944423961</v>
      </c>
      <c r="C36" s="25">
        <v>1.7857519944423961</v>
      </c>
      <c r="D36" s="25">
        <v>1.8226663342895699</v>
      </c>
      <c r="E36" s="25">
        <v>1.8226663342895699</v>
      </c>
      <c r="F36" s="25">
        <v>20.499999999999996</v>
      </c>
      <c r="G36" s="25">
        <v>21.92493368700265</v>
      </c>
      <c r="H36" s="25">
        <v>21.300265251989387</v>
      </c>
      <c r="I36" s="25">
        <v>2.1131736799054801</v>
      </c>
      <c r="J36" s="25">
        <v>3.95</v>
      </c>
      <c r="K36" s="25">
        <v>3.9492678277445634</v>
      </c>
      <c r="L36" s="25">
        <v>2.6930036010899783</v>
      </c>
      <c r="M36" s="25">
        <v>0.79999999999999993</v>
      </c>
      <c r="N36" s="25">
        <v>0.64999999999999991</v>
      </c>
    </row>
    <row r="37" spans="1:14" x14ac:dyDescent="0.2">
      <c r="A37" s="11">
        <v>43132</v>
      </c>
      <c r="B37" s="25">
        <v>1.7857519944423961</v>
      </c>
      <c r="C37" s="25">
        <v>1.7857519944423961</v>
      </c>
      <c r="D37" s="25">
        <v>1.8226663342895699</v>
      </c>
      <c r="E37" s="25">
        <v>1.8226663342895699</v>
      </c>
      <c r="F37" s="25">
        <v>20.499999999999996</v>
      </c>
      <c r="G37" s="25">
        <v>21.446883289124663</v>
      </c>
      <c r="H37" s="25">
        <v>21.300265251989387</v>
      </c>
      <c r="I37" s="25">
        <v>2.1131736799054801</v>
      </c>
      <c r="J37" s="25">
        <v>3.95</v>
      </c>
      <c r="K37" s="25">
        <v>3.9492678277445634</v>
      </c>
      <c r="L37" s="25">
        <v>2.6930036010899783</v>
      </c>
      <c r="M37" s="25">
        <v>0.79999999999999993</v>
      </c>
      <c r="N37" s="25">
        <v>0.64999999999999991</v>
      </c>
    </row>
    <row r="38" spans="1:14" x14ac:dyDescent="0.2">
      <c r="A38" s="11">
        <v>43101</v>
      </c>
      <c r="B38" s="25">
        <v>1.7857519944423961</v>
      </c>
      <c r="C38" s="25">
        <v>1.7857519944423961</v>
      </c>
      <c r="D38" s="25">
        <v>1.8226663342895699</v>
      </c>
      <c r="E38" s="25">
        <v>1.8226663342895699</v>
      </c>
      <c r="F38" s="25">
        <v>20.287533156498672</v>
      </c>
      <c r="G38" s="25">
        <v>21.92493368700265</v>
      </c>
      <c r="H38" s="25">
        <v>21.300265251989387</v>
      </c>
      <c r="I38" s="25">
        <v>2.1131736799054801</v>
      </c>
      <c r="J38" s="25">
        <v>3.95</v>
      </c>
      <c r="K38" s="25">
        <v>3.9533575946625081</v>
      </c>
      <c r="L38" s="25">
        <v>2.6930036010899783</v>
      </c>
      <c r="M38" s="25">
        <v>0.79246625607559995</v>
      </c>
      <c r="N38" s="25">
        <v>0.64246625607559982</v>
      </c>
    </row>
    <row r="39" spans="1:14" x14ac:dyDescent="0.2">
      <c r="A39" s="11">
        <v>43070</v>
      </c>
      <c r="B39" s="25">
        <v>1.7857519944423961</v>
      </c>
      <c r="C39" s="25">
        <v>1.7857519944423961</v>
      </c>
      <c r="D39" s="25">
        <v>1.8226663342895699</v>
      </c>
      <c r="E39" s="25">
        <v>1.8226663342895699</v>
      </c>
      <c r="F39" s="25">
        <v>20.287533156498672</v>
      </c>
      <c r="G39" s="25">
        <v>21.92493368700265</v>
      </c>
      <c r="H39" s="25">
        <v>21.300265251989387</v>
      </c>
      <c r="I39" s="25">
        <v>2.1131736799054801</v>
      </c>
      <c r="J39" s="25">
        <v>3.95</v>
      </c>
      <c r="K39" s="25">
        <v>3.9533575946625081</v>
      </c>
      <c r="L39" s="25">
        <v>2.6930036010899783</v>
      </c>
      <c r="M39" s="25">
        <v>0.76986502430239967</v>
      </c>
      <c r="N39" s="25">
        <v>0.61986502430239976</v>
      </c>
    </row>
    <row r="40" spans="1:14" x14ac:dyDescent="0.2">
      <c r="A40" s="11">
        <v>43040</v>
      </c>
      <c r="B40" s="25">
        <v>1.7857519944423961</v>
      </c>
      <c r="C40" s="25">
        <v>1.7911963958338033</v>
      </c>
      <c r="D40" s="25">
        <v>1.8226663342895699</v>
      </c>
      <c r="E40" s="25">
        <v>1.8226663342895699</v>
      </c>
      <c r="F40" s="25">
        <v>20</v>
      </c>
      <c r="G40" s="25">
        <v>21.92493368700265</v>
      </c>
      <c r="H40" s="25">
        <v>19.862599469496018</v>
      </c>
      <c r="I40" s="25">
        <v>2.1131736799054801</v>
      </c>
      <c r="J40" s="25">
        <v>3.95</v>
      </c>
      <c r="K40" s="25">
        <v>3.9198509661207872</v>
      </c>
      <c r="L40" s="25">
        <v>2.6930036010899783</v>
      </c>
      <c r="M40" s="25">
        <v>0.74999999999999989</v>
      </c>
      <c r="N40" s="25">
        <v>0.59999999999999987</v>
      </c>
    </row>
    <row r="41" spans="1:14" x14ac:dyDescent="0.2">
      <c r="A41" s="11">
        <v>43009</v>
      </c>
      <c r="B41" s="25">
        <v>1.7857519944423961</v>
      </c>
      <c r="C41" s="25">
        <v>1.7857519944423961</v>
      </c>
      <c r="D41" s="25">
        <v>1.8226663342895699</v>
      </c>
      <c r="E41" s="25">
        <v>1.8226663342895699</v>
      </c>
      <c r="F41" s="25">
        <v>20</v>
      </c>
      <c r="G41" s="25">
        <v>21.446883289124663</v>
      </c>
      <c r="H41" s="25">
        <v>19.862599469496018</v>
      </c>
      <c r="I41" s="25">
        <v>2.1131736799054801</v>
      </c>
      <c r="J41" s="25">
        <v>3.95</v>
      </c>
      <c r="K41" s="25">
        <v>3.8863443375790663</v>
      </c>
      <c r="L41" s="25">
        <v>2.6930036010899783</v>
      </c>
      <c r="M41" s="25">
        <v>0.74999999999999989</v>
      </c>
      <c r="N41" s="25">
        <v>0.59999999999999987</v>
      </c>
    </row>
    <row r="42" spans="1:14" x14ac:dyDescent="0.2">
      <c r="A42" s="11">
        <v>42979</v>
      </c>
      <c r="B42" s="25">
        <v>1.7844160127202915</v>
      </c>
      <c r="C42" s="25">
        <v>1.7844160127202915</v>
      </c>
      <c r="D42" s="25">
        <v>1.8226663342895699</v>
      </c>
      <c r="E42" s="25">
        <v>1.8226663342895699</v>
      </c>
      <c r="F42" s="25">
        <v>20</v>
      </c>
      <c r="G42" s="25">
        <v>21.92493368700265</v>
      </c>
      <c r="H42" s="25">
        <v>19.862599469496018</v>
      </c>
      <c r="I42" s="25">
        <v>2.1131736799054801</v>
      </c>
      <c r="J42" s="25">
        <v>3.95</v>
      </c>
      <c r="K42" s="25">
        <v>3.8822545706611216</v>
      </c>
      <c r="L42" s="25">
        <v>2.6930036010899783</v>
      </c>
      <c r="M42" s="25">
        <v>0.74999999999999989</v>
      </c>
      <c r="N42" s="25">
        <v>0.59999999999999987</v>
      </c>
    </row>
    <row r="43" spans="1:14" x14ac:dyDescent="0.2">
      <c r="A43" s="11">
        <v>42948</v>
      </c>
      <c r="B43" s="25">
        <v>1.7781279933026244</v>
      </c>
      <c r="C43" s="25">
        <v>1.7781279933026244</v>
      </c>
      <c r="D43" s="25">
        <v>1.8224488202728881</v>
      </c>
      <c r="E43" s="25">
        <v>1.8224488202728881</v>
      </c>
      <c r="F43" s="25">
        <v>19.592878435215809</v>
      </c>
      <c r="G43" s="25">
        <v>21.907121564784191</v>
      </c>
      <c r="H43" s="25">
        <v>19.889317652823717</v>
      </c>
      <c r="I43" s="25">
        <v>2.112710589651023</v>
      </c>
      <c r="J43" s="25">
        <v>3.95</v>
      </c>
      <c r="K43" s="25">
        <v>3.8657620133286565</v>
      </c>
      <c r="L43" s="25">
        <v>2.6835920253817691</v>
      </c>
      <c r="M43" s="25">
        <v>0.75</v>
      </c>
      <c r="N43" s="25">
        <v>0.6</v>
      </c>
    </row>
    <row r="44" spans="1:14" x14ac:dyDescent="0.2">
      <c r="A44" s="11">
        <v>42917</v>
      </c>
      <c r="B44" s="25">
        <v>1.7573602532603971</v>
      </c>
      <c r="C44" s="25">
        <v>1.7573602532603971</v>
      </c>
      <c r="D44" s="25">
        <v>1.8000000000000003</v>
      </c>
      <c r="E44" s="25">
        <v>1.8000000000000003</v>
      </c>
      <c r="F44" s="25">
        <v>20</v>
      </c>
      <c r="G44" s="25">
        <v>21.907121564784191</v>
      </c>
      <c r="H44" s="25">
        <v>19.889317652823717</v>
      </c>
      <c r="I44" s="25">
        <v>2.1</v>
      </c>
      <c r="J44" s="25">
        <v>3.95</v>
      </c>
      <c r="K44" s="25">
        <v>3.7905121010171872</v>
      </c>
      <c r="L44" s="25">
        <v>2.6611782322783211</v>
      </c>
      <c r="M44" s="25">
        <v>0.75</v>
      </c>
      <c r="N44" s="25">
        <v>0.6</v>
      </c>
    </row>
    <row r="45" spans="1:14" x14ac:dyDescent="0.2">
      <c r="A45" s="11">
        <v>42887</v>
      </c>
      <c r="B45" s="25">
        <v>1.7573602532603971</v>
      </c>
      <c r="C45" s="25">
        <v>1.7573602532603971</v>
      </c>
      <c r="D45" s="25">
        <v>1.8000000000000003</v>
      </c>
      <c r="E45" s="25">
        <v>1.8000000000000003</v>
      </c>
      <c r="F45" s="25">
        <v>20</v>
      </c>
      <c r="G45" s="25">
        <v>21.907121564784191</v>
      </c>
      <c r="H45" s="25">
        <v>19.889317652823717</v>
      </c>
      <c r="I45" s="25">
        <v>2.1</v>
      </c>
      <c r="J45" s="25">
        <v>3.95</v>
      </c>
      <c r="K45" s="25">
        <v>3.7905121010171872</v>
      </c>
      <c r="L45" s="25">
        <v>2.6611782322783211</v>
      </c>
      <c r="M45" s="25">
        <v>0.75</v>
      </c>
      <c r="N45" s="25">
        <v>0.5857070655105866</v>
      </c>
    </row>
    <row r="46" spans="1:14" x14ac:dyDescent="0.2">
      <c r="A46" s="11">
        <v>42856</v>
      </c>
      <c r="B46" s="25">
        <v>1.7573602532603971</v>
      </c>
      <c r="C46" s="25">
        <v>1.7573602532603971</v>
      </c>
      <c r="D46" s="25">
        <v>1.8000000000000003</v>
      </c>
      <c r="E46" s="25">
        <v>1.8000000000000003</v>
      </c>
      <c r="F46" s="25">
        <v>19.592878435215809</v>
      </c>
      <c r="G46" s="25">
        <v>21.907121564784191</v>
      </c>
      <c r="H46" s="25">
        <v>19.48219608803953</v>
      </c>
      <c r="I46" s="25">
        <v>2.1</v>
      </c>
      <c r="J46" s="25">
        <v>3.95</v>
      </c>
      <c r="K46" s="25">
        <v>3.7905121010171872</v>
      </c>
      <c r="L46" s="25">
        <v>2.6611782322783211</v>
      </c>
      <c r="M46" s="25">
        <v>0.75</v>
      </c>
      <c r="N46" s="25">
        <v>0.6</v>
      </c>
    </row>
    <row r="47" spans="1:14" x14ac:dyDescent="0.2">
      <c r="A47" s="11">
        <v>42826</v>
      </c>
      <c r="B47" s="25">
        <v>1.7573602532603971</v>
      </c>
      <c r="C47" s="25">
        <v>1.7573602532603971</v>
      </c>
      <c r="D47" s="25">
        <v>1.8000000000000003</v>
      </c>
      <c r="E47" s="25">
        <v>1.8000000000000003</v>
      </c>
      <c r="F47" s="25">
        <v>19.592878435215809</v>
      </c>
      <c r="G47" s="25">
        <v>21.907121564784191</v>
      </c>
      <c r="H47" s="25">
        <v>19.48219608803953</v>
      </c>
      <c r="I47" s="25">
        <v>2.1</v>
      </c>
      <c r="J47" s="25">
        <v>3.95</v>
      </c>
      <c r="K47" s="25">
        <v>3.7905121010171872</v>
      </c>
      <c r="L47" s="25">
        <v>2.6611782322783211</v>
      </c>
      <c r="M47" s="25">
        <v>0.75</v>
      </c>
      <c r="N47" s="25">
        <v>0.6</v>
      </c>
    </row>
    <row r="48" spans="1:14" x14ac:dyDescent="0.2">
      <c r="A48" s="11">
        <v>42795</v>
      </c>
      <c r="B48" s="25">
        <v>1.7573602532603971</v>
      </c>
      <c r="C48" s="25">
        <v>1.7573602532603971</v>
      </c>
      <c r="D48" s="25">
        <v>1.8000000000000003</v>
      </c>
      <c r="E48" s="25">
        <v>1.7607145645224462</v>
      </c>
      <c r="F48" s="25">
        <v>20</v>
      </c>
      <c r="G48" s="25">
        <v>21.907121564784191</v>
      </c>
      <c r="H48" s="25">
        <v>19.889317652823717</v>
      </c>
      <c r="I48" s="25">
        <v>2.1</v>
      </c>
      <c r="J48" s="25">
        <v>3.95</v>
      </c>
      <c r="K48" s="25">
        <v>3.7905121010171872</v>
      </c>
      <c r="L48" s="25">
        <v>2.6611782322783211</v>
      </c>
      <c r="M48" s="25">
        <v>0.73570706551058662</v>
      </c>
      <c r="N48" s="25">
        <v>0.6</v>
      </c>
    </row>
    <row r="49" spans="1:14" x14ac:dyDescent="0.2">
      <c r="A49" s="11">
        <v>42767</v>
      </c>
      <c r="B49" s="25">
        <v>1.7573602532603971</v>
      </c>
      <c r="C49" s="25">
        <v>1.7573602532603971</v>
      </c>
      <c r="D49" s="25">
        <v>1.8000000000000003</v>
      </c>
      <c r="E49" s="25">
        <v>1.8000000000000003</v>
      </c>
      <c r="F49" s="25">
        <v>20</v>
      </c>
      <c r="G49" s="25">
        <v>21.907121564784191</v>
      </c>
      <c r="H49" s="25">
        <v>19.889317652823717</v>
      </c>
      <c r="I49" s="25">
        <v>2.1</v>
      </c>
      <c r="J49" s="25">
        <v>3.95</v>
      </c>
      <c r="K49" s="25">
        <v>3.7905121010171872</v>
      </c>
      <c r="L49" s="25">
        <v>2.6611782322783211</v>
      </c>
      <c r="M49" s="25">
        <v>0.75</v>
      </c>
      <c r="N49" s="25">
        <v>0.6</v>
      </c>
    </row>
    <row r="50" spans="1:14" x14ac:dyDescent="0.2">
      <c r="A50" s="11">
        <v>42736</v>
      </c>
      <c r="B50" s="25">
        <v>1.7573602532603971</v>
      </c>
      <c r="C50" s="25">
        <v>1.7573602532603971</v>
      </c>
      <c r="D50" s="25">
        <v>1.8000000000000003</v>
      </c>
      <c r="E50" s="25">
        <v>1.8000000000000003</v>
      </c>
      <c r="F50" s="25">
        <v>20</v>
      </c>
      <c r="G50" s="25">
        <v>21.907121564784191</v>
      </c>
      <c r="H50" s="25">
        <v>19.889317652823717</v>
      </c>
      <c r="I50" s="25">
        <v>2.1</v>
      </c>
      <c r="J50" s="25">
        <v>3.95</v>
      </c>
      <c r="K50" s="25">
        <v>3.7905121010171872</v>
      </c>
      <c r="L50" s="25">
        <v>2.6611782322783211</v>
      </c>
      <c r="M50" s="25">
        <v>0.75</v>
      </c>
      <c r="N50" s="25">
        <v>0.6</v>
      </c>
    </row>
    <row r="51" spans="1:14" x14ac:dyDescent="0.2">
      <c r="A51" s="11">
        <v>42705</v>
      </c>
      <c r="B51" s="25">
        <v>1.7573602532603971</v>
      </c>
      <c r="C51" s="25">
        <v>1.7573602532603971</v>
      </c>
      <c r="D51" s="25">
        <v>1.8000000000000003</v>
      </c>
      <c r="E51" s="25">
        <v>1.8000000000000003</v>
      </c>
      <c r="F51" s="25">
        <v>20</v>
      </c>
      <c r="G51" s="25">
        <v>21.907121564784191</v>
      </c>
      <c r="H51" s="25">
        <v>19.889317652823717</v>
      </c>
      <c r="I51" s="25">
        <v>2.1</v>
      </c>
      <c r="J51" s="25">
        <v>3.95</v>
      </c>
      <c r="K51" s="25">
        <v>3.7905121010171872</v>
      </c>
      <c r="L51" s="25">
        <v>2.6611782322783211</v>
      </c>
      <c r="M51" s="25">
        <v>0.75</v>
      </c>
      <c r="N51" s="25">
        <v>0.6</v>
      </c>
    </row>
    <row r="52" spans="1:14" x14ac:dyDescent="0.2">
      <c r="A52" s="11">
        <v>42675</v>
      </c>
      <c r="B52" s="25">
        <v>1.7573602532603971</v>
      </c>
      <c r="C52" s="25">
        <v>1.7573602532603971</v>
      </c>
      <c r="D52" s="25">
        <v>1.8000000000000003</v>
      </c>
      <c r="E52" s="25">
        <v>1.8000000000000003</v>
      </c>
      <c r="F52" s="25">
        <v>19.592878435215809</v>
      </c>
      <c r="G52" s="25">
        <v>21.907121564784191</v>
      </c>
      <c r="H52" s="25">
        <v>19.48219608803953</v>
      </c>
      <c r="I52" s="25">
        <v>2.1</v>
      </c>
      <c r="J52" s="25">
        <v>3.95</v>
      </c>
      <c r="K52" s="25">
        <v>3.7905121010171872</v>
      </c>
      <c r="L52" s="25">
        <v>2.6611782322783211</v>
      </c>
      <c r="M52" s="25">
        <v>0.73570706551058662</v>
      </c>
      <c r="N52" s="25">
        <v>0.6</v>
      </c>
    </row>
    <row r="53" spans="1:14" x14ac:dyDescent="0.2">
      <c r="A53" s="11">
        <v>42644</v>
      </c>
      <c r="B53" s="25">
        <v>1.7573602532603971</v>
      </c>
      <c r="C53" s="25">
        <v>1.7573602532603971</v>
      </c>
      <c r="D53" s="25">
        <v>1.8000000000000003</v>
      </c>
      <c r="E53" s="25">
        <v>1.8000000000000003</v>
      </c>
      <c r="F53" s="25">
        <v>19.592878435215809</v>
      </c>
      <c r="G53" s="25">
        <v>21.907121564784191</v>
      </c>
      <c r="H53" s="25">
        <v>19.48219608803953</v>
      </c>
      <c r="I53" s="25">
        <v>2.1</v>
      </c>
      <c r="J53" s="25">
        <v>3.95</v>
      </c>
      <c r="K53" s="25">
        <v>3.7905121010171872</v>
      </c>
      <c r="L53" s="25">
        <v>2.6611782322783211</v>
      </c>
      <c r="M53" s="25">
        <v>0.73570706551058662</v>
      </c>
      <c r="N53" s="25">
        <v>0.6</v>
      </c>
    </row>
    <row r="54" spans="1:14" x14ac:dyDescent="0.2">
      <c r="A54" s="11">
        <v>42614</v>
      </c>
      <c r="B54" s="25">
        <v>1.7789134295594111</v>
      </c>
      <c r="C54" s="25">
        <v>1.7789134295594111</v>
      </c>
      <c r="D54" s="25">
        <v>1.8000000000000003</v>
      </c>
      <c r="E54" s="25">
        <v>1.8000000000000003</v>
      </c>
      <c r="F54" s="25">
        <v>20</v>
      </c>
      <c r="G54" s="25">
        <v>21.907121564784191</v>
      </c>
      <c r="H54" s="25">
        <v>19.889317652823717</v>
      </c>
      <c r="I54" s="25">
        <v>2.1</v>
      </c>
      <c r="J54" s="25">
        <v>3.95</v>
      </c>
      <c r="K54" s="25">
        <v>3.7905121010171872</v>
      </c>
      <c r="L54" s="25">
        <v>2.6611782322783211</v>
      </c>
      <c r="M54" s="3">
        <v>0.75</v>
      </c>
      <c r="N54" s="25">
        <v>0.6</v>
      </c>
    </row>
    <row r="55" spans="1:14" x14ac:dyDescent="0.2">
      <c r="A55" s="11">
        <v>42583</v>
      </c>
      <c r="B55" s="25">
        <v>1.7789134295594111</v>
      </c>
      <c r="C55" s="25">
        <v>1.7789134295594111</v>
      </c>
      <c r="D55" s="25">
        <v>1.8000000000000003</v>
      </c>
      <c r="E55" s="25">
        <v>1.8000000000000003</v>
      </c>
      <c r="F55" s="25">
        <v>19.592878435215809</v>
      </c>
      <c r="G55" s="25">
        <v>21.449109804401978</v>
      </c>
      <c r="H55" s="25">
        <v>19.889317652823717</v>
      </c>
      <c r="I55" s="25">
        <v>2.1</v>
      </c>
      <c r="J55" s="25">
        <v>3.95</v>
      </c>
      <c r="K55" s="25">
        <v>3.7905121010171872</v>
      </c>
      <c r="L55" s="25">
        <v>2.6611782322783211</v>
      </c>
      <c r="M55" s="3">
        <v>0.75</v>
      </c>
      <c r="N55" s="25">
        <v>0.6</v>
      </c>
    </row>
    <row r="56" spans="1:14" x14ac:dyDescent="0.2">
      <c r="A56" s="11">
        <v>42552</v>
      </c>
      <c r="B56" s="25">
        <v>1.7789134295594111</v>
      </c>
      <c r="C56" s="25">
        <v>1.7789134295594111</v>
      </c>
      <c r="D56" s="25">
        <v>1.8000000000000003</v>
      </c>
      <c r="E56" s="25">
        <v>1.8000000000000003</v>
      </c>
      <c r="F56" s="25">
        <v>20</v>
      </c>
      <c r="G56" s="25">
        <v>21.907121564784191</v>
      </c>
      <c r="H56" s="25">
        <v>19.889317652823717</v>
      </c>
      <c r="I56" s="25">
        <v>2.1</v>
      </c>
      <c r="J56" s="25">
        <v>3.95</v>
      </c>
      <c r="K56" s="25">
        <v>3.7905121010171872</v>
      </c>
      <c r="L56" s="25">
        <v>2.6611782322783211</v>
      </c>
      <c r="M56" s="25">
        <v>0.75</v>
      </c>
      <c r="N56" s="25">
        <v>0.6</v>
      </c>
    </row>
    <row r="57" spans="1:14" x14ac:dyDescent="0.2">
      <c r="A57" s="11">
        <v>42522</v>
      </c>
      <c r="B57" s="25">
        <v>1.7789134295594111</v>
      </c>
      <c r="C57" s="25">
        <v>1.7789134295594111</v>
      </c>
      <c r="D57" s="25">
        <v>1.8000000000000003</v>
      </c>
      <c r="E57" s="25">
        <v>1.7663267695906681</v>
      </c>
      <c r="F57" s="25">
        <v>19.592878435215809</v>
      </c>
      <c r="G57" s="25">
        <v>21.449109804401978</v>
      </c>
      <c r="H57" s="25">
        <v>19.889317652823717</v>
      </c>
      <c r="I57" s="25">
        <v>2.1</v>
      </c>
      <c r="J57" s="25">
        <v>3.95</v>
      </c>
      <c r="K57" s="25">
        <v>3.7905121010171872</v>
      </c>
      <c r="L57" s="25">
        <v>2.6611782322783211</v>
      </c>
      <c r="M57" s="25">
        <v>0.73570706551058662</v>
      </c>
      <c r="N57" s="25">
        <v>0.6</v>
      </c>
    </row>
    <row r="58" spans="1:14" x14ac:dyDescent="0.2">
      <c r="A58" s="11">
        <v>42491</v>
      </c>
      <c r="B58" s="25">
        <v>1.7789134295594111</v>
      </c>
      <c r="C58" s="25">
        <v>1.7789134295594111</v>
      </c>
      <c r="D58" s="25">
        <v>1.8000000000000003</v>
      </c>
      <c r="E58" s="25">
        <v>1.7663267695906681</v>
      </c>
      <c r="F58" s="25">
        <v>20</v>
      </c>
      <c r="G58" s="25">
        <v>21.907121564784191</v>
      </c>
      <c r="H58" s="25">
        <v>19.889317652823717</v>
      </c>
      <c r="I58" s="25">
        <v>2.1</v>
      </c>
      <c r="J58" s="25">
        <v>3.95</v>
      </c>
      <c r="K58" s="25">
        <v>3.7905121010171872</v>
      </c>
      <c r="L58" s="25">
        <v>2.6611782322783211</v>
      </c>
      <c r="M58" s="25">
        <v>0.73570706551058662</v>
      </c>
      <c r="N58" s="25">
        <v>0.6</v>
      </c>
    </row>
    <row r="59" spans="1:14" x14ac:dyDescent="0.2">
      <c r="A59" s="11">
        <v>42461</v>
      </c>
      <c r="B59" s="25">
        <v>1.7789134295594111</v>
      </c>
      <c r="C59" s="25">
        <v>1.7789134295594111</v>
      </c>
      <c r="D59" s="25">
        <v>1.8000000000000003</v>
      </c>
      <c r="E59" s="25">
        <v>1.7663267695906681</v>
      </c>
      <c r="F59" s="25">
        <v>20</v>
      </c>
      <c r="G59" s="25">
        <v>21.907121564784191</v>
      </c>
      <c r="H59" s="25">
        <v>19.889317652823717</v>
      </c>
      <c r="I59" s="25">
        <v>2.1</v>
      </c>
      <c r="J59" s="25">
        <v>3.95</v>
      </c>
      <c r="K59" s="25">
        <v>3.7905121010171872</v>
      </c>
      <c r="L59" s="25">
        <v>2.6611782322783211</v>
      </c>
      <c r="M59" s="25">
        <v>0.73570706551058662</v>
      </c>
      <c r="N59" s="25">
        <v>0.6</v>
      </c>
    </row>
    <row r="60" spans="1:14" x14ac:dyDescent="0.2">
      <c r="A60" s="11">
        <v>42430</v>
      </c>
      <c r="B60" s="25">
        <v>1.7812030479346992</v>
      </c>
      <c r="C60" s="25">
        <v>1.7812030479346992</v>
      </c>
      <c r="D60" s="25">
        <v>1.7999999999999998</v>
      </c>
      <c r="E60" s="25">
        <v>1.7656215844732221</v>
      </c>
      <c r="F60" s="25">
        <v>19.577791138655073</v>
      </c>
      <c r="G60" s="25">
        <v>21.447223892331884</v>
      </c>
      <c r="H60" s="25">
        <v>19.866686707982609</v>
      </c>
      <c r="I60" s="25">
        <v>2.1</v>
      </c>
      <c r="J60" s="25">
        <v>3.9499999999999997</v>
      </c>
      <c r="K60" s="25">
        <v>3.7914526769521908</v>
      </c>
      <c r="L60" s="25">
        <v>2.6281651278785949</v>
      </c>
      <c r="M60" s="25">
        <v>0.75</v>
      </c>
      <c r="N60" s="25">
        <v>0.6</v>
      </c>
    </row>
    <row r="61" spans="1:14" x14ac:dyDescent="0.2">
      <c r="A61" s="11">
        <v>42401</v>
      </c>
      <c r="B61" s="25">
        <v>1.7812030479346992</v>
      </c>
      <c r="C61" s="25">
        <v>1.7812030479346992</v>
      </c>
      <c r="D61" s="25">
        <v>1.7999999999999998</v>
      </c>
      <c r="E61" s="25">
        <v>1.7999999999999998</v>
      </c>
      <c r="F61" s="25">
        <v>19.577791138655073</v>
      </c>
      <c r="G61" s="25">
        <v>21.922208861344927</v>
      </c>
      <c r="H61" s="25">
        <v>19.444477846637685</v>
      </c>
      <c r="I61" s="25">
        <v>2.1</v>
      </c>
      <c r="J61" s="25">
        <v>3.9499999999999997</v>
      </c>
      <c r="K61" s="25">
        <v>3.7914526769521908</v>
      </c>
      <c r="L61" s="25">
        <v>2.6281651278785949</v>
      </c>
      <c r="M61" s="25">
        <v>0.7360328421288207</v>
      </c>
      <c r="N61" s="25">
        <v>0.6</v>
      </c>
    </row>
    <row r="62" spans="1:14" x14ac:dyDescent="0.2">
      <c r="A62" s="11">
        <v>42370</v>
      </c>
      <c r="B62" s="25">
        <v>1.7834192509695235</v>
      </c>
      <c r="C62" s="25">
        <v>1.7834192509695235</v>
      </c>
      <c r="D62" s="25">
        <v>1.7999999999999998</v>
      </c>
      <c r="E62" s="25">
        <v>1.7999999999999998</v>
      </c>
      <c r="F62" s="25">
        <v>20</v>
      </c>
      <c r="G62" s="25">
        <v>21.922208861344927</v>
      </c>
      <c r="H62" s="25">
        <v>19.866686707982609</v>
      </c>
      <c r="I62" s="25">
        <v>2.1</v>
      </c>
      <c r="J62" s="25">
        <v>3.9499999999999997</v>
      </c>
      <c r="K62" s="25">
        <v>3.7901312849896183</v>
      </c>
      <c r="L62" s="25">
        <v>2.6281651278785949</v>
      </c>
      <c r="M62" s="25">
        <v>0.75</v>
      </c>
      <c r="N62" s="25">
        <v>0.6</v>
      </c>
    </row>
    <row r="63" spans="1:14" x14ac:dyDescent="0.2">
      <c r="A63" s="11">
        <v>42339</v>
      </c>
      <c r="B63" s="25">
        <v>1.7834192509695235</v>
      </c>
      <c r="C63" s="25">
        <v>1.7834192509695235</v>
      </c>
      <c r="D63" s="25">
        <v>1.7999999999999998</v>
      </c>
      <c r="E63" s="25">
        <v>1.7999999999999998</v>
      </c>
      <c r="F63" s="25">
        <v>20</v>
      </c>
      <c r="G63" s="25">
        <v>21.447223892331884</v>
      </c>
      <c r="H63" s="25">
        <v>19.444477846637685</v>
      </c>
      <c r="I63" s="25">
        <v>2.1</v>
      </c>
      <c r="J63" s="25">
        <v>3.9499999999999997</v>
      </c>
      <c r="K63" s="25">
        <v>3.7901312849896183</v>
      </c>
      <c r="L63" s="25">
        <v>2.6281651278785949</v>
      </c>
      <c r="M63" s="25">
        <v>0.75</v>
      </c>
      <c r="N63" s="25">
        <v>0.6</v>
      </c>
    </row>
    <row r="64" spans="1:14" x14ac:dyDescent="0.2">
      <c r="A64" s="11">
        <v>42309</v>
      </c>
      <c r="B64" s="25">
        <v>1.7834192509695235</v>
      </c>
      <c r="C64" s="25">
        <v>1.7834192509695235</v>
      </c>
      <c r="D64" s="25">
        <v>1.7999999999999998</v>
      </c>
      <c r="E64" s="25">
        <v>1.7999999999999998</v>
      </c>
      <c r="F64" s="25">
        <v>20</v>
      </c>
      <c r="G64" s="25">
        <v>21.447223892331884</v>
      </c>
      <c r="H64" s="25">
        <v>19.866686707982609</v>
      </c>
      <c r="I64" s="25">
        <v>2.1</v>
      </c>
      <c r="J64" s="25">
        <v>3.9499999999999997</v>
      </c>
      <c r="K64" s="25">
        <v>3.7901312849896183</v>
      </c>
      <c r="L64" s="25">
        <v>2.6281651278785949</v>
      </c>
      <c r="M64" s="25">
        <v>0.75</v>
      </c>
      <c r="N64" s="25">
        <v>0.6</v>
      </c>
    </row>
    <row r="65" spans="1:14" x14ac:dyDescent="0.2">
      <c r="A65" s="11">
        <v>42278</v>
      </c>
      <c r="B65" s="25">
        <v>1.7834192509695235</v>
      </c>
      <c r="C65" s="25">
        <v>1.7834192509695235</v>
      </c>
      <c r="D65" s="25">
        <v>1.7999999999999998</v>
      </c>
      <c r="E65" s="25">
        <v>1.7999999999999998</v>
      </c>
      <c r="F65" s="25">
        <v>19.566656646008695</v>
      </c>
      <c r="G65" s="25">
        <v>21.447223892331884</v>
      </c>
      <c r="H65" s="25">
        <v>19.866686707982609</v>
      </c>
      <c r="I65" s="25">
        <v>2.1</v>
      </c>
      <c r="J65" s="25">
        <v>3.9499999999999997</v>
      </c>
      <c r="K65" s="25">
        <v>3.7901312849896183</v>
      </c>
      <c r="L65" s="25">
        <v>2.6281651278785949</v>
      </c>
      <c r="M65" s="25">
        <v>0.75</v>
      </c>
      <c r="N65" s="25">
        <v>0.6</v>
      </c>
    </row>
    <row r="66" spans="1:14" x14ac:dyDescent="0.2">
      <c r="A66" s="11">
        <v>42248</v>
      </c>
      <c r="B66" s="25">
        <v>1.7834192509695235</v>
      </c>
      <c r="C66" s="25">
        <v>1.7834192509695235</v>
      </c>
      <c r="D66" s="25">
        <v>1.7999999999999998</v>
      </c>
      <c r="E66" s="25">
        <v>1.7999999999999998</v>
      </c>
      <c r="F66" s="25">
        <v>20</v>
      </c>
      <c r="G66" s="25">
        <v>21.447223892331884</v>
      </c>
      <c r="H66" s="25">
        <v>19.866686707982609</v>
      </c>
      <c r="I66" s="25">
        <v>2.1</v>
      </c>
      <c r="J66" s="25">
        <v>3.9499999999999997</v>
      </c>
      <c r="K66" s="25">
        <v>3.7901312849896183</v>
      </c>
      <c r="L66" s="25">
        <v>2.6281651278785949</v>
      </c>
      <c r="M66" s="25">
        <v>0.75</v>
      </c>
      <c r="N66" s="25">
        <v>0.6</v>
      </c>
    </row>
    <row r="67" spans="1:14" x14ac:dyDescent="0.2">
      <c r="A67" s="11">
        <v>42217</v>
      </c>
      <c r="B67" s="25">
        <v>1.7834192509695235</v>
      </c>
      <c r="C67" s="25">
        <v>1.7834192509695235</v>
      </c>
      <c r="D67" s="25">
        <v>1.7999999999999998</v>
      </c>
      <c r="E67" s="25">
        <v>1.7999999999999998</v>
      </c>
      <c r="F67" s="25">
        <v>19.577791138655073</v>
      </c>
      <c r="G67" s="25">
        <v>21.922208861344927</v>
      </c>
      <c r="H67" s="25">
        <v>19.866686707982609</v>
      </c>
      <c r="I67" s="25">
        <v>2.1</v>
      </c>
      <c r="J67" s="25">
        <v>3.9499999999999997</v>
      </c>
      <c r="K67" s="25">
        <v>3.7901312849896183</v>
      </c>
      <c r="L67" s="25">
        <v>2.6281651278785949</v>
      </c>
      <c r="M67" s="25">
        <v>0.7360328421288207</v>
      </c>
      <c r="N67" s="25">
        <v>0.6</v>
      </c>
    </row>
    <row r="68" spans="1:14" x14ac:dyDescent="0.2">
      <c r="A68" s="11">
        <v>42186</v>
      </c>
      <c r="B68" s="25">
        <v>1.7834192509695235</v>
      </c>
      <c r="C68" s="25">
        <v>1.7834192509695235</v>
      </c>
      <c r="D68" s="25">
        <v>1.7999999999999998</v>
      </c>
      <c r="E68" s="25">
        <v>1.7999999999999998</v>
      </c>
      <c r="F68" s="25">
        <v>20</v>
      </c>
      <c r="G68" s="25">
        <v>21.447223892331884</v>
      </c>
      <c r="H68" s="25">
        <v>19.866686707982609</v>
      </c>
      <c r="I68" s="25">
        <v>2.1</v>
      </c>
      <c r="J68" s="25">
        <v>3.9499999999999997</v>
      </c>
      <c r="K68" s="25">
        <v>3.7901312849896183</v>
      </c>
      <c r="L68" s="25">
        <v>2.6281651278785949</v>
      </c>
      <c r="M68" s="25">
        <v>0.75</v>
      </c>
      <c r="N68" s="25">
        <v>0.6</v>
      </c>
    </row>
    <row r="69" spans="1:14" x14ac:dyDescent="0.2">
      <c r="A69" s="11">
        <v>42156</v>
      </c>
      <c r="B69" s="25">
        <v>1.7834192509695235</v>
      </c>
      <c r="C69" s="25">
        <v>1.7834192509695235</v>
      </c>
      <c r="D69" s="25">
        <v>1.7999999999999998</v>
      </c>
      <c r="E69" s="25">
        <v>1.7999999999999998</v>
      </c>
      <c r="F69" s="25">
        <v>20</v>
      </c>
      <c r="G69" s="25">
        <v>21.447223892331884</v>
      </c>
      <c r="H69" s="25">
        <v>19.866686707982609</v>
      </c>
      <c r="I69" s="25">
        <v>2.1</v>
      </c>
      <c r="J69" s="25">
        <v>3.9499999999999997</v>
      </c>
      <c r="K69" s="25">
        <v>3.7901312849896183</v>
      </c>
      <c r="L69" s="25">
        <v>2.6281651278785949</v>
      </c>
      <c r="M69" s="25">
        <v>0.75</v>
      </c>
      <c r="N69" s="25">
        <v>0.6</v>
      </c>
    </row>
    <row r="70" spans="1:14" x14ac:dyDescent="0.2">
      <c r="A70" s="11">
        <v>42125</v>
      </c>
      <c r="B70" s="25">
        <v>1.7834192509695235</v>
      </c>
      <c r="C70" s="25">
        <v>1.7834192509695235</v>
      </c>
      <c r="D70" s="25">
        <v>1.7999999999999998</v>
      </c>
      <c r="E70" s="25">
        <v>1.754162112630963</v>
      </c>
      <c r="F70" s="25">
        <v>20</v>
      </c>
      <c r="G70" s="25">
        <v>21.922208861344927</v>
      </c>
      <c r="H70" s="25">
        <v>19.866686707982609</v>
      </c>
      <c r="I70" s="25">
        <v>2.1</v>
      </c>
      <c r="J70" s="25">
        <v>3.9499999999999997</v>
      </c>
      <c r="K70" s="25">
        <v>3.7901312849896183</v>
      </c>
      <c r="L70" s="25">
        <v>2.6281651278785949</v>
      </c>
      <c r="M70" s="25">
        <v>0.75</v>
      </c>
      <c r="N70" s="25">
        <v>0.6</v>
      </c>
    </row>
    <row r="71" spans="1:14" x14ac:dyDescent="0.2">
      <c r="A71" s="11">
        <v>42095</v>
      </c>
      <c r="B71" s="25">
        <v>1.7769872932798074</v>
      </c>
      <c r="C71" s="25">
        <v>1.7769872932798074</v>
      </c>
      <c r="D71" s="25">
        <v>1.7999999999999998</v>
      </c>
      <c r="E71" s="25">
        <v>1.7999999999999998</v>
      </c>
      <c r="F71" s="25">
        <v>19.422208861344927</v>
      </c>
      <c r="G71" s="25">
        <v>21.777761076681159</v>
      </c>
      <c r="H71" s="25">
        <v>19.444477846637685</v>
      </c>
      <c r="I71" s="25">
        <v>2.1293891248293644</v>
      </c>
      <c r="J71" s="25">
        <v>3.9499999999999997</v>
      </c>
      <c r="K71" s="25">
        <v>3.7803805162036426</v>
      </c>
      <c r="L71" s="25">
        <v>2.6281651278785949</v>
      </c>
      <c r="M71" s="25">
        <v>0.75</v>
      </c>
      <c r="N71" s="25">
        <v>0.6</v>
      </c>
    </row>
    <row r="72" spans="1:14" x14ac:dyDescent="0.2">
      <c r="A72" s="11">
        <v>42064</v>
      </c>
      <c r="B72" s="25">
        <v>1.7834192509695235</v>
      </c>
      <c r="C72" s="25">
        <v>1.7834192509695235</v>
      </c>
      <c r="D72" s="25">
        <v>1.7999999999999998</v>
      </c>
      <c r="E72" s="25">
        <v>1.7999999999999998</v>
      </c>
      <c r="F72" s="25">
        <v>19.566656646008695</v>
      </c>
      <c r="G72" s="25">
        <v>21.922208861344927</v>
      </c>
      <c r="H72" s="25">
        <v>19.866686707982609</v>
      </c>
      <c r="I72" s="25">
        <v>2.1</v>
      </c>
      <c r="J72" s="25">
        <v>3.9499999999999997</v>
      </c>
      <c r="K72" s="25">
        <v>3.7901312849896183</v>
      </c>
      <c r="L72" s="25">
        <v>2.6281651278785949</v>
      </c>
      <c r="M72" s="25">
        <v>0.75</v>
      </c>
      <c r="N72" s="25">
        <v>0.6</v>
      </c>
    </row>
    <row r="73" spans="1:14" x14ac:dyDescent="0.2">
      <c r="A73" s="11">
        <v>42036</v>
      </c>
      <c r="B73" s="25">
        <v>1.7834192509695235</v>
      </c>
      <c r="C73" s="25">
        <v>1.7834192509695235</v>
      </c>
      <c r="D73" s="25">
        <v>1.7713513203943518</v>
      </c>
      <c r="E73" s="25">
        <v>1.7999999999999998</v>
      </c>
      <c r="F73" s="25">
        <v>19.566656646008695</v>
      </c>
      <c r="G73" s="25">
        <v>21.447223892331884</v>
      </c>
      <c r="H73" s="25">
        <v>19.866686707982609</v>
      </c>
      <c r="I73" s="25">
        <v>2.1</v>
      </c>
      <c r="J73" s="25">
        <v>3.9499999999999997</v>
      </c>
      <c r="K73" s="25">
        <v>3.7901312849896183</v>
      </c>
      <c r="L73" s="25">
        <v>2.6281651278785949</v>
      </c>
      <c r="M73" s="25">
        <v>0.7360328421288207</v>
      </c>
      <c r="N73" s="25">
        <v>0.6</v>
      </c>
    </row>
    <row r="74" spans="1:14" x14ac:dyDescent="0.2">
      <c r="A74" s="11">
        <v>42005</v>
      </c>
      <c r="B74" s="25">
        <v>1.7834192509695235</v>
      </c>
      <c r="C74" s="25">
        <v>1.7834192509695235</v>
      </c>
      <c r="D74" s="25">
        <v>1.8229189436845186</v>
      </c>
      <c r="E74" s="25">
        <v>1.8229189436845186</v>
      </c>
      <c r="F74" s="25">
        <v>19.566656646008695</v>
      </c>
      <c r="G74" s="25">
        <v>21.922208861344927</v>
      </c>
      <c r="H74" s="25">
        <v>19.866686707982609</v>
      </c>
      <c r="I74" s="25">
        <v>2.1</v>
      </c>
      <c r="J74" s="25">
        <v>3.9499999999999997</v>
      </c>
      <c r="K74" s="25">
        <v>3.7901312849896183</v>
      </c>
      <c r="L74" s="25">
        <v>2.6281651278785949</v>
      </c>
      <c r="M74" s="25">
        <v>0.7360328421288207</v>
      </c>
      <c r="N74" s="25">
        <v>0.6</v>
      </c>
    </row>
    <row r="75" spans="1:14" x14ac:dyDescent="0.2">
      <c r="A75" s="11">
        <v>41974</v>
      </c>
      <c r="B75" s="25">
        <v>1.7834192509695235</v>
      </c>
      <c r="C75" s="25">
        <v>1.7834192509695235</v>
      </c>
      <c r="D75" s="25">
        <v>1.8229189436845186</v>
      </c>
      <c r="E75" s="25">
        <v>1.8229189436845186</v>
      </c>
      <c r="F75" s="25">
        <v>19.566656646008695</v>
      </c>
      <c r="G75" s="25">
        <v>21.922208861344927</v>
      </c>
      <c r="H75" s="25">
        <v>19.866686707982609</v>
      </c>
      <c r="I75" s="25">
        <v>2.1</v>
      </c>
      <c r="J75" s="25">
        <v>3.9499999999999997</v>
      </c>
      <c r="K75" s="25">
        <v>3.7901312849896183</v>
      </c>
      <c r="L75" s="25">
        <v>2.6281651278785949</v>
      </c>
      <c r="M75" s="25">
        <v>0.75</v>
      </c>
      <c r="N75" s="25">
        <v>0.6</v>
      </c>
    </row>
    <row r="76" spans="1:14" x14ac:dyDescent="0.2">
      <c r="A76" s="11">
        <v>41944</v>
      </c>
      <c r="B76" s="25">
        <v>1.7834192509695235</v>
      </c>
      <c r="C76" s="25">
        <v>1.7834192509695235</v>
      </c>
      <c r="D76" s="25">
        <v>1.8229189436845186</v>
      </c>
      <c r="E76" s="25">
        <v>1.8229189436845186</v>
      </c>
      <c r="F76" s="25">
        <v>19.566656646008695</v>
      </c>
      <c r="G76" s="25">
        <v>21.922208861344927</v>
      </c>
      <c r="H76" s="25">
        <v>19.866686707982609</v>
      </c>
      <c r="I76" s="25">
        <v>2.1</v>
      </c>
      <c r="J76" s="25">
        <v>3.9499999999999997</v>
      </c>
      <c r="K76" s="25">
        <v>3.7901312849896183</v>
      </c>
      <c r="L76" s="25">
        <v>2.6281651278785949</v>
      </c>
      <c r="M76" s="25">
        <v>0.7360328421288207</v>
      </c>
      <c r="N76" s="25">
        <v>0.6</v>
      </c>
    </row>
    <row r="77" spans="1:14" x14ac:dyDescent="0.2">
      <c r="A77" s="11">
        <v>41913</v>
      </c>
      <c r="B77" s="25">
        <v>1.7834192509695235</v>
      </c>
      <c r="C77" s="25">
        <v>1.7834192509695235</v>
      </c>
      <c r="D77" s="25">
        <v>1.7885405281577409</v>
      </c>
      <c r="E77" s="25">
        <v>1.8229189436845186</v>
      </c>
      <c r="F77" s="25">
        <v>20</v>
      </c>
      <c r="G77" s="25">
        <v>21.447223892331884</v>
      </c>
      <c r="H77" s="25">
        <v>19.866686707982609</v>
      </c>
      <c r="I77" s="25">
        <v>2.1</v>
      </c>
      <c r="J77" s="25">
        <v>3.9499999999999997</v>
      </c>
      <c r="K77" s="25">
        <v>3.7901312849896183</v>
      </c>
      <c r="L77" s="25">
        <v>2.6281651278785949</v>
      </c>
      <c r="M77" s="25">
        <v>0.75</v>
      </c>
      <c r="N77" s="25">
        <v>0.6</v>
      </c>
    </row>
    <row r="78" spans="1:14" x14ac:dyDescent="0.2">
      <c r="A78" s="11">
        <v>41883</v>
      </c>
      <c r="B78" s="25">
        <v>1.7834192509695235</v>
      </c>
      <c r="C78" s="25">
        <v>1.7834192509695235</v>
      </c>
      <c r="D78" s="25">
        <v>1.8229189436845186</v>
      </c>
      <c r="E78" s="25">
        <v>1.8229189436845186</v>
      </c>
      <c r="F78" s="25">
        <v>19.566656646008695</v>
      </c>
      <c r="G78" s="25">
        <v>21.922208861344927</v>
      </c>
      <c r="H78" s="25">
        <v>19.866686707982609</v>
      </c>
      <c r="I78" s="25">
        <v>2.1</v>
      </c>
      <c r="J78" s="25">
        <v>3.9499999999999997</v>
      </c>
      <c r="K78" s="25">
        <v>3.7901312849896183</v>
      </c>
      <c r="L78" s="25">
        <v>2.6281651278785949</v>
      </c>
      <c r="M78" s="25">
        <v>0.75</v>
      </c>
      <c r="N78" s="25">
        <v>0.6</v>
      </c>
    </row>
    <row r="79" spans="1:14" x14ac:dyDescent="0.2">
      <c r="A79" s="11">
        <v>41852</v>
      </c>
      <c r="B79" s="25">
        <v>1.7769872932798074</v>
      </c>
      <c r="C79" s="25">
        <v>1.7769872932798074</v>
      </c>
      <c r="D79" s="25">
        <v>1.8229189436845186</v>
      </c>
      <c r="E79" s="25">
        <v>1.7770810563154815</v>
      </c>
      <c r="F79" s="25">
        <v>19.433343353991305</v>
      </c>
      <c r="G79" s="25">
        <v>21.777761076681159</v>
      </c>
      <c r="H79" s="25">
        <v>19.444477846637685</v>
      </c>
      <c r="I79" s="25">
        <v>2.1489818747156075</v>
      </c>
      <c r="J79" s="25">
        <v>3.9499999999999997</v>
      </c>
      <c r="K79" s="25">
        <v>3.7511282098457173</v>
      </c>
      <c r="L79" s="25">
        <v>2.6281651278785949</v>
      </c>
      <c r="M79" s="25">
        <v>0.7360328421288207</v>
      </c>
      <c r="N79" s="25">
        <v>0.6</v>
      </c>
    </row>
    <row r="80" spans="1:14" x14ac:dyDescent="0.2">
      <c r="A80" s="11">
        <v>41821</v>
      </c>
      <c r="B80" s="25">
        <v>1.7834192509695235</v>
      </c>
      <c r="C80" s="25">
        <v>1.7834192509695235</v>
      </c>
      <c r="D80" s="25">
        <v>1.8229189436845186</v>
      </c>
      <c r="E80" s="25">
        <v>1.7770810563154815</v>
      </c>
      <c r="F80" s="25">
        <v>19.577791138655073</v>
      </c>
      <c r="G80" s="25">
        <v>21.922208861344927</v>
      </c>
      <c r="H80" s="25">
        <v>19.444477846637685</v>
      </c>
      <c r="I80" s="25">
        <v>2.139185499772486</v>
      </c>
      <c r="J80" s="25">
        <v>3.9499999999999997</v>
      </c>
      <c r="K80" s="25">
        <v>3.7901312849896183</v>
      </c>
      <c r="L80" s="25">
        <v>2.6281651278785949</v>
      </c>
      <c r="M80" s="25">
        <v>0.7360328421288207</v>
      </c>
      <c r="N80" s="25">
        <v>0.6</v>
      </c>
    </row>
    <row r="81" spans="1:14" x14ac:dyDescent="0.2">
      <c r="A81" s="11">
        <v>41791</v>
      </c>
      <c r="B81" s="25">
        <v>1.7834192509695235</v>
      </c>
      <c r="C81" s="25">
        <v>1.7834192509695235</v>
      </c>
      <c r="D81" s="25">
        <v>1.8229189436845186</v>
      </c>
      <c r="E81" s="25">
        <v>1.8229189436845186</v>
      </c>
      <c r="F81" s="25">
        <v>19.216671676995652</v>
      </c>
      <c r="G81" s="25">
        <v>21.922208861344927</v>
      </c>
      <c r="H81" s="25">
        <v>19.866686707982609</v>
      </c>
      <c r="I81" s="25">
        <v>2.139185499772486</v>
      </c>
      <c r="J81" s="25">
        <v>3.9499999999999997</v>
      </c>
      <c r="K81" s="25">
        <v>3.7901312849896183</v>
      </c>
      <c r="L81" s="25">
        <v>2.6213374190809726</v>
      </c>
      <c r="M81" s="25">
        <v>0.75</v>
      </c>
      <c r="N81" s="25">
        <v>0.6</v>
      </c>
    </row>
    <row r="82" spans="1:14" x14ac:dyDescent="0.2">
      <c r="A82" s="11">
        <v>41760</v>
      </c>
      <c r="B82" s="25">
        <v>1.7834192509695235</v>
      </c>
      <c r="C82" s="25">
        <v>1.7834192509695235</v>
      </c>
      <c r="D82" s="25">
        <v>1.8229189436845186</v>
      </c>
      <c r="E82" s="25">
        <v>1.7885405281577409</v>
      </c>
      <c r="F82" s="25">
        <v>19.155582277310149</v>
      </c>
      <c r="G82" s="25">
        <v>21.922208861344927</v>
      </c>
      <c r="H82" s="25">
        <v>19.866686707982609</v>
      </c>
      <c r="I82" s="25">
        <v>2.139185499772486</v>
      </c>
      <c r="J82" s="25">
        <v>3.9499999999999997</v>
      </c>
      <c r="K82" s="25">
        <v>3.7901312849896183</v>
      </c>
      <c r="L82" s="25">
        <v>2.6430064735222332</v>
      </c>
      <c r="M82" s="25">
        <v>0.7360328421288207</v>
      </c>
      <c r="N82" s="25">
        <v>0.59068856141921366</v>
      </c>
    </row>
    <row r="83" spans="1:14" x14ac:dyDescent="0.2">
      <c r="A83" s="11">
        <v>41730</v>
      </c>
      <c r="B83" s="25">
        <v>1.7834192509695235</v>
      </c>
      <c r="C83" s="25">
        <v>1.7834192509695235</v>
      </c>
      <c r="D83" s="25">
        <v>1.8229189436845186</v>
      </c>
      <c r="E83" s="25">
        <v>1.8229189436845186</v>
      </c>
      <c r="F83" s="25">
        <v>18.794462815650729</v>
      </c>
      <c r="G83" s="25">
        <v>21.447223892331884</v>
      </c>
      <c r="H83" s="25">
        <v>19.655582277310149</v>
      </c>
      <c r="I83" s="25">
        <v>2.139185499772486</v>
      </c>
      <c r="J83" s="25">
        <v>3.9499999999999997</v>
      </c>
      <c r="K83" s="25">
        <v>3.7901312849896183</v>
      </c>
      <c r="L83" s="25">
        <v>2.6430064735222332</v>
      </c>
      <c r="M83" s="25">
        <v>0.75</v>
      </c>
      <c r="N83" s="25">
        <v>0.58603284212882056</v>
      </c>
    </row>
    <row r="84" spans="1:14" x14ac:dyDescent="0.2">
      <c r="A84" s="11">
        <v>41699</v>
      </c>
      <c r="B84" s="25">
        <v>1.7831369813804334</v>
      </c>
      <c r="C84" s="25">
        <v>1.7831369813804334</v>
      </c>
      <c r="D84" s="25">
        <v>1.8229189436845186</v>
      </c>
      <c r="E84" s="25">
        <v>1.8229189436845186</v>
      </c>
      <c r="F84" s="25">
        <v>19.144447784663768</v>
      </c>
      <c r="G84" s="25">
        <v>21.922208861344927</v>
      </c>
      <c r="H84" s="25">
        <v>19.655582277310149</v>
      </c>
      <c r="I84" s="25">
        <v>2.139185499772486</v>
      </c>
      <c r="J84" s="25">
        <v>3.9499999999999997</v>
      </c>
      <c r="K84" s="25">
        <v>3.7901312849896183</v>
      </c>
      <c r="L84" s="25">
        <v>2.6430064735222332</v>
      </c>
      <c r="M84" s="25">
        <v>0.75</v>
      </c>
      <c r="N84" s="25">
        <v>0.6</v>
      </c>
    </row>
    <row r="85" spans="1:14" x14ac:dyDescent="0.2">
      <c r="A85" s="11">
        <v>41671</v>
      </c>
      <c r="B85" s="25">
        <v>1.7831369813804334</v>
      </c>
      <c r="C85" s="25">
        <v>1.7831369813804334</v>
      </c>
      <c r="D85" s="25">
        <v>1.7713513203943518</v>
      </c>
      <c r="E85" s="25">
        <v>1.8229189436845186</v>
      </c>
      <c r="F85" s="25">
        <v>19</v>
      </c>
      <c r="G85" s="25">
        <v>21.766626584034782</v>
      </c>
      <c r="H85" s="25">
        <v>19.655582277310149</v>
      </c>
      <c r="I85" s="25">
        <v>2.139185499772486</v>
      </c>
      <c r="J85" s="25">
        <v>3.9499999999999997</v>
      </c>
      <c r="K85" s="25">
        <v>3.7901312849896183</v>
      </c>
      <c r="L85" s="25">
        <v>2.6430064735222332</v>
      </c>
      <c r="M85" s="25">
        <v>0.7360328421288207</v>
      </c>
      <c r="N85" s="25">
        <v>0.6</v>
      </c>
    </row>
    <row r="86" spans="1:14" x14ac:dyDescent="0.2">
      <c r="A86" s="11">
        <v>41640</v>
      </c>
      <c r="B86" s="25">
        <v>1.7809207783456091</v>
      </c>
      <c r="C86" s="25">
        <v>1.7591470817283865</v>
      </c>
      <c r="D86" s="25">
        <v>1.7713513203943518</v>
      </c>
      <c r="E86" s="25">
        <v>1.7999999999999998</v>
      </c>
      <c r="F86" s="25">
        <v>19</v>
      </c>
      <c r="G86" s="25">
        <v>20.922208861344927</v>
      </c>
      <c r="H86" s="25">
        <v>19.655582277310149</v>
      </c>
      <c r="I86" s="25">
        <v>2.117556499317458</v>
      </c>
      <c r="J86" s="25">
        <v>3.9499999999999997</v>
      </c>
      <c r="K86" s="25">
        <v>3.7376560569821531</v>
      </c>
      <c r="L86" s="25">
        <v>2.6430064735222332</v>
      </c>
      <c r="M86" s="25">
        <v>0.75</v>
      </c>
      <c r="N86" s="25">
        <v>0.6</v>
      </c>
    </row>
    <row r="87" spans="1:14" x14ac:dyDescent="0.2">
      <c r="A87" s="11">
        <v>41609</v>
      </c>
      <c r="B87" s="25">
        <v>1.7551929475867456</v>
      </c>
      <c r="C87" s="25">
        <v>1.7334192509695232</v>
      </c>
      <c r="D87" s="25">
        <v>1.7999999999999998</v>
      </c>
      <c r="E87" s="25">
        <v>1.7999999999999998</v>
      </c>
      <c r="F87" s="25">
        <v>19</v>
      </c>
      <c r="G87" s="25">
        <v>20.922208861344927</v>
      </c>
      <c r="H87" s="25">
        <v>19.655582277310149</v>
      </c>
      <c r="I87" s="25">
        <v>2.0783709995449722</v>
      </c>
      <c r="J87" s="25">
        <v>3.9499999999999997</v>
      </c>
      <c r="K87" s="25">
        <v>3.7474068257681288</v>
      </c>
      <c r="L87" s="25">
        <v>2.6111429481056989</v>
      </c>
      <c r="M87" s="25">
        <v>0.75</v>
      </c>
      <c r="N87" s="25">
        <v>0.6</v>
      </c>
    </row>
    <row r="88" spans="1:14" x14ac:dyDescent="0.2">
      <c r="A88" s="11">
        <v>41579</v>
      </c>
      <c r="B88" s="25">
        <v>1.7551929475867456</v>
      </c>
      <c r="C88" s="25">
        <v>1.7334192509695232</v>
      </c>
      <c r="D88" s="25">
        <v>1.7713513203943518</v>
      </c>
      <c r="E88" s="25">
        <v>1.7999999999999998</v>
      </c>
      <c r="F88" s="25">
        <v>19</v>
      </c>
      <c r="G88" s="25">
        <v>20.086104430672464</v>
      </c>
      <c r="H88" s="25">
        <v>19.655582277310149</v>
      </c>
      <c r="I88" s="25">
        <v>2.0783709995449722</v>
      </c>
      <c r="J88" s="25">
        <v>3.9499999999999997</v>
      </c>
      <c r="K88" s="25">
        <v>3.718154519410203</v>
      </c>
      <c r="L88" s="25">
        <v>2.6111429481056989</v>
      </c>
      <c r="M88" s="25">
        <v>0.7360328421288207</v>
      </c>
      <c r="N88" s="25">
        <v>0.6</v>
      </c>
    </row>
    <row r="89" spans="1:14" x14ac:dyDescent="0.2">
      <c r="A89" s="11">
        <v>41548</v>
      </c>
      <c r="B89" s="25">
        <v>1.7551929475867456</v>
      </c>
      <c r="C89" s="25">
        <v>1.7334192509695232</v>
      </c>
      <c r="D89" s="25">
        <v>1.7999999999999998</v>
      </c>
      <c r="E89" s="25">
        <v>1.7999999999999998</v>
      </c>
      <c r="F89" s="25">
        <v>19</v>
      </c>
      <c r="G89" s="25">
        <v>20.922208861344927</v>
      </c>
      <c r="H89" s="25">
        <v>19.655582277310149</v>
      </c>
      <c r="I89" s="25">
        <v>2.1959274988624298</v>
      </c>
      <c r="J89" s="25">
        <v>3.9499999999999997</v>
      </c>
      <c r="K89" s="25">
        <v>3.718154519410203</v>
      </c>
      <c r="L89" s="25">
        <v>2.6111429481056989</v>
      </c>
      <c r="M89" s="25">
        <v>0.75</v>
      </c>
      <c r="N89" s="25">
        <v>0.6</v>
      </c>
    </row>
    <row r="90" spans="1:14" x14ac:dyDescent="0.2">
      <c r="A90" s="11">
        <v>41518</v>
      </c>
      <c r="B90" s="25">
        <v>1.7551929475867456</v>
      </c>
      <c r="C90" s="25">
        <v>1.7334192509695232</v>
      </c>
      <c r="D90" s="25">
        <v>1.7999999999999998</v>
      </c>
      <c r="E90" s="25">
        <v>1.7999999999999998</v>
      </c>
      <c r="F90" s="25">
        <v>19</v>
      </c>
      <c r="G90" s="25">
        <v>20.922208861344927</v>
      </c>
      <c r="H90" s="25">
        <v>19.655582277310149</v>
      </c>
      <c r="I90" s="25">
        <v>2.2256673744880935</v>
      </c>
      <c r="J90" s="25">
        <v>3.9499999999999997</v>
      </c>
      <c r="K90" s="25">
        <v>3.718154519410203</v>
      </c>
      <c r="L90" s="25">
        <v>2.6111429481056989</v>
      </c>
      <c r="M90" s="25">
        <v>0.75</v>
      </c>
      <c r="N90" s="25">
        <v>0.6</v>
      </c>
    </row>
    <row r="91" spans="1:14" x14ac:dyDescent="0.2">
      <c r="A91" s="11">
        <v>41487</v>
      </c>
      <c r="B91" s="25">
        <v>1.7551929475867456</v>
      </c>
      <c r="C91" s="25">
        <v>1.7334192509695232</v>
      </c>
      <c r="D91" s="25">
        <v>1.7171892077633886</v>
      </c>
      <c r="E91" s="25">
        <v>1.7999999999999998</v>
      </c>
      <c r="F91" s="25">
        <v>19</v>
      </c>
      <c r="G91" s="25">
        <v>20.447223892331884</v>
      </c>
      <c r="H91" s="25">
        <v>19.655582277310149</v>
      </c>
      <c r="I91" s="25">
        <v>2.25</v>
      </c>
      <c r="J91" s="25">
        <v>3.9499999999999997</v>
      </c>
      <c r="K91" s="25">
        <v>3.718154519410203</v>
      </c>
      <c r="L91" s="25">
        <v>2.6111429481056989</v>
      </c>
      <c r="M91" s="25">
        <v>0.75</v>
      </c>
      <c r="N91" s="25">
        <v>0.6</v>
      </c>
    </row>
    <row r="92" spans="1:14" x14ac:dyDescent="0.2">
      <c r="A92" s="11">
        <v>41456</v>
      </c>
      <c r="B92" s="25">
        <v>1.7546284084085657</v>
      </c>
      <c r="C92" s="25">
        <v>1.7328547117913433</v>
      </c>
      <c r="D92" s="25">
        <v>1.7999999999999998</v>
      </c>
      <c r="E92" s="25">
        <v>1.7999999999999998</v>
      </c>
      <c r="F92" s="25">
        <v>18.577791138655076</v>
      </c>
      <c r="G92" s="25">
        <v>20.922208861344927</v>
      </c>
      <c r="H92" s="25">
        <v>19.655582277310149</v>
      </c>
      <c r="I92" s="25">
        <v>2.25</v>
      </c>
      <c r="J92" s="25">
        <v>3.9499999999999997</v>
      </c>
      <c r="K92" s="25">
        <v>3.7084037506242278</v>
      </c>
      <c r="L92" s="25">
        <v>2.6111429481056989</v>
      </c>
      <c r="M92" s="25">
        <v>0.75</v>
      </c>
      <c r="N92" s="25">
        <v>0.6</v>
      </c>
    </row>
    <row r="93" spans="1:14" x14ac:dyDescent="0.2">
      <c r="A93" s="11">
        <v>41426</v>
      </c>
      <c r="B93" s="25">
        <v>1.7546284084085657</v>
      </c>
      <c r="C93" s="25">
        <v>1.7328547117913433</v>
      </c>
      <c r="D93" s="25">
        <v>1.7999999999999998</v>
      </c>
      <c r="E93" s="25">
        <v>1.7999999999999998</v>
      </c>
      <c r="F93" s="25">
        <v>18.577791138655076</v>
      </c>
      <c r="G93" s="25">
        <v>20.922208861344927</v>
      </c>
      <c r="H93" s="25">
        <v>19.655582277310149</v>
      </c>
      <c r="I93" s="25">
        <v>2.2597963749431216</v>
      </c>
      <c r="J93" s="25">
        <v>3.9499999999999997</v>
      </c>
      <c r="K93" s="25">
        <v>3.7474068257681288</v>
      </c>
      <c r="L93" s="25">
        <v>2.6111429481056989</v>
      </c>
      <c r="M93" s="25">
        <v>0.75</v>
      </c>
      <c r="N93" s="25">
        <v>0.6</v>
      </c>
    </row>
    <row r="94" spans="1:14" x14ac:dyDescent="0.2">
      <c r="A94" s="11">
        <v>41395</v>
      </c>
      <c r="B94" s="25">
        <v>1.7557574867649255</v>
      </c>
      <c r="C94" s="25">
        <v>1.7339837901477031</v>
      </c>
      <c r="D94" s="25">
        <v>1.7999999999999998</v>
      </c>
      <c r="E94" s="25">
        <v>1.7999999999999998</v>
      </c>
      <c r="F94" s="25">
        <v>19</v>
      </c>
      <c r="G94" s="25">
        <v>20.488865507353623</v>
      </c>
      <c r="H94" s="25">
        <v>19.655582277310149</v>
      </c>
      <c r="I94" s="25">
        <v>2.25</v>
      </c>
      <c r="J94" s="25">
        <v>3.9499999999999997</v>
      </c>
      <c r="K94" s="25">
        <v>3.718154519410203</v>
      </c>
      <c r="L94" s="25">
        <v>2.6111429481056989</v>
      </c>
      <c r="M94" s="25">
        <v>0.75</v>
      </c>
      <c r="N94" s="25">
        <v>0.6</v>
      </c>
    </row>
    <row r="95" spans="1:14" x14ac:dyDescent="0.2">
      <c r="A95" s="11">
        <v>41365</v>
      </c>
      <c r="B95" s="25">
        <v>1.7557574867649255</v>
      </c>
      <c r="C95" s="25">
        <v>1.7339837901477031</v>
      </c>
      <c r="D95" s="25">
        <v>1.7656215844732221</v>
      </c>
      <c r="E95" s="25">
        <v>1.7999999999999998</v>
      </c>
      <c r="F95" s="25">
        <v>19</v>
      </c>
      <c r="G95" s="25">
        <v>20.086104430672464</v>
      </c>
      <c r="H95" s="25">
        <v>19.655582277310149</v>
      </c>
      <c r="I95" s="25">
        <v>2.25</v>
      </c>
      <c r="J95" s="25">
        <v>3.8605778852568378</v>
      </c>
      <c r="K95" s="25">
        <v>3.7084037506242278</v>
      </c>
      <c r="L95" s="25">
        <v>2.6111429481056989</v>
      </c>
      <c r="M95" s="25">
        <v>0.7360328421288207</v>
      </c>
      <c r="N95" s="25">
        <v>0.58603284212882056</v>
      </c>
    </row>
    <row r="96" spans="1:14" x14ac:dyDescent="0.2">
      <c r="A96" s="11">
        <v>41334</v>
      </c>
      <c r="B96" s="25">
        <v>1.7557574867649255</v>
      </c>
      <c r="C96" s="25">
        <v>1.7339837901477031</v>
      </c>
      <c r="D96" s="25">
        <v>1.7999999999999998</v>
      </c>
      <c r="E96" s="25">
        <v>1.7999999999999998</v>
      </c>
      <c r="F96" s="25">
        <v>19</v>
      </c>
      <c r="G96" s="25">
        <v>20.561089399685507</v>
      </c>
      <c r="H96" s="25">
        <v>19.655582277310149</v>
      </c>
      <c r="I96" s="25">
        <v>2.25</v>
      </c>
      <c r="J96" s="25">
        <v>3.9499999999999997</v>
      </c>
      <c r="K96" s="25">
        <v>3.7474068257681288</v>
      </c>
      <c r="L96" s="25">
        <v>2.6111429481056989</v>
      </c>
      <c r="M96" s="25">
        <v>0.67155719290393101</v>
      </c>
      <c r="N96" s="25">
        <v>0.53724575432314481</v>
      </c>
    </row>
    <row r="97" spans="1:14" x14ac:dyDescent="0.2">
      <c r="A97" s="11">
        <v>41306</v>
      </c>
      <c r="B97" s="25">
        <v>1.7557574867649255</v>
      </c>
      <c r="C97" s="25">
        <v>1.7339837901477031</v>
      </c>
      <c r="D97" s="25">
        <v>1.7999999999999998</v>
      </c>
      <c r="E97" s="25">
        <v>1.7656215844732221</v>
      </c>
      <c r="F97" s="25">
        <v>19</v>
      </c>
      <c r="G97" s="25">
        <v>19.724984969013043</v>
      </c>
      <c r="H97" s="25">
        <v>19.655582277310149</v>
      </c>
      <c r="I97" s="25">
        <v>2.25</v>
      </c>
      <c r="J97" s="25">
        <v>3.9499999999999997</v>
      </c>
      <c r="K97" s="25">
        <v>3.7474068257681288</v>
      </c>
      <c r="L97" s="25">
        <v>2.6111429481056989</v>
      </c>
      <c r="M97" s="25">
        <v>0.7360328421288207</v>
      </c>
      <c r="N97" s="25">
        <v>0.59068856141921366</v>
      </c>
    </row>
    <row r="98" spans="1:14" x14ac:dyDescent="0.2">
      <c r="A98" s="11">
        <v>41275</v>
      </c>
      <c r="B98" s="25">
        <v>1.7557574867649255</v>
      </c>
      <c r="C98" s="25">
        <v>1.7339837901477031</v>
      </c>
      <c r="D98" s="25">
        <v>1.7999999999999998</v>
      </c>
      <c r="E98" s="25">
        <v>1.7999999999999998</v>
      </c>
      <c r="F98" s="25">
        <v>19</v>
      </c>
      <c r="G98" s="25">
        <v>20.086104430672464</v>
      </c>
      <c r="H98" s="25">
        <v>19.655582277310149</v>
      </c>
      <c r="I98" s="25">
        <v>2.25</v>
      </c>
      <c r="J98" s="25">
        <v>3.9499999999999997</v>
      </c>
      <c r="K98" s="25">
        <v>3.718154519410203</v>
      </c>
      <c r="L98" s="25">
        <v>2.6111429481056989</v>
      </c>
      <c r="M98" s="25">
        <v>0.87550849135371012</v>
      </c>
      <c r="N98" s="25">
        <v>0.56862287716157234</v>
      </c>
    </row>
    <row r="99" spans="1:14" x14ac:dyDescent="0.2">
      <c r="A99" s="11">
        <v>41244</v>
      </c>
      <c r="B99" s="25">
        <v>1.7557574867649255</v>
      </c>
      <c r="C99" s="25">
        <v>1.7339837901477031</v>
      </c>
      <c r="D99" s="25">
        <v>1.7999999999999998</v>
      </c>
      <c r="E99" s="25">
        <v>1.7999999999999998</v>
      </c>
      <c r="F99" s="25">
        <v>19</v>
      </c>
      <c r="G99" s="25">
        <v>20.5</v>
      </c>
      <c r="H99" s="25">
        <v>19.655582277310149</v>
      </c>
      <c r="I99" s="25">
        <v>2.25</v>
      </c>
      <c r="J99" s="25">
        <v>3.9499999999999997</v>
      </c>
      <c r="K99" s="25">
        <v>3.7474068257681288</v>
      </c>
      <c r="L99" s="25">
        <v>2.6111429481056989</v>
      </c>
      <c r="M99" s="25">
        <v>0.87550849135371012</v>
      </c>
      <c r="N99" s="25">
        <v>0.6</v>
      </c>
    </row>
    <row r="100" spans="1:14" x14ac:dyDescent="0.2">
      <c r="A100" s="11">
        <v>41214</v>
      </c>
      <c r="B100" s="25">
        <v>1.7557574867649255</v>
      </c>
      <c r="C100" s="25">
        <v>1.7339837901477031</v>
      </c>
      <c r="D100" s="25">
        <v>1.7999999999999998</v>
      </c>
      <c r="E100" s="25">
        <v>1.7999999999999998</v>
      </c>
      <c r="F100" s="25">
        <v>19</v>
      </c>
      <c r="G100" s="25">
        <v>20.561089399685507</v>
      </c>
      <c r="H100" s="25">
        <v>19.655582277310149</v>
      </c>
      <c r="I100" s="25">
        <v>2.25</v>
      </c>
      <c r="J100" s="25">
        <v>3.9499999999999997</v>
      </c>
      <c r="K100" s="25">
        <v>3.7474068257681288</v>
      </c>
      <c r="L100" s="25">
        <v>2.6111429481056989</v>
      </c>
      <c r="M100" s="25">
        <v>0.86154133348253081</v>
      </c>
      <c r="N100" s="25">
        <v>0.59068856141921366</v>
      </c>
    </row>
    <row r="101" spans="1:14" s="6" customFormat="1" x14ac:dyDescent="0.2">
      <c r="A101" s="11">
        <v>41183</v>
      </c>
      <c r="B101" s="25">
        <v>1.7557574867649255</v>
      </c>
      <c r="C101" s="25">
        <v>1.7339837901477031</v>
      </c>
      <c r="D101" s="25">
        <v>1.7713513203943518</v>
      </c>
      <c r="E101" s="25">
        <v>1.7999999999999998</v>
      </c>
      <c r="F101" s="25">
        <v>19</v>
      </c>
      <c r="G101" s="25">
        <v>20.272193830357971</v>
      </c>
      <c r="H101" s="25">
        <v>19.655582277310149</v>
      </c>
      <c r="I101" s="25">
        <v>2.25</v>
      </c>
      <c r="J101" s="25">
        <v>3.9499999999999997</v>
      </c>
      <c r="K101" s="25">
        <v>3.7474068257681288</v>
      </c>
      <c r="L101" s="25">
        <v>2.6111429481056989</v>
      </c>
      <c r="M101" s="25">
        <v>0.87550849135371012</v>
      </c>
      <c r="N101" s="25">
        <v>0.6</v>
      </c>
    </row>
    <row r="102" spans="1:14" x14ac:dyDescent="0.2">
      <c r="A102" s="11">
        <v>41153</v>
      </c>
      <c r="B102" s="25">
        <v>1.7557574867649255</v>
      </c>
      <c r="C102" s="25">
        <v>1.7339837901477031</v>
      </c>
      <c r="D102" s="25">
        <v>1.7999999999999998</v>
      </c>
      <c r="E102" s="25">
        <v>1.7999999999999998</v>
      </c>
      <c r="F102" s="25">
        <v>19</v>
      </c>
      <c r="G102" s="25">
        <v>19.622178799371014</v>
      </c>
      <c r="H102" s="25">
        <v>19.655582277310149</v>
      </c>
      <c r="I102" s="25">
        <v>2.25</v>
      </c>
      <c r="J102" s="25">
        <v>3.9499999999999997</v>
      </c>
      <c r="K102" s="25">
        <v>3.6986529818382525</v>
      </c>
      <c r="L102" s="25">
        <v>2.6111429481056989</v>
      </c>
      <c r="M102" s="25">
        <v>0.86154133348253081</v>
      </c>
      <c r="N102" s="25">
        <v>0.6</v>
      </c>
    </row>
    <row r="103" spans="1:14" x14ac:dyDescent="0.2">
      <c r="A103" s="11">
        <v>41122</v>
      </c>
      <c r="B103" s="25">
        <v>1.7557574867649255</v>
      </c>
      <c r="C103" s="25">
        <v>1.7339837901477031</v>
      </c>
      <c r="D103" s="25">
        <v>1.7713513203943518</v>
      </c>
      <c r="E103" s="25">
        <v>1.7999999999999998</v>
      </c>
      <c r="F103" s="25">
        <v>19</v>
      </c>
      <c r="G103" s="25">
        <v>20.447223892331884</v>
      </c>
      <c r="H103" s="25">
        <v>19.655582277310149</v>
      </c>
      <c r="I103" s="25">
        <v>2.25</v>
      </c>
      <c r="J103" s="25">
        <v>3.9499999999999997</v>
      </c>
      <c r="K103" s="25">
        <v>3.7132791350172152</v>
      </c>
      <c r="L103" s="25">
        <v>2.6111429481056989</v>
      </c>
      <c r="M103" s="25">
        <v>0.87550849135371012</v>
      </c>
      <c r="N103" s="25">
        <v>0.6</v>
      </c>
    </row>
    <row r="104" spans="1:14" x14ac:dyDescent="0.2">
      <c r="A104" s="11">
        <v>41091</v>
      </c>
      <c r="B104" s="25">
        <v>1.7557574867649255</v>
      </c>
      <c r="C104" s="25">
        <v>1.7339837901477031</v>
      </c>
      <c r="D104" s="25">
        <v>1.7999999999999998</v>
      </c>
      <c r="E104" s="25">
        <v>1.7999999999999998</v>
      </c>
      <c r="F104" s="25">
        <v>19.216671676995652</v>
      </c>
      <c r="G104" s="25">
        <v>20.922208861344927</v>
      </c>
      <c r="H104" s="25">
        <v>19.655582277310149</v>
      </c>
      <c r="I104" s="25">
        <v>2.25</v>
      </c>
      <c r="J104" s="25">
        <v>4.0096147431621079</v>
      </c>
      <c r="K104" s="25">
        <v>3.7571575945541036</v>
      </c>
      <c r="L104" s="25">
        <v>2.6111429481056989</v>
      </c>
      <c r="M104" s="25">
        <v>0.87550849135371012</v>
      </c>
      <c r="N104" s="25">
        <v>0.6</v>
      </c>
    </row>
    <row r="105" spans="1:14" x14ac:dyDescent="0.2">
      <c r="A105" s="11">
        <v>41061</v>
      </c>
      <c r="B105" s="25">
        <v>1.7557574867649255</v>
      </c>
      <c r="C105" s="25">
        <v>1.7339837901477031</v>
      </c>
      <c r="D105" s="25">
        <v>1.7999999999999998</v>
      </c>
      <c r="E105" s="25">
        <v>1.7999999999999998</v>
      </c>
      <c r="F105" s="25">
        <v>19.216671676995652</v>
      </c>
      <c r="G105" s="25">
        <v>20.633313292017391</v>
      </c>
      <c r="H105" s="25">
        <v>19.655582277310149</v>
      </c>
      <c r="I105" s="25">
        <v>2.25</v>
      </c>
      <c r="J105" s="25">
        <v>4.009614743162107</v>
      </c>
      <c r="K105" s="25">
        <v>3.718154519410203</v>
      </c>
      <c r="L105" s="25">
        <v>2.6111429481056989</v>
      </c>
      <c r="M105" s="25">
        <v>0.87550849135371012</v>
      </c>
      <c r="N105" s="25">
        <v>0.6</v>
      </c>
    </row>
    <row r="106" spans="1:14" x14ac:dyDescent="0.2">
      <c r="A106" s="11">
        <v>41030</v>
      </c>
      <c r="B106" s="25">
        <v>1.7557574867649255</v>
      </c>
      <c r="C106" s="25">
        <v>1.7339837901477031</v>
      </c>
      <c r="D106" s="25">
        <v>1.7999999999999998</v>
      </c>
      <c r="E106" s="25">
        <v>1.7713513203943518</v>
      </c>
      <c r="F106" s="25">
        <v>19</v>
      </c>
      <c r="G106" s="25">
        <v>20.633313292017391</v>
      </c>
      <c r="H106" s="25">
        <v>19.655582277310149</v>
      </c>
      <c r="I106" s="25">
        <v>2.25</v>
      </c>
      <c r="J106" s="25">
        <v>3.9499999999999997</v>
      </c>
      <c r="K106" s="25">
        <v>3.718154519410203</v>
      </c>
      <c r="L106" s="25">
        <v>2.6111429481056989</v>
      </c>
      <c r="M106" s="25">
        <v>0.87550849135371012</v>
      </c>
      <c r="N106" s="25">
        <v>0.6</v>
      </c>
    </row>
    <row r="107" spans="1:14" x14ac:dyDescent="0.2">
      <c r="A107" s="11">
        <v>41000</v>
      </c>
      <c r="B107" s="25">
        <v>1.7557574867649255</v>
      </c>
      <c r="C107" s="25">
        <v>1.7339837901477031</v>
      </c>
      <c r="D107" s="25">
        <v>1.7656215844732221</v>
      </c>
      <c r="E107" s="25">
        <v>1.7999999999999998</v>
      </c>
      <c r="F107" s="25">
        <v>19</v>
      </c>
      <c r="G107" s="25">
        <v>20.633313292017391</v>
      </c>
      <c r="H107" s="25">
        <v>19.655582277310149</v>
      </c>
      <c r="I107" s="25">
        <v>2.25</v>
      </c>
      <c r="J107" s="25">
        <v>3.9499999999999997</v>
      </c>
      <c r="K107" s="25">
        <v>3.7084037506242278</v>
      </c>
      <c r="L107" s="25">
        <v>2.6111429481056989</v>
      </c>
      <c r="M107" s="25">
        <v>0.86154133348253081</v>
      </c>
      <c r="N107" s="25">
        <v>0.58603284212882056</v>
      </c>
    </row>
    <row r="108" spans="1:14" x14ac:dyDescent="0.2">
      <c r="A108" s="11">
        <v>40969</v>
      </c>
      <c r="B108" s="25">
        <v>1.7557574867649255</v>
      </c>
      <c r="C108" s="25">
        <v>1.7339837901477031</v>
      </c>
      <c r="D108" s="25">
        <v>1.7999999999999998</v>
      </c>
      <c r="E108" s="25">
        <v>1.7999999999999998</v>
      </c>
      <c r="F108" s="25">
        <v>19.633313292017391</v>
      </c>
      <c r="G108" s="25">
        <v>20.922208861344927</v>
      </c>
      <c r="H108" s="25">
        <v>19.655582277310149</v>
      </c>
      <c r="I108" s="25">
        <v>2.25</v>
      </c>
      <c r="J108" s="25">
        <v>3.9217978652434953</v>
      </c>
      <c r="K108" s="25">
        <v>3.7474068257681288</v>
      </c>
      <c r="L108" s="25">
        <v>2.6111429481056989</v>
      </c>
      <c r="M108" s="25">
        <v>0.86154133348253081</v>
      </c>
      <c r="N108" s="25">
        <v>0.6</v>
      </c>
    </row>
    <row r="109" spans="1:14" x14ac:dyDescent="0.2">
      <c r="A109" s="11">
        <v>40940</v>
      </c>
      <c r="B109" s="25">
        <v>1.7557574867649255</v>
      </c>
      <c r="C109" s="25">
        <v>1.7339837901477031</v>
      </c>
      <c r="D109" s="25">
        <v>1.7999999999999998</v>
      </c>
      <c r="E109" s="25">
        <v>1.7999999999999998</v>
      </c>
      <c r="F109" s="25">
        <v>19.633313292017391</v>
      </c>
      <c r="G109" s="25">
        <v>20.922208861344927</v>
      </c>
      <c r="H109" s="25">
        <v>19.655582277310149</v>
      </c>
      <c r="I109" s="25">
        <v>2.25</v>
      </c>
      <c r="J109" s="25">
        <v>4.0012841894596392</v>
      </c>
      <c r="K109" s="25">
        <v>3.718154519410203</v>
      </c>
      <c r="L109" s="25">
        <v>2.6111429481056989</v>
      </c>
      <c r="M109" s="25">
        <v>0.86154133348253081</v>
      </c>
      <c r="N109" s="25">
        <v>0.6</v>
      </c>
    </row>
    <row r="110" spans="1:14" x14ac:dyDescent="0.2">
      <c r="A110" s="18">
        <v>40909</v>
      </c>
      <c r="B110" s="26">
        <v>1.7557574867649255</v>
      </c>
      <c r="C110" s="26">
        <v>1.7339837901477031</v>
      </c>
      <c r="D110" s="26">
        <v>1.7999999999999998</v>
      </c>
      <c r="E110" s="26">
        <v>1.7999999999999998</v>
      </c>
      <c r="F110" s="26">
        <v>19.849984969013043</v>
      </c>
      <c r="G110" s="26">
        <v>20.086104430672464</v>
      </c>
      <c r="H110" s="26">
        <v>19.655582277310149</v>
      </c>
      <c r="I110" s="26">
        <v>2.25</v>
      </c>
      <c r="J110" s="26">
        <v>4.0211557705136753</v>
      </c>
      <c r="K110" s="26">
        <v>3.7474068257681288</v>
      </c>
      <c r="L110" s="26">
        <v>2.6111429481056989</v>
      </c>
      <c r="M110" s="26">
        <v>0.87550849135371012</v>
      </c>
      <c r="N110" s="26">
        <v>0.6</v>
      </c>
    </row>
    <row r="111" spans="1:14" x14ac:dyDescent="0.2">
      <c r="A111" s="11">
        <v>40878</v>
      </c>
      <c r="B111" s="25">
        <v>1.7557574867649255</v>
      </c>
      <c r="C111" s="25">
        <v>1.7339837901477031</v>
      </c>
      <c r="D111" s="25">
        <v>1.7999999999999998</v>
      </c>
      <c r="E111" s="25">
        <v>1.7999999999999998</v>
      </c>
      <c r="F111" s="25">
        <v>20.066656646008695</v>
      </c>
      <c r="G111" s="25">
        <v>20.561089399685507</v>
      </c>
      <c r="H111" s="25">
        <v>19.655582277310149</v>
      </c>
      <c r="I111" s="25">
        <v>2.25</v>
      </c>
      <c r="J111" s="25">
        <v>4.1999999999999993</v>
      </c>
      <c r="K111" s="25">
        <v>3.7474068257681288</v>
      </c>
      <c r="L111" s="25">
        <v>2.6111429481056989</v>
      </c>
      <c r="M111" s="25">
        <v>0.87550849135371012</v>
      </c>
      <c r="N111" s="25">
        <v>0.6</v>
      </c>
    </row>
    <row r="112" spans="1:14" x14ac:dyDescent="0.2">
      <c r="A112" s="11">
        <v>40848</v>
      </c>
      <c r="B112" s="25">
        <v>1.7557574867649255</v>
      </c>
      <c r="C112" s="25">
        <v>1.7339837901477031</v>
      </c>
      <c r="D112" s="25">
        <v>1.7999999999999998</v>
      </c>
      <c r="E112" s="25">
        <v>1.7999999999999998</v>
      </c>
      <c r="F112" s="25">
        <v>20.5</v>
      </c>
      <c r="G112" s="25">
        <v>20.922208861344927</v>
      </c>
      <c r="H112" s="25">
        <v>19.655582277310149</v>
      </c>
      <c r="I112" s="25">
        <v>2.25</v>
      </c>
      <c r="J112" s="25">
        <v>4.2397431621080717</v>
      </c>
      <c r="K112" s="25">
        <v>3.7766591321260541</v>
      </c>
      <c r="L112" s="25">
        <v>2.6111429481056989</v>
      </c>
      <c r="M112" s="25">
        <v>0.87550849135371012</v>
      </c>
      <c r="N112" s="25">
        <v>0.6</v>
      </c>
    </row>
    <row r="113" spans="1:14" x14ac:dyDescent="0.2">
      <c r="A113" s="11">
        <v>40817</v>
      </c>
      <c r="B113" s="25">
        <v>1.7557574867649255</v>
      </c>
      <c r="C113" s="25">
        <v>1.7339837901477031</v>
      </c>
      <c r="D113" s="25">
        <v>1.7541621126309632</v>
      </c>
      <c r="E113" s="25">
        <v>1.7999999999999998</v>
      </c>
      <c r="F113" s="25">
        <v>20.5</v>
      </c>
      <c r="G113" s="25">
        <v>20.086104430672464</v>
      </c>
      <c r="H113" s="25">
        <v>19.655582277310149</v>
      </c>
      <c r="I113" s="25">
        <v>2.25</v>
      </c>
      <c r="J113" s="25">
        <v>4.2397431621080717</v>
      </c>
      <c r="K113" s="25">
        <v>3.7864099009120298</v>
      </c>
      <c r="L113" s="25">
        <v>2.6111429481056989</v>
      </c>
      <c r="M113" s="25">
        <v>0.86154133348253081</v>
      </c>
      <c r="N113" s="25">
        <v>0.6</v>
      </c>
    </row>
    <row r="114" spans="1:14" x14ac:dyDescent="0.2">
      <c r="A114" s="11">
        <v>40787</v>
      </c>
      <c r="B114" s="25">
        <v>1.725335629423163</v>
      </c>
      <c r="C114" s="25">
        <v>1.7035619328059406</v>
      </c>
      <c r="D114" s="25">
        <v>1.770310792236611</v>
      </c>
      <c r="E114" s="25">
        <v>1.770310792236611</v>
      </c>
      <c r="F114" s="25">
        <v>20.5</v>
      </c>
      <c r="G114" s="25">
        <v>20.922208861344927</v>
      </c>
      <c r="H114" s="25">
        <v>19.655582277310149</v>
      </c>
      <c r="I114" s="25">
        <v>2.2293891248293645</v>
      </c>
      <c r="J114" s="25">
        <v>4.2099357905270178</v>
      </c>
      <c r="K114" s="25">
        <v>3.7279052881961783</v>
      </c>
      <c r="L114" s="25">
        <v>2.4669996285683968</v>
      </c>
      <c r="M114" s="25">
        <v>0.87550849135371012</v>
      </c>
      <c r="N114" s="25">
        <v>0.6</v>
      </c>
    </row>
    <row r="115" spans="1:14" x14ac:dyDescent="0.2">
      <c r="A115" s="11">
        <v>40756</v>
      </c>
      <c r="B115" s="25">
        <v>1.7060397563540155</v>
      </c>
      <c r="C115" s="25">
        <v>1.6842660597367931</v>
      </c>
      <c r="D115" s="25">
        <v>1.75</v>
      </c>
      <c r="E115" s="25">
        <v>1.75</v>
      </c>
      <c r="F115" s="25">
        <v>20.5</v>
      </c>
      <c r="G115" s="25">
        <v>20.922208861344927</v>
      </c>
      <c r="H115" s="25">
        <v>19.655582277310149</v>
      </c>
      <c r="I115" s="25">
        <v>2.2000000000000002</v>
      </c>
      <c r="J115" s="25">
        <v>4.1999999999999993</v>
      </c>
      <c r="K115" s="25">
        <v>3.7474068257681288</v>
      </c>
      <c r="L115" s="25">
        <v>2.4431019845059962</v>
      </c>
      <c r="M115" s="25">
        <v>0.87550849135371012</v>
      </c>
      <c r="N115" s="25">
        <v>0.63137712283842751</v>
      </c>
    </row>
    <row r="116" spans="1:14" x14ac:dyDescent="0.2">
      <c r="A116" s="11">
        <v>40725</v>
      </c>
      <c r="B116" s="25">
        <v>1.7060397563540155</v>
      </c>
      <c r="C116" s="25">
        <v>1.6842660597367931</v>
      </c>
      <c r="D116" s="25">
        <v>1.75</v>
      </c>
      <c r="E116" s="25">
        <v>1.75</v>
      </c>
      <c r="F116" s="25">
        <v>20.066656646008695</v>
      </c>
      <c r="G116" s="25">
        <v>20.561089399685507</v>
      </c>
      <c r="H116" s="25">
        <v>19.655582277310149</v>
      </c>
      <c r="I116" s="25">
        <v>2.2000000000000002</v>
      </c>
      <c r="J116" s="25">
        <v>4.2205136757838551</v>
      </c>
      <c r="K116" s="25">
        <v>3.6986529818382525</v>
      </c>
      <c r="L116" s="25">
        <v>2.4431019845059962</v>
      </c>
      <c r="M116" s="25">
        <v>0.87550849135371012</v>
      </c>
      <c r="N116" s="25">
        <v>0.66275424567685504</v>
      </c>
    </row>
    <row r="117" spans="1:14" x14ac:dyDescent="0.2">
      <c r="A117" s="11">
        <v>40695</v>
      </c>
      <c r="B117" s="25">
        <v>1.7060397563540155</v>
      </c>
      <c r="C117" s="25">
        <v>1.6842660597367931</v>
      </c>
      <c r="D117" s="25">
        <v>1.75</v>
      </c>
      <c r="E117" s="25">
        <v>1.75</v>
      </c>
      <c r="F117" s="25">
        <v>20.427776107668116</v>
      </c>
      <c r="G117" s="25">
        <v>20.086104430672464</v>
      </c>
      <c r="H117" s="25">
        <v>19.655582277310149</v>
      </c>
      <c r="I117" s="25">
        <v>2.2344456241468227</v>
      </c>
      <c r="J117" s="25">
        <v>4.2900642094729813</v>
      </c>
      <c r="K117" s="25">
        <v>3.6986529818382525</v>
      </c>
      <c r="L117" s="25">
        <v>2.4431019845059962</v>
      </c>
      <c r="M117" s="25">
        <v>0.87550849135371012</v>
      </c>
      <c r="N117" s="25">
        <v>0.66275424567685504</v>
      </c>
    </row>
    <row r="118" spans="1:14" x14ac:dyDescent="0.2">
      <c r="A118" s="11">
        <v>40664</v>
      </c>
      <c r="B118" s="25">
        <v>1.681767587112879</v>
      </c>
      <c r="C118" s="25">
        <v>1.681767587112879</v>
      </c>
      <c r="D118" s="25">
        <v>1.7270810563154813</v>
      </c>
      <c r="E118" s="25">
        <v>1.7270810563154813</v>
      </c>
      <c r="F118" s="25">
        <v>21.077791138655073</v>
      </c>
      <c r="G118" s="25">
        <v>20.922208861344927</v>
      </c>
      <c r="H118" s="25">
        <v>19.655582277310149</v>
      </c>
      <c r="I118" s="25">
        <v>2.2783709995449719</v>
      </c>
      <c r="J118" s="25">
        <v>4.3391010673782517</v>
      </c>
      <c r="K118" s="25">
        <v>3.6208561121770435</v>
      </c>
      <c r="L118" s="25">
        <v>2.5452350631433727</v>
      </c>
      <c r="M118" s="25">
        <v>0.87550849135371012</v>
      </c>
      <c r="N118" s="25">
        <v>0.66275424567685504</v>
      </c>
    </row>
    <row r="119" spans="1:14" x14ac:dyDescent="0.2">
      <c r="A119" s="11">
        <v>40634</v>
      </c>
      <c r="B119" s="25">
        <v>1.6751553834728159</v>
      </c>
      <c r="C119" s="25">
        <v>1.6751553834728159</v>
      </c>
      <c r="D119" s="25">
        <v>1.7210590608598151</v>
      </c>
      <c r="E119" s="25">
        <v>1.7210590608598151</v>
      </c>
      <c r="F119" s="25">
        <v>21.235603107580047</v>
      </c>
      <c r="G119" s="25">
        <v>20.120744173287406</v>
      </c>
      <c r="H119" s="25">
        <v>19.971206215160098</v>
      </c>
      <c r="I119" s="25">
        <v>2.2547353392619569</v>
      </c>
      <c r="J119" s="25">
        <v>4.3570477583226888</v>
      </c>
      <c r="K119" s="25">
        <v>3.6612460831863753</v>
      </c>
      <c r="L119" s="25">
        <v>2.5507806731850273</v>
      </c>
      <c r="M119" s="25">
        <v>0.88950294610669201</v>
      </c>
      <c r="N119" s="25">
        <v>0.65231360479000955</v>
      </c>
    </row>
    <row r="120" spans="1:14" x14ac:dyDescent="0.2">
      <c r="A120" s="11">
        <v>40603</v>
      </c>
      <c r="B120" s="25">
        <v>1.6552629223339377</v>
      </c>
      <c r="C120" s="25">
        <v>1.6552629223339377</v>
      </c>
      <c r="D120" s="25">
        <v>1.6999999999999997</v>
      </c>
      <c r="E120" s="25">
        <v>1.6999999999999997</v>
      </c>
      <c r="F120" s="25">
        <v>20.938156603607606</v>
      </c>
      <c r="G120" s="25">
        <v>20.466950388447504</v>
      </c>
      <c r="H120" s="25">
        <v>19.971206215160098</v>
      </c>
      <c r="I120" s="25">
        <v>2.1927602678114559</v>
      </c>
      <c r="J120" s="25">
        <v>4.3570477583226888</v>
      </c>
      <c r="K120" s="25">
        <v>3.6718432918989832</v>
      </c>
      <c r="L120" s="25">
        <v>2.5360402966014544</v>
      </c>
      <c r="M120" s="25">
        <v>0.88950294610669201</v>
      </c>
      <c r="N120" s="25">
        <v>0.63487573652667306</v>
      </c>
    </row>
    <row r="121" spans="1:14" x14ac:dyDescent="0.2">
      <c r="A121" s="11">
        <v>40575</v>
      </c>
      <c r="B121" s="25">
        <v>1.6552629223339377</v>
      </c>
      <c r="C121" s="25">
        <v>1.6552629223339377</v>
      </c>
      <c r="D121" s="25">
        <v>1.6616378086729018</v>
      </c>
      <c r="E121" s="25">
        <v>1.6999999999999997</v>
      </c>
      <c r="F121" s="25">
        <v>20.591950388447508</v>
      </c>
      <c r="G121" s="25">
        <v>19.823297669314961</v>
      </c>
      <c r="H121" s="25">
        <v>19.971206215160098</v>
      </c>
      <c r="I121" s="25">
        <v>2.2673665713993318</v>
      </c>
      <c r="J121" s="25">
        <v>4.3929522416773121</v>
      </c>
      <c r="K121" s="25">
        <v>3.7149239776616243</v>
      </c>
      <c r="L121" s="25">
        <v>2.5360402966014544</v>
      </c>
      <c r="M121" s="25">
        <v>0.87815974850169676</v>
      </c>
      <c r="N121" s="25">
        <v>0.63487573652667306</v>
      </c>
    </row>
    <row r="122" spans="1:14" x14ac:dyDescent="0.2">
      <c r="A122" s="11">
        <v>40544</v>
      </c>
      <c r="B122" s="25">
        <v>1.6950478446116946</v>
      </c>
      <c r="C122" s="25">
        <v>1.6950478446116946</v>
      </c>
      <c r="D122" s="25">
        <v>1.74211812171963</v>
      </c>
      <c r="E122" s="25">
        <v>1.74211812171963</v>
      </c>
      <c r="F122" s="25">
        <v>20.867801553790024</v>
      </c>
      <c r="G122" s="25">
        <v>20.400851165342516</v>
      </c>
      <c r="H122" s="25">
        <v>19.971206215160098</v>
      </c>
      <c r="I122" s="25">
        <v>2.4378936964121238</v>
      </c>
      <c r="J122" s="25">
        <v>4.7182654553457377</v>
      </c>
      <c r="K122" s="25">
        <v>3.718291957995977</v>
      </c>
      <c r="L122" s="25">
        <v>2.653963309270039</v>
      </c>
      <c r="M122" s="25">
        <v>0.87815974850169676</v>
      </c>
      <c r="N122" s="25">
        <v>0.66103253892167779</v>
      </c>
    </row>
    <row r="123" spans="1:14" x14ac:dyDescent="0.2">
      <c r="A123" s="11">
        <v>40513</v>
      </c>
      <c r="B123" s="25">
        <v>1.6552629223339377</v>
      </c>
      <c r="C123" s="25">
        <v>1.6552629223339377</v>
      </c>
      <c r="D123" s="25">
        <v>1.6999999999999997</v>
      </c>
      <c r="E123" s="25">
        <v>1.6999999999999997</v>
      </c>
      <c r="F123" s="25">
        <v>20.856347280867457</v>
      </c>
      <c r="G123" s="25">
        <v>20.304644950182418</v>
      </c>
      <c r="H123" s="25">
        <v>20.103404661370071</v>
      </c>
      <c r="I123" s="25">
        <v>2.4</v>
      </c>
      <c r="J123" s="25">
        <v>4.3368637565620656</v>
      </c>
      <c r="K123" s="25">
        <v>3.7532086668866556</v>
      </c>
      <c r="L123" s="25">
        <v>2.5360402966014544</v>
      </c>
      <c r="M123" s="25">
        <v>0.90462720958001896</v>
      </c>
      <c r="N123" s="25">
        <v>0.65</v>
      </c>
    </row>
    <row r="124" spans="1:14" x14ac:dyDescent="0.2">
      <c r="A124" s="11">
        <v>40483</v>
      </c>
      <c r="B124" s="25">
        <v>1.6552629223339377</v>
      </c>
      <c r="C124" s="25">
        <v>1.6552629223339377</v>
      </c>
      <c r="D124" s="25">
        <v>1.6999999999999997</v>
      </c>
      <c r="E124" s="25">
        <v>1.6999999999999997</v>
      </c>
      <c r="F124" s="25">
        <v>20.856347280867457</v>
      </c>
      <c r="G124" s="25">
        <v>20.304644950182418</v>
      </c>
      <c r="H124" s="25">
        <v>20.103404661370071</v>
      </c>
      <c r="I124" s="25">
        <v>2.4</v>
      </c>
      <c r="J124" s="25">
        <v>4.3929522416773121</v>
      </c>
      <c r="K124" s="25">
        <v>3.7579954097491712</v>
      </c>
      <c r="L124" s="25">
        <v>2.5360402966014544</v>
      </c>
      <c r="M124" s="25">
        <v>0.90462720958001896</v>
      </c>
      <c r="N124" s="25">
        <v>0.65</v>
      </c>
    </row>
    <row r="125" spans="1:14" x14ac:dyDescent="0.2">
      <c r="A125" s="11">
        <v>40452</v>
      </c>
      <c r="B125" s="25">
        <v>1.7083094853709466</v>
      </c>
      <c r="C125" s="25">
        <v>1.7083094853709466</v>
      </c>
      <c r="D125" s="25">
        <v>1.6438425043738261</v>
      </c>
      <c r="E125" s="25">
        <v>1.6438425043738261</v>
      </c>
      <c r="F125" s="25">
        <v>21.5</v>
      </c>
      <c r="G125" s="25">
        <v>20.764396892419949</v>
      </c>
      <c r="H125" s="25">
        <v>20.103404661370071</v>
      </c>
      <c r="I125" s="25">
        <v>2.4</v>
      </c>
      <c r="J125" s="25">
        <v>4.55</v>
      </c>
      <c r="K125" s="25">
        <v>3.791502609786781</v>
      </c>
      <c r="L125" s="25">
        <v>2.5360402966014544</v>
      </c>
      <c r="M125" s="25">
        <v>0.85000000000000009</v>
      </c>
      <c r="N125" s="25">
        <v>0.65</v>
      </c>
    </row>
    <row r="126" spans="1:14" x14ac:dyDescent="0.2">
      <c r="A126" s="11">
        <v>40422</v>
      </c>
      <c r="B126" s="25">
        <v>1.7348327668894512</v>
      </c>
      <c r="C126" s="25">
        <v>1.7083094853709466</v>
      </c>
      <c r="D126" s="25">
        <v>1.6999999999999997</v>
      </c>
      <c r="E126" s="25">
        <v>1.6999999999999997</v>
      </c>
      <c r="F126" s="25">
        <v>21.235603107580047</v>
      </c>
      <c r="G126" s="25">
        <v>21.5</v>
      </c>
      <c r="H126" s="25">
        <v>21.028793784839898</v>
      </c>
      <c r="I126" s="25">
        <v>2.3663167143003339</v>
      </c>
      <c r="J126" s="25">
        <v>4.3929522416773121</v>
      </c>
      <c r="K126" s="25">
        <v>3.791502609786781</v>
      </c>
      <c r="L126" s="25">
        <v>2.5360402966014544</v>
      </c>
      <c r="M126" s="25">
        <v>0.85000000000000009</v>
      </c>
      <c r="N126" s="25">
        <v>0.65</v>
      </c>
    </row>
    <row r="127" spans="1:14" x14ac:dyDescent="0.2">
      <c r="A127" s="11">
        <v>40391</v>
      </c>
      <c r="B127" s="25">
        <v>1.7348327668894512</v>
      </c>
      <c r="C127" s="25">
        <v>1.7083094853709466</v>
      </c>
      <c r="D127" s="25">
        <v>1.6859606260934565</v>
      </c>
      <c r="E127" s="25">
        <v>1.6649015652336412</v>
      </c>
      <c r="F127" s="25">
        <v>20.856347280867457</v>
      </c>
      <c r="G127" s="25">
        <v>20.948297669314961</v>
      </c>
      <c r="H127" s="25">
        <v>21.028793784839898</v>
      </c>
      <c r="I127" s="25">
        <v>2.4168416428498327</v>
      </c>
      <c r="J127" s="25">
        <v>4.5756460595390163</v>
      </c>
      <c r="K127" s="25">
        <v>3.8642234014440371</v>
      </c>
      <c r="L127" s="25">
        <v>2.6932709801595669</v>
      </c>
      <c r="M127" s="25">
        <v>0.85000000000000009</v>
      </c>
      <c r="N127" s="25">
        <v>0.71975147305334597</v>
      </c>
    </row>
    <row r="128" spans="1:14" x14ac:dyDescent="0.2">
      <c r="A128" s="11">
        <v>40360</v>
      </c>
      <c r="B128" s="25">
        <v>1.7320629384324688</v>
      </c>
      <c r="C128" s="25">
        <v>1.7055396569139643</v>
      </c>
      <c r="D128" s="25">
        <v>1.6859606260934565</v>
      </c>
      <c r="E128" s="25">
        <v>1.6649015652336412</v>
      </c>
      <c r="F128" s="25">
        <v>21.867801553790024</v>
      </c>
      <c r="G128" s="25">
        <v>20.764396892419949</v>
      </c>
      <c r="H128" s="25">
        <v>21.028793784839898</v>
      </c>
      <c r="I128" s="25">
        <v>2.3663167143003339</v>
      </c>
      <c r="J128" s="25">
        <v>4.5756460595390163</v>
      </c>
      <c r="K128" s="25">
        <v>3.8642234014440371</v>
      </c>
      <c r="L128" s="25">
        <v>2.6932709801595669</v>
      </c>
      <c r="M128" s="25">
        <v>0.85000000000000009</v>
      </c>
      <c r="N128" s="25">
        <v>0.71975147305334597</v>
      </c>
    </row>
    <row r="129" spans="1:14" x14ac:dyDescent="0.2">
      <c r="A129" s="11">
        <v>40330</v>
      </c>
      <c r="B129" s="25">
        <v>1.7055396569139643</v>
      </c>
      <c r="C129" s="25">
        <v>1.7055396569139643</v>
      </c>
      <c r="D129" s="25">
        <v>1.6649015652336412</v>
      </c>
      <c r="E129" s="25">
        <v>1.6649015652336412</v>
      </c>
      <c r="F129" s="25">
        <v>21.867801553790024</v>
      </c>
      <c r="G129" s="25">
        <v>20.764396892419949</v>
      </c>
      <c r="H129" s="25">
        <v>21.028793784839898</v>
      </c>
      <c r="I129" s="25">
        <v>2.4505249285494983</v>
      </c>
      <c r="J129" s="25">
        <v>4.5756460595390163</v>
      </c>
      <c r="K129" s="25">
        <v>3.8242300403227634</v>
      </c>
      <c r="L129" s="25">
        <v>2.6932709801595669</v>
      </c>
      <c r="M129" s="25">
        <v>0.85000000000000009</v>
      </c>
      <c r="N129" s="25">
        <v>0.65</v>
      </c>
    </row>
    <row r="130" spans="1:14" x14ac:dyDescent="0.2">
      <c r="A130" s="11">
        <v>40299</v>
      </c>
      <c r="B130" s="25">
        <v>1.7055396569139643</v>
      </c>
      <c r="C130" s="25">
        <v>1.7851095014694782</v>
      </c>
      <c r="D130" s="25">
        <v>1.7438425043738262</v>
      </c>
      <c r="E130" s="25">
        <v>1.7438425043738262</v>
      </c>
      <c r="F130" s="25">
        <v>21.570355049817579</v>
      </c>
      <c r="G130" s="25">
        <v>20.466950388447504</v>
      </c>
      <c r="H130" s="25">
        <v>20.995744173287406</v>
      </c>
      <c r="I130" s="25">
        <v>2.4836832856996658</v>
      </c>
      <c r="J130" s="25">
        <v>4.8000000000000007</v>
      </c>
      <c r="K130" s="25">
        <v>3.9821925547857813</v>
      </c>
      <c r="L130" s="25">
        <v>2.6932709801595669</v>
      </c>
      <c r="M130" s="25">
        <v>0.86512426347332716</v>
      </c>
      <c r="N130" s="25">
        <v>0.7</v>
      </c>
    </row>
    <row r="131" spans="1:14" x14ac:dyDescent="0.2">
      <c r="A131" s="11">
        <v>40269</v>
      </c>
      <c r="B131" s="25">
        <v>1.7585862199509734</v>
      </c>
      <c r="C131" s="25">
        <v>1.7585862199509734</v>
      </c>
      <c r="D131" s="25">
        <v>1.8</v>
      </c>
      <c r="E131" s="25">
        <v>1.6666259478878374</v>
      </c>
      <c r="F131" s="25">
        <v>21.867801553790024</v>
      </c>
      <c r="G131" s="25">
        <v>20.466950388447504</v>
      </c>
      <c r="H131" s="25">
        <v>21.028793784839898</v>
      </c>
      <c r="I131" s="25">
        <v>2.4836832856996658</v>
      </c>
      <c r="J131" s="25">
        <v>4.8000000000000007</v>
      </c>
      <c r="K131" s="25">
        <v>3.9821925547857813</v>
      </c>
      <c r="L131" s="25">
        <v>2.6932709801595669</v>
      </c>
      <c r="M131" s="25">
        <v>0.90000000000000013</v>
      </c>
      <c r="N131" s="25">
        <v>0.7</v>
      </c>
    </row>
    <row r="132" spans="1:14" x14ac:dyDescent="0.2">
      <c r="A132" s="11">
        <v>40238</v>
      </c>
      <c r="B132" s="25">
        <v>1.7055396569139643</v>
      </c>
      <c r="C132" s="25">
        <v>1.7055396569139643</v>
      </c>
      <c r="D132" s="25">
        <v>1.7578818782803696</v>
      </c>
      <c r="E132" s="25">
        <v>1.7578818782803696</v>
      </c>
      <c r="F132" s="25">
        <v>21.867801553790024</v>
      </c>
      <c r="G132" s="25">
        <v>20.764396892419949</v>
      </c>
      <c r="H132" s="25">
        <v>21.028793784839898</v>
      </c>
      <c r="I132" s="25">
        <v>2.4500000000000002</v>
      </c>
      <c r="J132" s="25">
        <v>4.8000000000000007</v>
      </c>
      <c r="K132" s="25">
        <v>3.9630455833357185</v>
      </c>
      <c r="L132" s="25">
        <v>2.6932709801595669</v>
      </c>
      <c r="M132" s="25">
        <v>0.88487573652667306</v>
      </c>
      <c r="N132" s="25">
        <v>0.684875736526673</v>
      </c>
    </row>
    <row r="133" spans="1:14" x14ac:dyDescent="0.2">
      <c r="A133" s="11">
        <v>40210</v>
      </c>
      <c r="B133" s="25">
        <v>1.7055396569139643</v>
      </c>
      <c r="C133" s="25">
        <v>1.7055396569139643</v>
      </c>
      <c r="D133" s="25">
        <v>1.7561574956261738</v>
      </c>
      <c r="E133" s="25">
        <v>1.8</v>
      </c>
      <c r="F133" s="25">
        <v>21.040248057762469</v>
      </c>
      <c r="G133" s="25">
        <v>20.764396892419949</v>
      </c>
      <c r="H133" s="25">
        <v>21.028793784839898</v>
      </c>
      <c r="I133" s="25">
        <v>2.5163167143003342</v>
      </c>
      <c r="J133" s="25">
        <v>4.8000000000000007</v>
      </c>
      <c r="K133" s="25">
        <v>3.9630455833357185</v>
      </c>
      <c r="L133" s="25">
        <v>2.6932709801595669</v>
      </c>
      <c r="M133" s="25">
        <v>0.8697514730533461</v>
      </c>
      <c r="N133" s="25">
        <v>0.67353253892167775</v>
      </c>
    </row>
    <row r="134" spans="1:14" x14ac:dyDescent="0.2">
      <c r="A134" s="11">
        <v>40179</v>
      </c>
      <c r="B134" s="25">
        <v>1.7585862199509734</v>
      </c>
      <c r="C134" s="25">
        <v>1.7585862199509734</v>
      </c>
      <c r="D134" s="25">
        <v>1.7578818782803696</v>
      </c>
      <c r="E134" s="25">
        <v>1.7578818782803696</v>
      </c>
      <c r="F134" s="25">
        <v>21.867801553790024</v>
      </c>
      <c r="G134" s="25">
        <v>20.764396892419949</v>
      </c>
      <c r="H134" s="25">
        <v>21.028793784839898</v>
      </c>
      <c r="I134" s="25">
        <v>2.4836832856996658</v>
      </c>
      <c r="J134" s="25">
        <v>4.8051292119078042</v>
      </c>
      <c r="K134" s="25">
        <v>3.9630455833357185</v>
      </c>
      <c r="L134" s="25">
        <v>2.7844136685099494</v>
      </c>
      <c r="M134" s="25">
        <v>0.88487573652667306</v>
      </c>
      <c r="N134" s="25">
        <v>0.684875736526673</v>
      </c>
    </row>
    <row r="135" spans="1:14" x14ac:dyDescent="0.2">
      <c r="A135" s="11">
        <v>40148</v>
      </c>
      <c r="B135" s="25">
        <v>1.7585862199509734</v>
      </c>
      <c r="C135" s="25">
        <v>1.7585862199509734</v>
      </c>
      <c r="D135" s="25">
        <v>1.7578818782803696</v>
      </c>
      <c r="E135" s="25">
        <v>1.7578818782803696</v>
      </c>
      <c r="F135" s="25">
        <v>21.316099223104988</v>
      </c>
      <c r="G135" s="25">
        <v>20.948297669314961</v>
      </c>
      <c r="H135" s="25">
        <v>22.316099223104985</v>
      </c>
      <c r="I135" s="25">
        <v>2.4836832856996658</v>
      </c>
      <c r="J135" s="25">
        <v>4.8051292119078042</v>
      </c>
      <c r="K135" s="25">
        <v>3.9630455833357185</v>
      </c>
      <c r="L135" s="25">
        <v>2.8237213393994773</v>
      </c>
      <c r="M135" s="25">
        <v>0.85871893413166833</v>
      </c>
      <c r="N135" s="25">
        <v>0.684875736526673</v>
      </c>
    </row>
    <row r="136" spans="1:14" x14ac:dyDescent="0.2">
      <c r="A136" s="11">
        <v>40118</v>
      </c>
      <c r="B136" s="25">
        <v>1.7585862199509734</v>
      </c>
      <c r="C136" s="25">
        <v>1.7585862199509734</v>
      </c>
      <c r="D136" s="25">
        <v>1.7578818782803696</v>
      </c>
      <c r="E136" s="25">
        <v>1.7578818782803696</v>
      </c>
      <c r="F136" s="25">
        <v>22</v>
      </c>
      <c r="G136" s="25">
        <v>21.5</v>
      </c>
      <c r="H136" s="25">
        <v>22.867801553790024</v>
      </c>
      <c r="I136" s="25">
        <v>2.4836832856996658</v>
      </c>
      <c r="J136" s="25">
        <v>4.8051292119078042</v>
      </c>
      <c r="K136" s="25">
        <v>3.9630455833357185</v>
      </c>
      <c r="L136" s="25">
        <v>2.8237213393994773</v>
      </c>
      <c r="M136" s="25">
        <v>0.88487573652667306</v>
      </c>
      <c r="N136" s="25">
        <v>0.684875736526673</v>
      </c>
    </row>
    <row r="137" spans="1:14" x14ac:dyDescent="0.2">
      <c r="A137" s="11">
        <v>40087</v>
      </c>
      <c r="B137" s="25">
        <v>1.7609592380738253</v>
      </c>
      <c r="C137" s="25">
        <v>1.7609592380738253</v>
      </c>
      <c r="D137" s="25">
        <v>1.8</v>
      </c>
      <c r="E137" s="25">
        <v>1.8</v>
      </c>
      <c r="F137" s="25">
        <v>21.448297669314961</v>
      </c>
      <c r="G137" s="25">
        <v>20.948297669314961</v>
      </c>
      <c r="H137" s="25">
        <v>21.65510699205511</v>
      </c>
      <c r="I137" s="25">
        <v>2.4836832856996658</v>
      </c>
      <c r="J137" s="25">
        <v>4.8500000000000005</v>
      </c>
      <c r="K137" s="25">
        <v>3.9745716944429406</v>
      </c>
      <c r="L137" s="25">
        <v>2.8237213393994773</v>
      </c>
      <c r="M137" s="25">
        <v>0.88487573652667306</v>
      </c>
      <c r="N137" s="25">
        <v>0.684875736526673</v>
      </c>
    </row>
    <row r="138" spans="1:14" x14ac:dyDescent="0.2">
      <c r="A138" s="11">
        <v>40057</v>
      </c>
      <c r="B138" s="25">
        <v>1.8081894096168434</v>
      </c>
      <c r="C138" s="25">
        <v>1.8081894096168434</v>
      </c>
      <c r="D138" s="25">
        <v>1.85</v>
      </c>
      <c r="E138" s="25">
        <v>1.85</v>
      </c>
      <c r="F138" s="25">
        <v>21.356347280867453</v>
      </c>
      <c r="G138" s="25">
        <v>20.948297669314961</v>
      </c>
      <c r="H138" s="25">
        <v>20</v>
      </c>
      <c r="I138" s="25">
        <v>2.5</v>
      </c>
      <c r="J138" s="25">
        <v>4.8500000000000005</v>
      </c>
      <c r="K138" s="25">
        <v>3.9602114658553935</v>
      </c>
      <c r="L138" s="25">
        <v>2.8237213393994773</v>
      </c>
      <c r="M138" s="25">
        <v>0.934875736526673</v>
      </c>
      <c r="N138" s="25">
        <v>0.73487573652667293</v>
      </c>
    </row>
    <row r="139" spans="1:14" x14ac:dyDescent="0.2">
      <c r="A139" s="11">
        <v>40026</v>
      </c>
      <c r="B139" s="25">
        <v>1.7609592380738253</v>
      </c>
      <c r="C139" s="25">
        <v>1.7609592380738253</v>
      </c>
      <c r="D139" s="25">
        <v>1.8219212521869133</v>
      </c>
      <c r="E139" s="25">
        <v>1.8219212521869133</v>
      </c>
      <c r="F139" s="25">
        <v>21.448297669314961</v>
      </c>
      <c r="G139" s="25">
        <v>20.683900776895012</v>
      </c>
      <c r="H139" s="25">
        <v>20.735603107580047</v>
      </c>
      <c r="I139" s="25">
        <v>2.4831583571501668</v>
      </c>
      <c r="J139" s="25">
        <v>4.6817345446542626</v>
      </c>
      <c r="K139" s="25">
        <v>4.0128656373430669</v>
      </c>
      <c r="L139" s="25">
        <v>2.8237213393994773</v>
      </c>
      <c r="M139" s="25">
        <v>0.90000000000000013</v>
      </c>
      <c r="N139" s="25">
        <v>0.684875736526673</v>
      </c>
    </row>
    <row r="140" spans="1:14" x14ac:dyDescent="0.2">
      <c r="A140" s="11">
        <v>39995</v>
      </c>
      <c r="B140" s="25">
        <v>1.8081894096168434</v>
      </c>
      <c r="C140" s="25">
        <v>1.8081894096168434</v>
      </c>
      <c r="D140" s="25">
        <v>1.85</v>
      </c>
      <c r="E140" s="25">
        <v>1.85</v>
      </c>
      <c r="F140" s="25">
        <v>21.356347280867453</v>
      </c>
      <c r="G140" s="25">
        <v>20.948297669314961</v>
      </c>
      <c r="H140" s="25">
        <v>20</v>
      </c>
      <c r="I140" s="25">
        <v>2.5</v>
      </c>
      <c r="J140" s="25">
        <v>4.8500000000000005</v>
      </c>
      <c r="K140" s="25">
        <v>3.9602114658553935</v>
      </c>
      <c r="L140" s="25">
        <v>2.8237213393994773</v>
      </c>
      <c r="M140" s="25">
        <v>0.934875736526673</v>
      </c>
      <c r="N140" s="25">
        <v>0.73487573652667293</v>
      </c>
    </row>
    <row r="141" spans="1:14" x14ac:dyDescent="0.2">
      <c r="A141" s="11">
        <v>39965</v>
      </c>
      <c r="B141" s="25">
        <v>1.8081894096168434</v>
      </c>
      <c r="C141" s="25">
        <v>1.8081894096168434</v>
      </c>
      <c r="D141" s="25">
        <v>1.85</v>
      </c>
      <c r="E141" s="25">
        <v>1.85</v>
      </c>
      <c r="F141" s="25">
        <v>21.448297669314961</v>
      </c>
      <c r="G141" s="25">
        <v>20.948297669314961</v>
      </c>
      <c r="H141" s="25">
        <v>20.735603107580047</v>
      </c>
      <c r="I141" s="25">
        <v>2.5168416428498328</v>
      </c>
      <c r="J141" s="25">
        <v>4.8500000000000005</v>
      </c>
      <c r="K141" s="25">
        <v>4.1430489027750816</v>
      </c>
      <c r="L141" s="25">
        <v>2.7771692896225986</v>
      </c>
      <c r="M141" s="25">
        <v>0.934875736526673</v>
      </c>
      <c r="N141" s="25">
        <v>0.73487573652667293</v>
      </c>
    </row>
    <row r="142" spans="1:14" x14ac:dyDescent="0.2">
      <c r="A142" s="11">
        <v>39934</v>
      </c>
      <c r="B142" s="25">
        <v>1.8081894096168434</v>
      </c>
      <c r="C142" s="25">
        <v>1.8081894096168434</v>
      </c>
      <c r="D142" s="25">
        <v>1.85</v>
      </c>
      <c r="E142" s="25">
        <v>1.85</v>
      </c>
      <c r="F142" s="25">
        <v>21.448297669314961</v>
      </c>
      <c r="G142" s="25">
        <v>20.764396892419949</v>
      </c>
      <c r="H142" s="25">
        <v>20.735603107580047</v>
      </c>
      <c r="I142" s="25">
        <v>2.5168416428498328</v>
      </c>
      <c r="J142" s="25">
        <v>4.8500000000000005</v>
      </c>
      <c r="K142" s="25">
        <v>4.1430489027750816</v>
      </c>
      <c r="L142" s="25">
        <v>2.8237213393994773</v>
      </c>
      <c r="M142" s="25">
        <v>0.934875736526673</v>
      </c>
      <c r="N142" s="25">
        <v>0.73487573652667293</v>
      </c>
    </row>
    <row r="143" spans="1:14" x14ac:dyDescent="0.2">
      <c r="A143" s="11">
        <v>39904</v>
      </c>
      <c r="B143" s="25">
        <v>1.8081894096168434</v>
      </c>
      <c r="C143" s="25">
        <v>1.8081894096168434</v>
      </c>
      <c r="D143" s="25">
        <v>1.85</v>
      </c>
      <c r="E143" s="25">
        <v>1.85</v>
      </c>
      <c r="F143" s="25">
        <v>22</v>
      </c>
      <c r="G143" s="25">
        <v>20.580496115524937</v>
      </c>
      <c r="H143" s="25">
        <v>20.98347519422375</v>
      </c>
      <c r="I143" s="25">
        <v>2.5168416428498328</v>
      </c>
      <c r="J143" s="25">
        <v>4.8500000000000005</v>
      </c>
      <c r="K143" s="25">
        <v>4.1430489027750816</v>
      </c>
      <c r="L143" s="25">
        <v>2.8237213393994773</v>
      </c>
      <c r="M143" s="25">
        <v>0.934875736526673</v>
      </c>
      <c r="N143" s="25">
        <v>0.73487573652667293</v>
      </c>
    </row>
    <row r="144" spans="1:14" x14ac:dyDescent="0.2">
      <c r="A144" s="11">
        <v>39873</v>
      </c>
      <c r="B144" s="25">
        <v>1.8081894096168434</v>
      </c>
      <c r="C144" s="25">
        <v>1.8081894096168434</v>
      </c>
      <c r="D144" s="25">
        <v>1.8219212521869133</v>
      </c>
      <c r="E144" s="25">
        <v>1.8219212521869133</v>
      </c>
      <c r="F144" s="25">
        <v>22</v>
      </c>
      <c r="G144" s="25">
        <v>20.764396892419949</v>
      </c>
      <c r="H144" s="25">
        <v>21.132198446209973</v>
      </c>
      <c r="I144" s="25">
        <v>2.5168416428498328</v>
      </c>
      <c r="J144" s="25">
        <v>4.8500000000000005</v>
      </c>
      <c r="K144" s="25">
        <v>4.0457246336873256</v>
      </c>
      <c r="L144" s="25">
        <v>2.8237213393994773</v>
      </c>
      <c r="M144" s="25">
        <v>0.934875736526673</v>
      </c>
      <c r="N144" s="25">
        <v>0.73487573652667293</v>
      </c>
    </row>
    <row r="145" spans="1:14" x14ac:dyDescent="0.2">
      <c r="A145" s="11">
        <v>39845</v>
      </c>
      <c r="B145" s="25">
        <v>1.8081894096168434</v>
      </c>
      <c r="C145" s="25">
        <v>1.8081894096168434</v>
      </c>
      <c r="D145" s="25">
        <v>1.85</v>
      </c>
      <c r="E145" s="25">
        <v>1.85</v>
      </c>
      <c r="F145" s="25">
        <v>22</v>
      </c>
      <c r="G145" s="25">
        <v>20.764396892419949</v>
      </c>
      <c r="H145" s="25">
        <v>19.660992231049875</v>
      </c>
      <c r="I145" s="25">
        <v>2.5168416428498328</v>
      </c>
      <c r="J145" s="25">
        <v>4.9397415761843941</v>
      </c>
      <c r="K145" s="25">
        <v>4.1481471574385269</v>
      </c>
      <c r="L145" s="25">
        <v>2.8237213393994773</v>
      </c>
      <c r="M145" s="25">
        <v>0.934875736526673</v>
      </c>
      <c r="N145" s="25">
        <v>0.73487573652667293</v>
      </c>
    </row>
    <row r="146" spans="1:14" x14ac:dyDescent="0.2">
      <c r="A146" s="11">
        <v>39814</v>
      </c>
      <c r="B146" s="25">
        <v>1.7466272420662854</v>
      </c>
      <c r="C146" s="25">
        <v>1.786412164344042</v>
      </c>
      <c r="D146" s="25">
        <v>1.8780787478130869</v>
      </c>
      <c r="E146" s="25">
        <v>1.8780787478130869</v>
      </c>
      <c r="F146" s="25">
        <v>22</v>
      </c>
      <c r="G146" s="25">
        <v>20.764396892419949</v>
      </c>
      <c r="H146" s="25">
        <v>21.132198446209973</v>
      </c>
      <c r="I146" s="25">
        <v>2.5831583571501673</v>
      </c>
      <c r="J146" s="25">
        <v>4.9397415761843941</v>
      </c>
      <c r="K146" s="25">
        <v>4.1430489027750816</v>
      </c>
      <c r="L146" s="25">
        <v>2.8327314135498409</v>
      </c>
      <c r="M146" s="25">
        <v>0.934875736526673</v>
      </c>
      <c r="N146" s="25">
        <v>0.73487573652667293</v>
      </c>
    </row>
    <row r="147" spans="1:14" x14ac:dyDescent="0.2">
      <c r="A147" s="11">
        <v>39783</v>
      </c>
      <c r="B147" s="25">
        <v>1.8812693177642081</v>
      </c>
      <c r="C147" s="25">
        <v>1.8812693177642081</v>
      </c>
      <c r="D147" s="25">
        <v>1.9499999999999997</v>
      </c>
      <c r="E147" s="25">
        <v>1.9499999999999997</v>
      </c>
      <c r="F147" s="25">
        <v>22</v>
      </c>
      <c r="G147" s="25">
        <v>20.764396892419949</v>
      </c>
      <c r="H147" s="25">
        <v>21.132198446209973</v>
      </c>
      <c r="I147" s="25">
        <v>2.6</v>
      </c>
      <c r="J147" s="25">
        <v>4.3564213309858362</v>
      </c>
      <c r="K147" s="25">
        <v>4.1481471574385269</v>
      </c>
      <c r="L147" s="25">
        <v>2.8327314135498409</v>
      </c>
      <c r="M147" s="25">
        <v>0.934875736526673</v>
      </c>
      <c r="N147" s="25">
        <v>0.73487573652667293</v>
      </c>
    </row>
    <row r="148" spans="1:14" x14ac:dyDescent="0.2">
      <c r="A148" s="11">
        <v>39753</v>
      </c>
      <c r="B148" s="25">
        <v>1.8812693177642081</v>
      </c>
      <c r="C148" s="25">
        <v>1.8812693177642081</v>
      </c>
      <c r="D148" s="25">
        <v>1.9219212521869129</v>
      </c>
      <c r="E148" s="25">
        <v>1.9499999999999997</v>
      </c>
      <c r="F148" s="25">
        <v>22</v>
      </c>
      <c r="G148" s="25">
        <v>20.672446503972441</v>
      </c>
      <c r="H148" s="25">
        <v>20.867801553790024</v>
      </c>
      <c r="I148" s="25">
        <v>2.6</v>
      </c>
      <c r="J148" s="25">
        <v>4.9397415761843941</v>
      </c>
      <c r="K148" s="25">
        <v>4.1481471574385269</v>
      </c>
      <c r="L148" s="25">
        <v>2.8327314135498409</v>
      </c>
      <c r="M148" s="25">
        <v>0.934875736526673</v>
      </c>
      <c r="N148" s="25">
        <v>0.73487573652667293</v>
      </c>
    </row>
    <row r="149" spans="1:14" x14ac:dyDescent="0.2">
      <c r="A149" s="11">
        <v>39722</v>
      </c>
      <c r="B149" s="25">
        <v>1.8741502633956528</v>
      </c>
      <c r="C149" s="25">
        <v>1.8741502633956528</v>
      </c>
      <c r="D149" s="25">
        <v>1.9499999999999997</v>
      </c>
      <c r="E149" s="25">
        <v>1.9499999999999997</v>
      </c>
      <c r="F149" s="25">
        <v>21.735603107580047</v>
      </c>
      <c r="G149" s="25">
        <v>21.5</v>
      </c>
      <c r="H149" s="25">
        <v>20.867801553790024</v>
      </c>
      <c r="I149" s="25">
        <v>2.6</v>
      </c>
      <c r="J149" s="25">
        <v>4.9397415761843941</v>
      </c>
      <c r="K149" s="25">
        <v>4.0542226946809619</v>
      </c>
      <c r="L149" s="25">
        <v>2.8147112652491137</v>
      </c>
      <c r="M149" s="25">
        <v>0.934875736526673</v>
      </c>
      <c r="N149" s="25">
        <v>0.73487573652667293</v>
      </c>
    </row>
    <row r="150" spans="1:14" x14ac:dyDescent="0.2">
      <c r="A150" s="11">
        <v>39692</v>
      </c>
      <c r="B150" s="25">
        <v>1.8547460362457036</v>
      </c>
      <c r="C150" s="25">
        <v>1.8547460362457036</v>
      </c>
      <c r="D150" s="25">
        <v>1.95</v>
      </c>
      <c r="E150" s="25">
        <v>1.95</v>
      </c>
      <c r="F150" s="25">
        <v>21.735603107580047</v>
      </c>
      <c r="G150" s="25">
        <v>21.5</v>
      </c>
      <c r="H150" s="25">
        <v>20.933900776895012</v>
      </c>
      <c r="I150" s="25">
        <v>2.6</v>
      </c>
      <c r="J150" s="25">
        <v>4.9397415761843941</v>
      </c>
      <c r="K150" s="25">
        <v>4.1472974483279526</v>
      </c>
      <c r="L150" s="25">
        <v>2.8327314135498409</v>
      </c>
      <c r="M150" s="25">
        <v>0.934875736526673</v>
      </c>
      <c r="N150" s="25">
        <v>0.73487573652667293</v>
      </c>
    </row>
    <row r="151" spans="1:14" x14ac:dyDescent="0.2">
      <c r="A151" s="11">
        <v>39661</v>
      </c>
      <c r="B151" s="25">
        <v>1.8812693177642081</v>
      </c>
      <c r="C151" s="25">
        <v>1.8812693177642081</v>
      </c>
      <c r="D151" s="25">
        <v>1.95</v>
      </c>
      <c r="E151" s="25">
        <v>1.95</v>
      </c>
      <c r="F151" s="25">
        <v>19.896595338629922</v>
      </c>
      <c r="G151" s="25">
        <v>19.660992231049875</v>
      </c>
      <c r="H151" s="25">
        <v>20.933900776895012</v>
      </c>
      <c r="I151" s="25">
        <v>2.6</v>
      </c>
      <c r="J151" s="25">
        <v>4.9397415761843941</v>
      </c>
      <c r="K151" s="25">
        <v>4.1472974483279526</v>
      </c>
      <c r="L151" s="25">
        <v>2.8327314135498409</v>
      </c>
      <c r="M151" s="25">
        <v>0.934875736526673</v>
      </c>
      <c r="N151" s="25">
        <v>0.73487573652667293</v>
      </c>
    </row>
    <row r="152" spans="1:14" x14ac:dyDescent="0.2">
      <c r="A152" s="11">
        <v>39630</v>
      </c>
      <c r="B152" s="25">
        <v>1.8804756970959473</v>
      </c>
      <c r="C152" s="25">
        <v>1.8804756970959473</v>
      </c>
      <c r="D152" s="25">
        <v>1.9</v>
      </c>
      <c r="E152" s="25">
        <v>1.9</v>
      </c>
      <c r="F152" s="25">
        <v>24.31021398411022</v>
      </c>
      <c r="G152" s="25">
        <v>20.367801553790024</v>
      </c>
      <c r="H152" s="25">
        <v>20.867801553790024</v>
      </c>
      <c r="I152" s="25">
        <v>2.6</v>
      </c>
      <c r="J152" s="25">
        <v>4.8448707880921971</v>
      </c>
      <c r="K152" s="25">
        <v>4.0354114452354262</v>
      </c>
      <c r="L152" s="25">
        <v>2.803250660382695</v>
      </c>
      <c r="M152" s="25">
        <v>0.91975147305334604</v>
      </c>
      <c r="N152" s="25">
        <v>0.73487573652667293</v>
      </c>
    </row>
    <row r="153" spans="1:14" x14ac:dyDescent="0.2">
      <c r="A153" s="11">
        <v>39600</v>
      </c>
      <c r="B153" s="25">
        <v>1.8308725074300778</v>
      </c>
      <c r="C153" s="25">
        <v>1.8308725074300778</v>
      </c>
      <c r="D153" s="25">
        <v>1.8578818782803694</v>
      </c>
      <c r="E153" s="25">
        <v>1.8578818782803694</v>
      </c>
      <c r="F153" s="25">
        <v>22.471206215160102</v>
      </c>
      <c r="G153" s="25">
        <v>21.103404661370075</v>
      </c>
      <c r="H153" s="25">
        <v>21.235603107580047</v>
      </c>
      <c r="I153" s="25">
        <v>2.5</v>
      </c>
      <c r="J153" s="25">
        <v>4.8448707880921971</v>
      </c>
      <c r="K153" s="25">
        <v>3.8793067355616375</v>
      </c>
      <c r="L153" s="25">
        <v>2.7874170265600706</v>
      </c>
      <c r="M153" s="25">
        <v>0.91975147305334604</v>
      </c>
      <c r="N153" s="25">
        <v>0.684875736526673</v>
      </c>
    </row>
    <row r="154" spans="1:14" x14ac:dyDescent="0.2">
      <c r="A154" s="11">
        <v>39569</v>
      </c>
      <c r="B154" s="25">
        <v>1.8308725074300778</v>
      </c>
      <c r="C154" s="25">
        <v>1.8308725074300778</v>
      </c>
      <c r="D154" s="25">
        <v>1.9</v>
      </c>
      <c r="E154" s="25">
        <v>1.9</v>
      </c>
      <c r="F154" s="25">
        <v>22.471206215160102</v>
      </c>
      <c r="G154" s="25">
        <v>21.103404661370075</v>
      </c>
      <c r="H154" s="25">
        <v>21.235603107580047</v>
      </c>
      <c r="I154" s="25">
        <v>2.5</v>
      </c>
      <c r="J154" s="25">
        <v>4.8448707880921971</v>
      </c>
      <c r="K154" s="25">
        <v>3.9271267538903136</v>
      </c>
      <c r="L154" s="25">
        <v>2.7754035943595858</v>
      </c>
      <c r="M154" s="25">
        <v>0.91975147305334604</v>
      </c>
      <c r="N154" s="25">
        <v>0.684875736526673</v>
      </c>
    </row>
    <row r="155" spans="1:14" x14ac:dyDescent="0.2">
      <c r="A155" s="11">
        <v>39539</v>
      </c>
      <c r="B155" s="25">
        <v>1.8308725074300778</v>
      </c>
      <c r="C155" s="25">
        <v>1.8308725074300778</v>
      </c>
      <c r="D155" s="25">
        <v>1.9</v>
      </c>
      <c r="E155" s="25">
        <v>1.9</v>
      </c>
      <c r="F155" s="25">
        <v>21.471206215160098</v>
      </c>
      <c r="G155" s="25">
        <v>21.103404661370075</v>
      </c>
      <c r="H155" s="25">
        <v>20.867801553790024</v>
      </c>
      <c r="I155" s="25">
        <v>2.5336832856996656</v>
      </c>
      <c r="J155" s="25">
        <v>4.8448707880921971</v>
      </c>
      <c r="K155" s="25">
        <v>3.9372858472214705</v>
      </c>
      <c r="L155" s="25">
        <v>2.7874170265600706</v>
      </c>
      <c r="M155" s="25">
        <v>0.91975147305334604</v>
      </c>
      <c r="N155" s="25">
        <v>0.684875736526673</v>
      </c>
    </row>
    <row r="156" spans="1:14" x14ac:dyDescent="0.2">
      <c r="A156" s="11">
        <v>39508</v>
      </c>
      <c r="B156" s="25">
        <v>1.804349225911573</v>
      </c>
      <c r="C156" s="25">
        <v>1.804349225911573</v>
      </c>
      <c r="D156" s="25">
        <v>1.9</v>
      </c>
      <c r="E156" s="25">
        <v>1.9</v>
      </c>
      <c r="F156" s="25">
        <v>20.367801553790024</v>
      </c>
      <c r="G156" s="25">
        <v>20</v>
      </c>
      <c r="H156" s="25">
        <v>19.764396892419949</v>
      </c>
      <c r="I156" s="25">
        <v>2.5336832856996656</v>
      </c>
      <c r="J156" s="25">
        <v>4.1718089667092455</v>
      </c>
      <c r="K156" s="25">
        <v>3.9372858472214705</v>
      </c>
      <c r="L156" s="25">
        <v>2.6301863430019576</v>
      </c>
      <c r="M156" s="25">
        <v>0.91975147305334604</v>
      </c>
      <c r="N156" s="25">
        <v>0.684875736526673</v>
      </c>
    </row>
    <row r="157" spans="1:14" x14ac:dyDescent="0.2">
      <c r="A157" s="11">
        <v>39479</v>
      </c>
      <c r="B157" s="25">
        <v>1.804349225911573</v>
      </c>
      <c r="C157" s="25">
        <v>1.804349225911573</v>
      </c>
      <c r="D157" s="25">
        <v>1.8561574956261737</v>
      </c>
      <c r="E157" s="25">
        <v>1.8561574956261737</v>
      </c>
      <c r="F157" s="25">
        <v>19.448297669314961</v>
      </c>
      <c r="G157" s="25">
        <v>20</v>
      </c>
      <c r="H157" s="25">
        <v>19.433900776895012</v>
      </c>
      <c r="I157" s="25">
        <v>2.5336832856996656</v>
      </c>
      <c r="J157" s="25">
        <v>4.8448707880921971</v>
      </c>
      <c r="K157" s="25">
        <v>3.9372858472214705</v>
      </c>
      <c r="L157" s="25">
        <v>2.6301863430019576</v>
      </c>
      <c r="M157" s="25">
        <v>0.91975147305334604</v>
      </c>
      <c r="N157" s="25">
        <v>0.684875736526673</v>
      </c>
    </row>
    <row r="158" spans="1:14" x14ac:dyDescent="0.2">
      <c r="A158" s="11">
        <v>39448</v>
      </c>
      <c r="B158" s="25">
        <v>1.7992875503701333</v>
      </c>
      <c r="C158" s="25">
        <v>1.7993155949362214</v>
      </c>
      <c r="D158" s="25">
        <v>1.8402879393329012</v>
      </c>
      <c r="E158" s="25">
        <v>1.8380880982495591</v>
      </c>
      <c r="F158" s="25">
        <v>20.237399515319261</v>
      </c>
      <c r="G158" s="25">
        <v>20</v>
      </c>
      <c r="H158" s="25">
        <v>19.35974765545313</v>
      </c>
      <c r="I158" s="25">
        <v>2.5291924673180883</v>
      </c>
      <c r="J158" s="25">
        <v>4.7437887009771318</v>
      </c>
      <c r="K158" s="25">
        <v>3.9171297845787953</v>
      </c>
      <c r="L158" s="25">
        <v>2.6211923686560348</v>
      </c>
      <c r="M158" s="25">
        <v>0.87497307049452955</v>
      </c>
      <c r="N158" s="25">
        <v>0.64582454644387266</v>
      </c>
    </row>
    <row r="159" spans="1:14" x14ac:dyDescent="0.2">
      <c r="A159" s="11">
        <v>39417</v>
      </c>
      <c r="B159" s="25">
        <v>1.7992875503701333</v>
      </c>
      <c r="C159" s="25">
        <v>1.7993155949362214</v>
      </c>
      <c r="D159" s="25">
        <v>1.8402879393329012</v>
      </c>
      <c r="E159" s="25">
        <v>1.8380880982495591</v>
      </c>
      <c r="F159" s="25">
        <v>20.237399515319261</v>
      </c>
      <c r="G159" s="25">
        <v>20</v>
      </c>
      <c r="H159" s="25">
        <v>19.35974765545313</v>
      </c>
      <c r="I159" s="25">
        <v>2.5291924673180883</v>
      </c>
      <c r="J159" s="25">
        <v>4.7437887009771318</v>
      </c>
      <c r="K159" s="25">
        <v>3.9171297845787953</v>
      </c>
      <c r="L159" s="25">
        <v>2.6211923686560348</v>
      </c>
      <c r="M159" s="25">
        <v>0.87497307049452955</v>
      </c>
      <c r="N159" s="25">
        <v>0.64582454644387266</v>
      </c>
    </row>
    <row r="160" spans="1:14" x14ac:dyDescent="0.2">
      <c r="A160" s="11">
        <v>39387</v>
      </c>
      <c r="B160" s="25">
        <v>1.7992875503701333</v>
      </c>
      <c r="C160" s="25">
        <v>1.7993155949362214</v>
      </c>
      <c r="D160" s="25">
        <v>1.8402879393329012</v>
      </c>
      <c r="E160" s="25">
        <v>1.8380880982495591</v>
      </c>
      <c r="F160" s="25">
        <v>20.237399515319261</v>
      </c>
      <c r="G160" s="25">
        <v>20</v>
      </c>
      <c r="H160" s="25">
        <v>19.429873827726567</v>
      </c>
      <c r="I160" s="25">
        <v>2.4583849346361761</v>
      </c>
      <c r="J160" s="25">
        <v>4.7</v>
      </c>
      <c r="K160" s="25">
        <v>3.9171297845787953</v>
      </c>
      <c r="L160" s="25">
        <v>2.6211923686560348</v>
      </c>
      <c r="M160" s="25">
        <v>0.87497307049452955</v>
      </c>
      <c r="N160" s="25">
        <v>0.64582454644387266</v>
      </c>
    </row>
    <row r="161" spans="1:14" x14ac:dyDescent="0.2">
      <c r="A161" s="11">
        <v>39356</v>
      </c>
      <c r="B161" s="25">
        <v>1.7248485916904648</v>
      </c>
      <c r="C161" s="25">
        <v>1.7220058060076397</v>
      </c>
      <c r="D161" s="25">
        <v>1.7395680910006481</v>
      </c>
      <c r="E161" s="25">
        <v>1.7428678526256616</v>
      </c>
      <c r="F161" s="25">
        <v>20.237399515319261</v>
      </c>
      <c r="G161" s="25">
        <v>19.815117637731966</v>
      </c>
      <c r="H161" s="25">
        <v>19.429873827726567</v>
      </c>
      <c r="I161" s="25">
        <v>2.4291924673180878</v>
      </c>
      <c r="J161" s="25">
        <v>4.7</v>
      </c>
      <c r="K161" s="25">
        <v>3.9171297845787953</v>
      </c>
      <c r="L161" s="25">
        <v>2.6211923686560348</v>
      </c>
      <c r="M161" s="25">
        <v>0.84998204699635305</v>
      </c>
      <c r="N161" s="25">
        <v>0.64582454644387266</v>
      </c>
    </row>
    <row r="162" spans="1:14" x14ac:dyDescent="0.2">
      <c r="A162" s="11">
        <v>39326</v>
      </c>
      <c r="B162" s="25">
        <v>1.7248485916904648</v>
      </c>
      <c r="C162" s="25">
        <v>1.7220058060076397</v>
      </c>
      <c r="D162" s="25">
        <v>1.8</v>
      </c>
      <c r="E162" s="25">
        <v>1.8</v>
      </c>
      <c r="F162" s="25">
        <v>19.643900727021105</v>
      </c>
      <c r="G162" s="25">
        <v>19.352911732061884</v>
      </c>
      <c r="H162" s="25">
        <v>19.280504689093739</v>
      </c>
      <c r="I162" s="25">
        <v>2.4291924673180878</v>
      </c>
      <c r="J162" s="25">
        <v>4.7</v>
      </c>
      <c r="K162" s="25">
        <v>3.8133243795677885</v>
      </c>
      <c r="L162" s="25">
        <v>2.6211923686560348</v>
      </c>
      <c r="M162" s="25">
        <v>0.84998204699635305</v>
      </c>
      <c r="N162" s="25">
        <v>0.64582454644387266</v>
      </c>
    </row>
    <row r="163" spans="1:14" x14ac:dyDescent="0.2">
      <c r="A163" s="11">
        <v>39295</v>
      </c>
      <c r="B163" s="24">
        <v>1.7248485916904648</v>
      </c>
      <c r="C163" s="24">
        <v>1.7220058060076397</v>
      </c>
      <c r="D163" s="24">
        <v>1.8</v>
      </c>
      <c r="E163" s="24">
        <v>1.8</v>
      </c>
      <c r="F163" s="24">
        <v>20.237399515319261</v>
      </c>
      <c r="G163" s="24">
        <v>19.907558818865983</v>
      </c>
      <c r="H163" s="24">
        <v>18.798738277265649</v>
      </c>
      <c r="I163" s="24">
        <v>2.4291924673180878</v>
      </c>
      <c r="J163" s="24">
        <v>4.7</v>
      </c>
      <c r="K163" s="24">
        <v>3.9171297845787953</v>
      </c>
      <c r="L163" s="24">
        <v>2.6211923686560348</v>
      </c>
      <c r="M163" s="24">
        <v>0.84998204699635305</v>
      </c>
      <c r="N163" s="24">
        <v>0.64582454644387266</v>
      </c>
    </row>
    <row r="164" spans="1:14" x14ac:dyDescent="0.2">
      <c r="A164" s="11">
        <v>39264</v>
      </c>
      <c r="B164" s="24">
        <v>1.7248485916904648</v>
      </c>
      <c r="C164" s="24">
        <v>1.7220058060076397</v>
      </c>
      <c r="D164" s="24">
        <v>1.8</v>
      </c>
      <c r="E164" s="24">
        <v>1.8</v>
      </c>
      <c r="F164" s="24">
        <v>19.643900727021105</v>
      </c>
      <c r="G164" s="24">
        <v>19.537794094329914</v>
      </c>
      <c r="H164" s="24">
        <v>19.35974765545313</v>
      </c>
      <c r="I164" s="24">
        <v>2.4291924673180878</v>
      </c>
      <c r="J164" s="24">
        <v>4.7</v>
      </c>
      <c r="K164" s="24">
        <v>3.9171297845787953</v>
      </c>
      <c r="L164" s="24">
        <v>2.6211923686560348</v>
      </c>
      <c r="M164" s="24">
        <v>0.84998204699635305</v>
      </c>
      <c r="N164" s="24">
        <v>0.64582454644387266</v>
      </c>
    </row>
    <row r="165" spans="1:14" x14ac:dyDescent="0.2">
      <c r="A165" s="11">
        <v>39234</v>
      </c>
      <c r="B165" s="24">
        <v>1.7248485916904648</v>
      </c>
      <c r="C165" s="24">
        <v>1.7220058060076397</v>
      </c>
      <c r="D165" s="24">
        <v>1.8</v>
      </c>
      <c r="E165" s="24">
        <v>1.8</v>
      </c>
      <c r="F165" s="24">
        <v>20.237399515319261</v>
      </c>
      <c r="G165" s="24">
        <v>20</v>
      </c>
      <c r="H165" s="24">
        <v>18.48176641182809</v>
      </c>
      <c r="I165" s="24">
        <v>2.0751548039085295</v>
      </c>
      <c r="J165" s="24">
        <v>4.7</v>
      </c>
      <c r="K165" s="24">
        <v>3.7095189745567816</v>
      </c>
      <c r="L165" s="24">
        <v>2.6211923686560348</v>
      </c>
      <c r="M165" s="24">
        <v>0.84998204699635305</v>
      </c>
      <c r="N165" s="24">
        <v>0.64582454644387266</v>
      </c>
    </row>
    <row r="166" spans="1:14" x14ac:dyDescent="0.2">
      <c r="A166" s="11">
        <v>39203</v>
      </c>
      <c r="B166" s="24">
        <v>1.7248485916904648</v>
      </c>
      <c r="C166" s="24">
        <v>1.7220058060076397</v>
      </c>
      <c r="D166" s="24">
        <v>1.7395680910006481</v>
      </c>
      <c r="E166" s="24">
        <v>1.7428678526256616</v>
      </c>
      <c r="F166" s="24">
        <v>20.237399515319261</v>
      </c>
      <c r="G166" s="24">
        <v>19.663941260412308</v>
      </c>
      <c r="H166" s="24">
        <v>18.920757033640612</v>
      </c>
      <c r="I166" s="24">
        <v>2.4291924673180878</v>
      </c>
      <c r="J166" s="24">
        <v>4.7</v>
      </c>
      <c r="K166" s="24">
        <v>3.8133243795677885</v>
      </c>
      <c r="L166" s="24">
        <v>2.6211923686560348</v>
      </c>
      <c r="M166" s="24">
        <v>0.84998204699635305</v>
      </c>
      <c r="N166" s="24">
        <v>0.64582454644387266</v>
      </c>
    </row>
    <row r="167" spans="1:14" x14ac:dyDescent="0.2">
      <c r="A167" s="11">
        <v>39173</v>
      </c>
      <c r="B167" s="24">
        <v>1.7241361420605985</v>
      </c>
      <c r="C167" s="24">
        <v>1.7220058060076397</v>
      </c>
      <c r="D167" s="24">
        <v>1.8</v>
      </c>
      <c r="E167" s="24">
        <v>1.8</v>
      </c>
      <c r="F167" s="24">
        <v>19.643900727021105</v>
      </c>
      <c r="G167" s="24">
        <v>20.462205905670086</v>
      </c>
      <c r="H167" s="24">
        <v>18.868864449539082</v>
      </c>
      <c r="I167" s="24">
        <v>2.4291924673180878</v>
      </c>
      <c r="J167" s="24">
        <v>4.4664602614552926</v>
      </c>
      <c r="K167" s="24">
        <v>3.8133243795677885</v>
      </c>
      <c r="L167" s="24">
        <v>2.6211923686560348</v>
      </c>
      <c r="M167" s="24">
        <v>0.84998204699635305</v>
      </c>
      <c r="N167" s="24">
        <v>0.64582454644387266</v>
      </c>
    </row>
    <row r="168" spans="1:14" x14ac:dyDescent="0.2">
      <c r="A168" s="11">
        <v>39142</v>
      </c>
      <c r="B168" s="24">
        <v>1.7248485916904648</v>
      </c>
      <c r="C168" s="24">
        <v>1.7220058060076397</v>
      </c>
      <c r="D168" s="24">
        <v>1.8</v>
      </c>
      <c r="E168" s="24">
        <v>1.8</v>
      </c>
      <c r="F168" s="24">
        <v>19.643900727021105</v>
      </c>
      <c r="G168" s="24">
        <v>20.924411811340171</v>
      </c>
      <c r="H168" s="24">
        <v>19.5</v>
      </c>
      <c r="I168" s="24">
        <v>2.3562112990228674</v>
      </c>
      <c r="J168" s="24">
        <v>4.4664602614552926</v>
      </c>
      <c r="K168" s="24">
        <v>3.9313202083400367</v>
      </c>
      <c r="L168" s="24">
        <v>2.6211923686560348</v>
      </c>
      <c r="M168" s="24">
        <v>0.84998204699635305</v>
      </c>
      <c r="N168" s="24">
        <v>0.6114561366109682</v>
      </c>
    </row>
    <row r="169" spans="1:14" x14ac:dyDescent="0.2">
      <c r="A169" s="11">
        <v>39114</v>
      </c>
      <c r="B169" s="24">
        <v>1.7248485916904648</v>
      </c>
      <c r="C169" s="24">
        <v>1.7220058060076397</v>
      </c>
      <c r="D169" s="24">
        <v>1.8</v>
      </c>
      <c r="E169" s="24">
        <v>1.8</v>
      </c>
      <c r="F169" s="24">
        <v>19.643900727021105</v>
      </c>
      <c r="G169" s="24">
        <v>20.462205905670086</v>
      </c>
      <c r="H169" s="24">
        <v>19.798738277265649</v>
      </c>
      <c r="I169" s="24">
        <v>2.4291924673180878</v>
      </c>
      <c r="J169" s="24">
        <v>4.7</v>
      </c>
      <c r="K169" s="24">
        <v>3.9321122025832831</v>
      </c>
      <c r="L169" s="24">
        <v>2.6211923686560348</v>
      </c>
      <c r="M169" s="24">
        <v>0.84998204699635305</v>
      </c>
      <c r="N169" s="24">
        <v>0.64582454644387266</v>
      </c>
    </row>
    <row r="170" spans="1:14" x14ac:dyDescent="0.2">
      <c r="A170" s="11">
        <v>39083</v>
      </c>
      <c r="B170" s="24">
        <v>1.7248485916904648</v>
      </c>
      <c r="C170" s="24">
        <v>1.7220058060076397</v>
      </c>
      <c r="D170" s="24">
        <v>1.8</v>
      </c>
      <c r="E170" s="24">
        <v>1.8</v>
      </c>
      <c r="F170" s="24">
        <v>20.237399515319261</v>
      </c>
      <c r="G170" s="24">
        <v>20.924411811340171</v>
      </c>
      <c r="H170" s="24">
        <v>19.938990621812522</v>
      </c>
      <c r="I170" s="24">
        <v>2.4291924673180878</v>
      </c>
      <c r="J170" s="24">
        <v>4.7</v>
      </c>
      <c r="K170" s="24">
        <v>3.8275148033290298</v>
      </c>
      <c r="L170" s="24">
        <v>2.6211923686560348</v>
      </c>
      <c r="M170" s="24">
        <v>0.84998204699635305</v>
      </c>
      <c r="N170" s="24">
        <v>0.64582454644387266</v>
      </c>
    </row>
    <row r="171" spans="1:14" x14ac:dyDescent="0.2">
      <c r="A171" s="11">
        <v>39052</v>
      </c>
      <c r="B171" s="24">
        <v>1.7248485916904648</v>
      </c>
      <c r="C171" s="24">
        <v>1.7220058060076397</v>
      </c>
      <c r="D171" s="24">
        <v>1.8</v>
      </c>
      <c r="E171" s="24">
        <v>1.8</v>
      </c>
      <c r="F171" s="24">
        <v>20.237399515319261</v>
      </c>
      <c r="G171" s="24">
        <v>20.924411811340171</v>
      </c>
      <c r="H171" s="24">
        <v>19.938990621812522</v>
      </c>
      <c r="I171" s="24">
        <v>2.4291924673180878</v>
      </c>
      <c r="J171" s="24">
        <v>4.7</v>
      </c>
      <c r="K171" s="24">
        <v>3.8275148033290298</v>
      </c>
      <c r="L171" s="24">
        <v>2.6211923686560348</v>
      </c>
      <c r="M171" s="24">
        <v>0.84998204699635305</v>
      </c>
      <c r="N171" s="24">
        <v>0.64582454644387266</v>
      </c>
    </row>
    <row r="172" spans="1:14" x14ac:dyDescent="0.2">
      <c r="A172" s="11">
        <v>39022</v>
      </c>
      <c r="B172" s="24">
        <v>1.7248485916904648</v>
      </c>
      <c r="C172" s="24">
        <v>1.7220058060076397</v>
      </c>
      <c r="D172" s="24">
        <v>1.8</v>
      </c>
      <c r="E172" s="24">
        <v>1.8</v>
      </c>
      <c r="F172" s="24">
        <v>20.237399515319261</v>
      </c>
      <c r="G172" s="24">
        <v>20.924411811340171</v>
      </c>
      <c r="H172" s="24">
        <v>19.64025234454687</v>
      </c>
      <c r="I172" s="24">
        <v>2.4291924673180878</v>
      </c>
      <c r="J172" s="24">
        <v>4.7</v>
      </c>
      <c r="K172" s="24">
        <v>3.9313202083400367</v>
      </c>
      <c r="L172" s="24">
        <v>2.6211923686560348</v>
      </c>
      <c r="M172" s="24">
        <v>0.84998204699635305</v>
      </c>
      <c r="N172" s="24">
        <v>0.64582454644387266</v>
      </c>
    </row>
    <row r="173" spans="1:14" x14ac:dyDescent="0.2">
      <c r="A173" s="11">
        <v>38991</v>
      </c>
      <c r="B173" s="24">
        <v>1.7248485916904648</v>
      </c>
      <c r="C173" s="24">
        <v>1.7220058060076397</v>
      </c>
      <c r="D173" s="24">
        <v>1.6656478634990282</v>
      </c>
      <c r="E173" s="24">
        <v>1.8</v>
      </c>
      <c r="F173" s="24">
        <v>20.237399515319261</v>
      </c>
      <c r="G173" s="24">
        <v>20.924411811340171</v>
      </c>
      <c r="H173" s="24">
        <v>18.920757033640612</v>
      </c>
      <c r="I173" s="24">
        <v>2.4291924673180878</v>
      </c>
      <c r="J173" s="24">
        <v>4.5905282475571685</v>
      </c>
      <c r="K173" s="24">
        <v>3.9313202083400367</v>
      </c>
      <c r="L173" s="24">
        <v>2.6211923686560348</v>
      </c>
      <c r="M173" s="24">
        <v>0.84998204699635305</v>
      </c>
      <c r="N173" s="24">
        <v>0.6114561366109682</v>
      </c>
    </row>
    <row r="174" spans="1:14" x14ac:dyDescent="0.2">
      <c r="A174" s="11">
        <v>38961</v>
      </c>
      <c r="B174" s="24">
        <v>1.7234236924307322</v>
      </c>
      <c r="C174" s="24">
        <v>1.720636995880082</v>
      </c>
      <c r="D174" s="24">
        <v>1.8</v>
      </c>
      <c r="E174" s="24">
        <v>1.8</v>
      </c>
      <c r="F174" s="24">
        <v>20.237399515319261</v>
      </c>
      <c r="G174" s="24">
        <v>20.924411811340171</v>
      </c>
      <c r="H174" s="24">
        <v>19.5</v>
      </c>
      <c r="I174" s="24">
        <v>2.4291924673180878</v>
      </c>
      <c r="J174" s="24">
        <v>4.7</v>
      </c>
      <c r="K174" s="24">
        <v>3.9313202083400367</v>
      </c>
      <c r="L174" s="24">
        <v>2.6211923686560348</v>
      </c>
      <c r="M174" s="24">
        <v>0.84998204699635305</v>
      </c>
      <c r="N174" s="24">
        <v>0.64582454644387266</v>
      </c>
    </row>
    <row r="175" spans="1:14" x14ac:dyDescent="0.2">
      <c r="A175" s="11">
        <v>38930</v>
      </c>
      <c r="B175" s="24">
        <v>1.7248485916904648</v>
      </c>
      <c r="C175" s="24">
        <v>1.7220058060076397</v>
      </c>
      <c r="D175" s="24">
        <v>1.8</v>
      </c>
      <c r="E175" s="24">
        <v>1.8</v>
      </c>
      <c r="F175" s="24">
        <v>20.237399515319261</v>
      </c>
      <c r="G175" s="24">
        <v>20.924411811340171</v>
      </c>
      <c r="H175" s="24">
        <v>18.920757033640612</v>
      </c>
      <c r="I175" s="24">
        <v>2.4291924673180878</v>
      </c>
      <c r="J175" s="24">
        <v>4.8605585702494851</v>
      </c>
      <c r="K175" s="24">
        <v>3.9313202083400367</v>
      </c>
      <c r="L175" s="24">
        <v>2.6211923686560348</v>
      </c>
      <c r="M175" s="24">
        <v>0.84998204699635305</v>
      </c>
      <c r="N175" s="24">
        <v>0.64582454644387266</v>
      </c>
    </row>
    <row r="176" spans="1:14" x14ac:dyDescent="0.2">
      <c r="A176" s="11">
        <v>38899</v>
      </c>
      <c r="B176" s="24">
        <v>1.7248485916904648</v>
      </c>
      <c r="C176" s="24">
        <v>1.7220058060076397</v>
      </c>
      <c r="D176" s="24">
        <v>1.8</v>
      </c>
      <c r="E176" s="24">
        <v>1.8</v>
      </c>
      <c r="F176" s="24">
        <v>19.643900727021105</v>
      </c>
      <c r="G176" s="24">
        <v>20.924411811340171</v>
      </c>
      <c r="H176" s="24">
        <v>18.920757033640612</v>
      </c>
      <c r="I176" s="24">
        <v>2.4291924673180878</v>
      </c>
      <c r="J176" s="24">
        <v>4.721894350488566</v>
      </c>
      <c r="K176" s="24">
        <v>3.9313202083400367</v>
      </c>
      <c r="L176" s="24">
        <v>2.6211923686560348</v>
      </c>
      <c r="M176" s="24">
        <v>0.84998204699635305</v>
      </c>
      <c r="N176" s="24">
        <v>0.6114561366109682</v>
      </c>
    </row>
    <row r="177" spans="1:14" x14ac:dyDescent="0.2">
      <c r="A177" s="11">
        <v>38869</v>
      </c>
      <c r="B177" s="24">
        <v>1.7241361420605985</v>
      </c>
      <c r="C177" s="24">
        <v>1.7213214009438609</v>
      </c>
      <c r="D177" s="24">
        <v>1.8</v>
      </c>
      <c r="E177" s="24">
        <v>1.8</v>
      </c>
      <c r="F177" s="24">
        <v>20.237399515319261</v>
      </c>
      <c r="G177" s="24">
        <v>20.924411811340171</v>
      </c>
      <c r="H177" s="24">
        <v>19.35974765545313</v>
      </c>
      <c r="I177" s="24">
        <v>2.4291924673180878</v>
      </c>
      <c r="J177" s="24">
        <v>4.8605585702494851</v>
      </c>
      <c r="K177" s="24">
        <v>3.8344351636630969</v>
      </c>
      <c r="L177" s="24">
        <v>2.6211923686560348</v>
      </c>
      <c r="M177" s="24">
        <v>0.84998204699635305</v>
      </c>
      <c r="N177" s="24">
        <v>0.64582454644387266</v>
      </c>
    </row>
    <row r="178" spans="1:14" x14ac:dyDescent="0.2">
      <c r="A178" s="11">
        <v>38838</v>
      </c>
      <c r="B178" s="24">
        <v>1.7248485916904648</v>
      </c>
      <c r="C178" s="24">
        <v>1.7220058060076397</v>
      </c>
      <c r="D178" s="24">
        <v>1.8</v>
      </c>
      <c r="E178" s="24">
        <v>1.8</v>
      </c>
      <c r="F178" s="24">
        <v>19.643900727021105</v>
      </c>
      <c r="G178" s="24">
        <v>20.924411811340171</v>
      </c>
      <c r="H178" s="24">
        <v>19.35974765545313</v>
      </c>
      <c r="I178" s="24">
        <v>2.2521736356133086</v>
      </c>
      <c r="J178" s="24">
        <v>4.8605585702494851</v>
      </c>
      <c r="K178" s="24">
        <v>3.9313202083400367</v>
      </c>
      <c r="L178" s="24">
        <v>2.6211923686560348</v>
      </c>
      <c r="M178" s="24">
        <v>0.84998204699635305</v>
      </c>
      <c r="N178" s="24">
        <v>0.64582454644387266</v>
      </c>
    </row>
    <row r="179" spans="1:14" x14ac:dyDescent="0.2">
      <c r="A179" s="11">
        <v>38808</v>
      </c>
      <c r="B179" s="24">
        <v>1.7248485916904648</v>
      </c>
      <c r="C179" s="24">
        <v>1.7220058060076397</v>
      </c>
      <c r="D179" s="24">
        <v>1.8</v>
      </c>
      <c r="E179" s="24">
        <v>1.8</v>
      </c>
      <c r="F179" s="24">
        <v>20.237399515319261</v>
      </c>
      <c r="G179" s="24">
        <v>20.924411811340171</v>
      </c>
      <c r="H179" s="24">
        <v>18.798738277265649</v>
      </c>
      <c r="I179" s="24">
        <v>2.4291924673180878</v>
      </c>
      <c r="J179" s="24">
        <v>4.8605585702494851</v>
      </c>
      <c r="K179" s="24">
        <v>3.9313202083400367</v>
      </c>
      <c r="L179" s="24">
        <v>2.6211923686560348</v>
      </c>
      <c r="M179" s="24">
        <v>0.84998204699635305</v>
      </c>
      <c r="N179" s="24">
        <v>0.64582454644387266</v>
      </c>
    </row>
    <row r="180" spans="1:14" x14ac:dyDescent="0.2">
      <c r="A180" s="11">
        <v>38777</v>
      </c>
      <c r="B180" s="24">
        <v>1.7248485916904648</v>
      </c>
      <c r="C180" s="24">
        <v>1.7220058060076397</v>
      </c>
      <c r="D180" s="24">
        <v>1.8</v>
      </c>
      <c r="E180" s="24">
        <v>1.8</v>
      </c>
      <c r="F180" s="24">
        <v>20.534148909468342</v>
      </c>
      <c r="G180" s="24">
        <v>20.323544133969058</v>
      </c>
      <c r="H180" s="24">
        <v>19.5</v>
      </c>
      <c r="I180" s="24">
        <v>2.3562112990228674</v>
      </c>
      <c r="J180" s="24">
        <v>4.8605585702494851</v>
      </c>
      <c r="K180" s="24">
        <v>3.9313202083400367</v>
      </c>
      <c r="L180" s="24">
        <v>2.6211923686560348</v>
      </c>
      <c r="M180" s="24">
        <v>0.84998204699635305</v>
      </c>
      <c r="N180" s="24">
        <v>0.64582454644387266</v>
      </c>
    </row>
    <row r="181" spans="1:14" x14ac:dyDescent="0.2">
      <c r="A181" s="11">
        <v>38749</v>
      </c>
      <c r="B181" s="24">
        <v>1.7248485916904648</v>
      </c>
      <c r="C181" s="24">
        <v>1.7220058060076397</v>
      </c>
      <c r="D181" s="24">
        <v>1.8</v>
      </c>
      <c r="E181" s="24">
        <v>1.8</v>
      </c>
      <c r="F181" s="24">
        <v>20.830898303617417</v>
      </c>
      <c r="G181" s="24">
        <v>20.554647086804103</v>
      </c>
      <c r="H181" s="24">
        <v>18.990883205914045</v>
      </c>
      <c r="I181" s="24">
        <v>2.4291924673180878</v>
      </c>
      <c r="J181" s="24">
        <v>4.8605585702494851</v>
      </c>
      <c r="K181" s="24">
        <v>3.9243998480059696</v>
      </c>
      <c r="L181" s="24">
        <v>2.6211923686560348</v>
      </c>
      <c r="M181" s="24">
        <v>0.84998204699635305</v>
      </c>
      <c r="N181" s="24">
        <v>0.64582454644387266</v>
      </c>
    </row>
    <row r="182" spans="1:14" x14ac:dyDescent="0.2">
      <c r="A182" s="11">
        <v>38718</v>
      </c>
      <c r="B182" s="24">
        <v>1.7248485916904648</v>
      </c>
      <c r="C182" s="24">
        <v>1.7220058060076397</v>
      </c>
      <c r="D182" s="24">
        <v>1.8</v>
      </c>
      <c r="E182" s="24">
        <v>1.8</v>
      </c>
      <c r="F182" s="24">
        <v>20.474799030638525</v>
      </c>
      <c r="G182" s="24">
        <v>21.109294173608205</v>
      </c>
      <c r="H182" s="24">
        <v>19.5</v>
      </c>
      <c r="I182" s="24">
        <v>2.4291924673180878</v>
      </c>
      <c r="J182" s="24">
        <v>4.8605585702494851</v>
      </c>
      <c r="K182" s="24">
        <v>3.9313202083400367</v>
      </c>
      <c r="L182" s="24">
        <v>2.6211923686560348</v>
      </c>
      <c r="M182" s="24">
        <v>0.84998204699635305</v>
      </c>
      <c r="N182" s="24">
        <v>0.64582454644387266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4"/>
  <sheetViews>
    <sheetView workbookViewId="0">
      <selection activeCell="G41" sqref="G41"/>
    </sheetView>
  </sheetViews>
  <sheetFormatPr baseColWidth="10" defaultRowHeight="12.75" x14ac:dyDescent="0.2"/>
  <cols>
    <col min="1" max="1" width="4.85546875" style="23" customWidth="1"/>
    <col min="2" max="16384" width="11.42578125" style="23"/>
  </cols>
  <sheetData>
    <row r="1" spans="6:8" ht="10.5" customHeight="1" x14ac:dyDescent="0.2">
      <c r="F1" s="12" t="s">
        <v>48</v>
      </c>
      <c r="G1" s="13"/>
      <c r="H1" s="13"/>
    </row>
    <row r="2" spans="6:8" ht="11.25" customHeight="1" x14ac:dyDescent="0.2">
      <c r="F2" s="12" t="s">
        <v>49</v>
      </c>
      <c r="G2" s="13"/>
      <c r="H2" s="13"/>
    </row>
    <row r="3" spans="6:8" x14ac:dyDescent="0.2">
      <c r="F3" s="14" t="s">
        <v>50</v>
      </c>
      <c r="G3" s="13"/>
      <c r="H3" s="13"/>
    </row>
    <row r="4" spans="6:8" ht="9" customHeight="1" x14ac:dyDescent="0.2">
      <c r="F4" s="15" t="s">
        <v>67</v>
      </c>
      <c r="G4" s="16"/>
      <c r="H4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Preise konventionell</vt:lpstr>
      <vt:lpstr>Milk TS regression</vt:lpstr>
      <vt:lpstr>Milk TS</vt:lpstr>
      <vt:lpstr>Preise Bio</vt:lpstr>
      <vt:lpstr>Methodik</vt:lpstr>
    </vt:vector>
  </TitlesOfParts>
  <Company>940 - EVD (Übergreifend)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Yawo Afangbedji</dc:creator>
  <cp:lastModifiedBy>erich naef</cp:lastModifiedBy>
  <dcterms:created xsi:type="dcterms:W3CDTF">2007-09-06T14:37:16Z</dcterms:created>
  <dcterms:modified xsi:type="dcterms:W3CDTF">2020-02-21T07:48:26Z</dcterms:modified>
</cp:coreProperties>
</file>