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h\OneDrive\Documents\Project\LeShop SameDay\"/>
    </mc:Choice>
  </mc:AlternateContent>
  <xr:revisionPtr revIDLastSave="0" documentId="13_ncr:1_{9BEC4ABC-F1C9-474D-A241-F1C9CF75B507}" xr6:coauthVersionLast="45" xr6:coauthVersionMax="45" xr10:uidLastSave="{00000000-0000-0000-0000-000000000000}"/>
  <bookViews>
    <workbookView xWindow="-120" yWindow="-120" windowWidth="20730" windowHeight="11160" xr2:uid="{F45E4589-B86A-4DD2-BA2B-BBFCF17440BA}"/>
  </bookViews>
  <sheets>
    <sheet name="Swiss Retail" sheetId="2" r:id="rId1"/>
  </sheets>
  <definedNames>
    <definedName name="_xlchart.v1.0" hidden="1">'Swiss Retail'!$C$16</definedName>
    <definedName name="_xlchart.v1.1" hidden="1">'Swiss Retail'!$C$17</definedName>
    <definedName name="_xlchart.v1.10" hidden="1">'Swiss Retail'!$C$26</definedName>
    <definedName name="_xlchart.v1.11" hidden="1">'Swiss Retail'!$C$27</definedName>
    <definedName name="_xlchart.v1.12" hidden="1">'Swiss Retail'!$S$16:$U$16</definedName>
    <definedName name="_xlchart.v1.13" hidden="1">'Swiss Retail'!$S$17:$U$17</definedName>
    <definedName name="_xlchart.v1.14" hidden="1">'Swiss Retail'!$S$18:$U$18</definedName>
    <definedName name="_xlchart.v1.15" hidden="1">'Swiss Retail'!$S$19:$U$19</definedName>
    <definedName name="_xlchart.v1.16" hidden="1">'Swiss Retail'!$S$20:$U$20</definedName>
    <definedName name="_xlchart.v1.17" hidden="1">'Swiss Retail'!$S$21:$U$21</definedName>
    <definedName name="_xlchart.v1.18" hidden="1">'Swiss Retail'!$S$22:$U$22</definedName>
    <definedName name="_xlchart.v1.19" hidden="1">'Swiss Retail'!$S$23:$U$23</definedName>
    <definedName name="_xlchart.v1.2" hidden="1">'Swiss Retail'!$C$18</definedName>
    <definedName name="_xlchart.v1.20" hidden="1">'Swiss Retail'!$S$24:$U$24</definedName>
    <definedName name="_xlchart.v1.21" hidden="1">'Swiss Retail'!$S$25:$U$25</definedName>
    <definedName name="_xlchart.v1.22" hidden="1">'Swiss Retail'!$S$26:$U$26</definedName>
    <definedName name="_xlchart.v1.23" hidden="1">'Swiss Retail'!$S$27:$U$27</definedName>
    <definedName name="_xlchart.v1.3" hidden="1">'Swiss Retail'!$C$19</definedName>
    <definedName name="_xlchart.v1.4" hidden="1">'Swiss Retail'!$C$20</definedName>
    <definedName name="_xlchart.v1.5" hidden="1">'Swiss Retail'!$C$21</definedName>
    <definedName name="_xlchart.v1.6" hidden="1">'Swiss Retail'!$C$22</definedName>
    <definedName name="_xlchart.v1.7" hidden="1">'Swiss Retail'!$C$23</definedName>
    <definedName name="_xlchart.v1.8" hidden="1">'Swiss Retail'!$C$24</definedName>
    <definedName name="_xlchart.v1.9" hidden="1">'Swiss Retail'!$C$25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2" l="1"/>
  <c r="P16" i="2"/>
  <c r="Q16" i="2"/>
  <c r="T16" i="2" s="1"/>
  <c r="R16" i="2"/>
  <c r="R28" i="2" s="1"/>
  <c r="H17" i="2"/>
  <c r="H28" i="2" s="1"/>
  <c r="P17" i="2"/>
  <c r="Q17" i="2"/>
  <c r="R17" i="2"/>
  <c r="H18" i="2"/>
  <c r="P18" i="2"/>
  <c r="Q18" i="2"/>
  <c r="R18" i="2"/>
  <c r="H19" i="2"/>
  <c r="P19" i="2"/>
  <c r="Q19" i="2"/>
  <c r="T19" i="2" s="1"/>
  <c r="R19" i="2"/>
  <c r="H20" i="2"/>
  <c r="P20" i="2"/>
  <c r="Q20" i="2"/>
  <c r="T20" i="2" s="1"/>
  <c r="R20" i="2"/>
  <c r="H21" i="2"/>
  <c r="P21" i="2"/>
  <c r="Q21" i="2"/>
  <c r="R21" i="2"/>
  <c r="H22" i="2"/>
  <c r="P22" i="2"/>
  <c r="Q22" i="2"/>
  <c r="R22" i="2"/>
  <c r="H23" i="2"/>
  <c r="P23" i="2"/>
  <c r="Q23" i="2"/>
  <c r="T23" i="2" s="1"/>
  <c r="R23" i="2"/>
  <c r="H24" i="2"/>
  <c r="P24" i="2"/>
  <c r="Q24" i="2"/>
  <c r="T24" i="2" s="1"/>
  <c r="R24" i="2"/>
  <c r="H25" i="2"/>
  <c r="P25" i="2"/>
  <c r="Q25" i="2"/>
  <c r="R25" i="2"/>
  <c r="H26" i="2"/>
  <c r="P26" i="2"/>
  <c r="Q26" i="2"/>
  <c r="R26" i="2"/>
  <c r="H27" i="2"/>
  <c r="P27" i="2"/>
  <c r="Q27" i="2"/>
  <c r="T27" i="2" s="1"/>
  <c r="R27" i="2"/>
  <c r="D28" i="2"/>
  <c r="E28" i="2"/>
  <c r="F28" i="2"/>
  <c r="G28" i="2"/>
  <c r="I28" i="2"/>
  <c r="L28" i="2"/>
  <c r="M28" i="2"/>
  <c r="N28" i="2"/>
  <c r="O28" i="2"/>
  <c r="Q28" i="2"/>
  <c r="T17" i="2" s="1"/>
  <c r="U22" i="2" l="1"/>
  <c r="U26" i="2"/>
  <c r="U23" i="2"/>
  <c r="U19" i="2"/>
  <c r="U27" i="2"/>
  <c r="U25" i="2"/>
  <c r="U24" i="2"/>
  <c r="U21" i="2"/>
  <c r="U20" i="2"/>
  <c r="U18" i="2"/>
  <c r="U17" i="2"/>
  <c r="S24" i="2"/>
  <c r="S23" i="2"/>
  <c r="S18" i="2"/>
  <c r="T22" i="2"/>
  <c r="T28" i="2" s="1"/>
  <c r="P28" i="2"/>
  <c r="S26" i="2" s="1"/>
  <c r="T26" i="2"/>
  <c r="T18" i="2"/>
  <c r="U16" i="2"/>
  <c r="U28" i="2" s="1"/>
  <c r="T25" i="2"/>
  <c r="T21" i="2"/>
  <c r="S19" i="2" l="1"/>
  <c r="S16" i="2"/>
  <c r="S20" i="2"/>
  <c r="S17" i="2"/>
  <c r="S25" i="2"/>
  <c r="S21" i="2"/>
  <c r="S22" i="2"/>
  <c r="S27" i="2"/>
  <c r="S2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www.pxweb.bfs.admin.ch</author>
  </authors>
  <commentList>
    <comment ref="A7" authorId="0" shapeId="0" xr:uid="{DD1E0796-CF65-49FC-A961-AF4F0AE1EA6F}">
      <text>
        <r>
          <rPr>
            <sz val="8"/>
            <color rgb="FF000000"/>
            <rFont val="Tahoma"/>
            <family val="2"/>
          </rPr>
          <t xml:space="preserve">Das Verfahren der Kalenderbereinigung berechnet die Zeitreihen mit jedem zusätzlichen Wert neu. Die bereinigten Zahlen können demnach von Monat zu Monat leicht variieren.
</t>
        </r>
      </text>
    </comment>
    <comment ref="A10" authorId="0" shapeId="0" xr:uid="{0FE39E94-B9D0-48AE-B3CA-FD195BF3922E}">
      <text>
        <r>
          <rPr>
            <sz val="8"/>
            <color rgb="FF000000"/>
            <rFont val="Tahoma"/>
            <family val="2"/>
          </rPr>
          <t xml:space="preserve">Das Verfahren der Kalender- und Saisonbereinigung berechnet die Zeitreihen mit jedem zusätzlichen Wert neu. Die bereinigten Zahlen können demnach von Monat zu Monat leicht variieren.
</t>
        </r>
      </text>
    </comment>
  </commentList>
</comments>
</file>

<file path=xl/sharedStrings.xml><?xml version="1.0" encoding="utf-8"?>
<sst xmlns="http://schemas.openxmlformats.org/spreadsheetml/2006/main" count="93" uniqueCount="62">
  <si>
    <t>Moy</t>
  </si>
  <si>
    <t>M12</t>
  </si>
  <si>
    <t>M11</t>
  </si>
  <si>
    <t>M10</t>
  </si>
  <si>
    <t>M9</t>
  </si>
  <si>
    <t>M8</t>
  </si>
  <si>
    <t>M7</t>
  </si>
  <si>
    <t>M6</t>
  </si>
  <si>
    <t>M5</t>
  </si>
  <si>
    <t>M4</t>
  </si>
  <si>
    <t>M3</t>
  </si>
  <si>
    <t>M2</t>
  </si>
  <si>
    <t>M1</t>
  </si>
  <si>
    <t>Moyenne</t>
  </si>
  <si>
    <t>Max</t>
  </si>
  <si>
    <t>Min</t>
  </si>
  <si>
    <t>Month</t>
  </si>
  <si>
    <t>https://www.pxweb.bfs.admin.ch/pxweb/de/px-x-0603020000_101/px-x-0603020000_101/px-x-0603020000_101.px</t>
  </si>
  <si>
    <t>Nahrungsmittel, Getränke, Tabak</t>
  </si>
  <si>
    <t>Saisonbereinigt</t>
  </si>
  <si>
    <t>4711, 472: Detailhandel mit Nahrungsmitteln, Getränken, Tabakwaren</t>
  </si>
  <si>
    <t>47: Total Detailhandel</t>
  </si>
  <si>
    <t>Kalenderbereinigt</t>
  </si>
  <si>
    <t>Unbereinigt</t>
  </si>
  <si>
    <t>2019M09</t>
  </si>
  <si>
    <t>2019M08</t>
  </si>
  <si>
    <t>2019M07</t>
  </si>
  <si>
    <t>2019M06</t>
  </si>
  <si>
    <t>2019M05</t>
  </si>
  <si>
    <t>2019M04</t>
  </si>
  <si>
    <t>2019M03</t>
  </si>
  <si>
    <t>2019M02</t>
  </si>
  <si>
    <t>2019M01</t>
  </si>
  <si>
    <t>2018M12</t>
  </si>
  <si>
    <t>2018M11</t>
  </si>
  <si>
    <t>2018M10</t>
  </si>
  <si>
    <t>2018M09</t>
  </si>
  <si>
    <t>2018M08</t>
  </si>
  <si>
    <t>2018M07</t>
  </si>
  <si>
    <t>2018M06</t>
  </si>
  <si>
    <t>2018M05</t>
  </si>
  <si>
    <t>2018M04</t>
  </si>
  <si>
    <t>2018M03</t>
  </si>
  <si>
    <t>2018M02</t>
  </si>
  <si>
    <t>2018M01</t>
  </si>
  <si>
    <t>2017M12</t>
  </si>
  <si>
    <t>2017M11</t>
  </si>
  <si>
    <t>2017M10</t>
  </si>
  <si>
    <t>2017M09</t>
  </si>
  <si>
    <t>2017M08</t>
  </si>
  <si>
    <t>2017M07</t>
  </si>
  <si>
    <t>2017M06</t>
  </si>
  <si>
    <t>2017M05</t>
  </si>
  <si>
    <t>2017M04</t>
  </si>
  <si>
    <t>2017M03</t>
  </si>
  <si>
    <t>2017M02</t>
  </si>
  <si>
    <t>2017M01</t>
  </si>
  <si>
    <t>2016M12</t>
  </si>
  <si>
    <t>2016M11</t>
  </si>
  <si>
    <t>S</t>
  </si>
  <si>
    <t>No.</t>
  </si>
  <si>
    <t>Detailhandelsumsatzstatistik - monatliche Zeitreihen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</si>
</sst>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%"/>
    <numFmt numFmtId="165" formatCode="_ * #,##0.0_ ;_ * \-#,##0.0_ ;_ * &quot;-&quot;??_ ;_ @_ 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color rgb="FF000000"/>
      <name val="Calibri"/>
      <family val="2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Border="0" applyAlignment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3" applyFont="1"/>
    <xf numFmtId="164" fontId="3" fillId="0" borderId="0" xfId="2" applyNumberFormat="1" applyFont="1"/>
    <xf numFmtId="165" fontId="3" fillId="0" borderId="0" xfId="1" applyNumberFormat="1" applyFont="1"/>
    <xf numFmtId="0" fontId="3" fillId="0" borderId="0" xfId="3" applyFont="1" applyAlignment="1">
      <alignment horizontal="center"/>
    </xf>
    <xf numFmtId="9" fontId="3" fillId="0" borderId="0" xfId="2" applyFont="1"/>
    <xf numFmtId="165" fontId="3" fillId="0" borderId="0" xfId="3" applyNumberFormat="1" applyFont="1"/>
    <xf numFmtId="0" fontId="5" fillId="0" borderId="0" xfId="4" applyFont="1"/>
    <xf numFmtId="166" fontId="3" fillId="0" borderId="0" xfId="3" applyNumberFormat="1" applyFont="1"/>
    <xf numFmtId="166" fontId="3" fillId="0" borderId="0" xfId="3" applyNumberFormat="1" applyFont="1" applyAlignment="1">
      <alignment horizontal="center"/>
    </xf>
    <xf numFmtId="0" fontId="6" fillId="0" borderId="0" xfId="3" applyFont="1"/>
    <xf numFmtId="0" fontId="6" fillId="2" borderId="0" xfId="3" applyFont="1" applyFill="1"/>
    <xf numFmtId="0" fontId="6" fillId="0" borderId="0" xfId="3" applyFont="1" applyAlignment="1">
      <alignment horizontal="center"/>
    </xf>
  </cellXfs>
  <cellStyles count="5">
    <cellStyle name="Lien hypertexte" xfId="4" builtinId="8"/>
    <cellStyle name="Milliers" xfId="1" builtinId="3"/>
    <cellStyle name="Normal" xfId="0" builtinId="0"/>
    <cellStyle name="Normal 3" xfId="3" xr:uid="{9275EB18-89A2-4596-ADBE-A851DBB200E8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62266599113156E-2"/>
          <c:y val="4.2083333333333355E-2"/>
          <c:w val="0.91339447322672307"/>
          <c:h val="0.75065543890347042"/>
        </c:manualLayout>
      </c:layout>
      <c:lineChart>
        <c:grouping val="standard"/>
        <c:varyColors val="0"/>
        <c:ser>
          <c:idx val="0"/>
          <c:order val="0"/>
          <c:tx>
            <c:strRef>
              <c:f>'Swiss Retail'!$B$6</c:f>
              <c:strCache>
                <c:ptCount val="1"/>
                <c:pt idx="0">
                  <c:v>Nahrungsmittel, Getränke, Tabak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'Swiss Retail'!$C$3:$AK$3</c:f>
              <c:strCache>
                <c:ptCount val="35"/>
                <c:pt idx="0">
                  <c:v>2016M11</c:v>
                </c:pt>
                <c:pt idx="1">
                  <c:v>2016M12</c:v>
                </c:pt>
                <c:pt idx="2">
                  <c:v>2017M01</c:v>
                </c:pt>
                <c:pt idx="3">
                  <c:v>2017M02</c:v>
                </c:pt>
                <c:pt idx="4">
                  <c:v>2017M03</c:v>
                </c:pt>
                <c:pt idx="5">
                  <c:v>2017M04</c:v>
                </c:pt>
                <c:pt idx="6">
                  <c:v>2017M05</c:v>
                </c:pt>
                <c:pt idx="7">
                  <c:v>2017M06</c:v>
                </c:pt>
                <c:pt idx="8">
                  <c:v>2017M07</c:v>
                </c:pt>
                <c:pt idx="9">
                  <c:v>2017M08</c:v>
                </c:pt>
                <c:pt idx="10">
                  <c:v>2017M09</c:v>
                </c:pt>
                <c:pt idx="11">
                  <c:v>2017M10</c:v>
                </c:pt>
                <c:pt idx="12">
                  <c:v>2017M11</c:v>
                </c:pt>
                <c:pt idx="13">
                  <c:v>2017M12</c:v>
                </c:pt>
                <c:pt idx="14">
                  <c:v>2018M01</c:v>
                </c:pt>
                <c:pt idx="15">
                  <c:v>2018M02</c:v>
                </c:pt>
                <c:pt idx="16">
                  <c:v>2018M03</c:v>
                </c:pt>
                <c:pt idx="17">
                  <c:v>2018M04</c:v>
                </c:pt>
                <c:pt idx="18">
                  <c:v>2018M05</c:v>
                </c:pt>
                <c:pt idx="19">
                  <c:v>2018M06</c:v>
                </c:pt>
                <c:pt idx="20">
                  <c:v>2018M07</c:v>
                </c:pt>
                <c:pt idx="21">
                  <c:v>2018M08</c:v>
                </c:pt>
                <c:pt idx="22">
                  <c:v>2018M09</c:v>
                </c:pt>
                <c:pt idx="23">
                  <c:v>2018M10</c:v>
                </c:pt>
                <c:pt idx="24">
                  <c:v>2018M11</c:v>
                </c:pt>
                <c:pt idx="25">
                  <c:v>2018M12</c:v>
                </c:pt>
                <c:pt idx="26">
                  <c:v>2019M01</c:v>
                </c:pt>
                <c:pt idx="27">
                  <c:v>2019M02</c:v>
                </c:pt>
                <c:pt idx="28">
                  <c:v>2019M03</c:v>
                </c:pt>
                <c:pt idx="29">
                  <c:v>2019M04</c:v>
                </c:pt>
                <c:pt idx="30">
                  <c:v>2019M05</c:v>
                </c:pt>
                <c:pt idx="31">
                  <c:v>2019M06</c:v>
                </c:pt>
                <c:pt idx="32">
                  <c:v>2019M07</c:v>
                </c:pt>
                <c:pt idx="33">
                  <c:v>2019M08</c:v>
                </c:pt>
                <c:pt idx="34">
                  <c:v>2019M09</c:v>
                </c:pt>
              </c:strCache>
            </c:strRef>
          </c:cat>
          <c:val>
            <c:numRef>
              <c:f>'Swiss Retail'!$C$9:$AK$9</c:f>
              <c:numCache>
                <c:formatCode>0.0</c:formatCode>
                <c:ptCount val="35"/>
                <c:pt idx="0">
                  <c:v>99.2</c:v>
                </c:pt>
                <c:pt idx="1">
                  <c:v>112.7</c:v>
                </c:pt>
                <c:pt idx="2">
                  <c:v>90.9</c:v>
                </c:pt>
                <c:pt idx="3">
                  <c:v>89.1</c:v>
                </c:pt>
                <c:pt idx="4">
                  <c:v>101.4</c:v>
                </c:pt>
                <c:pt idx="5">
                  <c:v>97</c:v>
                </c:pt>
                <c:pt idx="6">
                  <c:v>99.8</c:v>
                </c:pt>
                <c:pt idx="7">
                  <c:v>99.9</c:v>
                </c:pt>
                <c:pt idx="8">
                  <c:v>97.5</c:v>
                </c:pt>
                <c:pt idx="9">
                  <c:v>94.1</c:v>
                </c:pt>
                <c:pt idx="10">
                  <c:v>93.8</c:v>
                </c:pt>
                <c:pt idx="11">
                  <c:v>97.8</c:v>
                </c:pt>
                <c:pt idx="12">
                  <c:v>97.7</c:v>
                </c:pt>
                <c:pt idx="13">
                  <c:v>114.5</c:v>
                </c:pt>
                <c:pt idx="14">
                  <c:v>91.7</c:v>
                </c:pt>
                <c:pt idx="15">
                  <c:v>90.5</c:v>
                </c:pt>
                <c:pt idx="16">
                  <c:v>103.1</c:v>
                </c:pt>
                <c:pt idx="17">
                  <c:v>99</c:v>
                </c:pt>
                <c:pt idx="18">
                  <c:v>102.4</c:v>
                </c:pt>
                <c:pt idx="19">
                  <c:v>102.2</c:v>
                </c:pt>
                <c:pt idx="20">
                  <c:v>99.4</c:v>
                </c:pt>
                <c:pt idx="21">
                  <c:v>97.6</c:v>
                </c:pt>
                <c:pt idx="22">
                  <c:v>94.7</c:v>
                </c:pt>
                <c:pt idx="23">
                  <c:v>99.3</c:v>
                </c:pt>
                <c:pt idx="24">
                  <c:v>99.6</c:v>
                </c:pt>
                <c:pt idx="25">
                  <c:v>117.1</c:v>
                </c:pt>
                <c:pt idx="26">
                  <c:v>92.5</c:v>
                </c:pt>
                <c:pt idx="27">
                  <c:v>90.4</c:v>
                </c:pt>
                <c:pt idx="28">
                  <c:v>103.7</c:v>
                </c:pt>
                <c:pt idx="29">
                  <c:v>100.1</c:v>
                </c:pt>
                <c:pt idx="30">
                  <c:v>100.3</c:v>
                </c:pt>
                <c:pt idx="31">
                  <c:v>102.7</c:v>
                </c:pt>
                <c:pt idx="32">
                  <c:v>100.4</c:v>
                </c:pt>
                <c:pt idx="33">
                  <c:v>97.5</c:v>
                </c:pt>
                <c:pt idx="34">
                  <c:v>94.8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4-4742-AA7E-C41C3683E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527784"/>
        <c:axId val="501542872"/>
      </c:lineChart>
      <c:catAx>
        <c:axId val="50152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42872"/>
        <c:crosses val="autoZero"/>
        <c:auto val="1"/>
        <c:lblAlgn val="ctr"/>
        <c:lblOffset val="100"/>
        <c:noMultiLvlLbl val="0"/>
      </c:catAx>
      <c:valAx>
        <c:axId val="501542872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2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Swiss Monthly Retail Sales </a:t>
            </a:r>
            <a:r>
              <a:rPr lang="en-GB" sz="1000">
                <a:solidFill>
                  <a:schemeClr val="tx1"/>
                </a:solidFill>
              </a:rPr>
              <a:t>(</a:t>
            </a:r>
            <a:r>
              <a:rPr lang="en-US" sz="1000" b="0" i="0" baseline="0">
                <a:solidFill>
                  <a:schemeClr val="tx1"/>
                </a:solidFill>
                <a:effectLst/>
              </a:rPr>
              <a:t>Nahrungsmittel, Getränke, Tabak</a:t>
            </a:r>
            <a:r>
              <a:rPr lang="en-GB" sz="1000" b="0" i="0" baseline="0">
                <a:solidFill>
                  <a:schemeClr val="tx1"/>
                </a:solidFill>
                <a:effectLst/>
              </a:rPr>
              <a:t>)</a:t>
            </a:r>
            <a:r>
              <a:rPr lang="en-GB" sz="1000">
                <a:solidFill>
                  <a:schemeClr val="tx1"/>
                </a:solidFill>
              </a:rPr>
              <a:t> </a:t>
            </a:r>
          </a:p>
        </c:rich>
      </c:tx>
      <c:layout>
        <c:manualLayout>
          <c:xMode val="edge"/>
          <c:yMode val="edge"/>
          <c:x val="9.9715595252086023E-2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6.5231481481481488E-2"/>
          <c:w val="0.87232174103237092"/>
          <c:h val="0.827369130941965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'Swiss Retail'!$U$15</c:f>
              <c:strCache>
                <c:ptCount val="1"/>
                <c:pt idx="0">
                  <c:v>Moyenne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'Swiss Retail'!$U$16:$U$27</c:f>
              <c:numCache>
                <c:formatCode>0.0%</c:formatCode>
                <c:ptCount val="12"/>
                <c:pt idx="0">
                  <c:v>0.92653559550372599</c:v>
                </c:pt>
                <c:pt idx="1">
                  <c:v>0.909358817833537</c:v>
                </c:pt>
                <c:pt idx="2">
                  <c:v>1.0380162505788744</c:v>
                </c:pt>
                <c:pt idx="3">
                  <c:v>0.99726350355744553</c:v>
                </c:pt>
                <c:pt idx="4">
                  <c:v>1.018818675535722</c:v>
                </c:pt>
                <c:pt idx="5">
                  <c:v>1.026565065465415</c:v>
                </c:pt>
                <c:pt idx="6">
                  <c:v>1.0013050983033724</c:v>
                </c:pt>
                <c:pt idx="7">
                  <c:v>0.97402433376836617</c:v>
                </c:pt>
                <c:pt idx="8">
                  <c:v>0.95415315960089275</c:v>
                </c:pt>
                <c:pt idx="9">
                  <c:v>0.99574790552772297</c:v>
                </c:pt>
                <c:pt idx="10">
                  <c:v>0.9986107018060878</c:v>
                </c:pt>
                <c:pt idx="11">
                  <c:v>1.1596008925188397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1-470B-ACD3-D93ACE8BEEC3}"/>
            </c:ext>
          </c:extLst>
        </c:ser>
        <c:ser>
          <c:idx val="1"/>
          <c:order val="1"/>
          <c:tx>
            <c:strRef>
              <c:f>'Swiss Retail'!$S$15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'Swiss Retail'!$S$16:$S$27</c:f>
              <c:numCache>
                <c:formatCode>0.0%</c:formatCode>
                <c:ptCount val="12"/>
                <c:pt idx="0">
                  <c:v>0.93095502261671081</c:v>
                </c:pt>
                <c:pt idx="1">
                  <c:v>0.91252026969360756</c:v>
                </c:pt>
                <c:pt idx="2">
                  <c:v>1.0384910813348127</c:v>
                </c:pt>
                <c:pt idx="3">
                  <c:v>0.99342835196722712</c:v>
                </c:pt>
                <c:pt idx="4">
                  <c:v>1.0221046342920543</c:v>
                </c:pt>
                <c:pt idx="5">
                  <c:v>1.0231287872322268</c:v>
                </c:pt>
                <c:pt idx="6">
                  <c:v>0.9985491166680891</c:v>
                </c:pt>
                <c:pt idx="7">
                  <c:v>0.96372791670222746</c:v>
                </c:pt>
                <c:pt idx="8">
                  <c:v>0.96065545788171036</c:v>
                </c:pt>
                <c:pt idx="9">
                  <c:v>1.0016215754886062</c:v>
                </c:pt>
                <c:pt idx="10">
                  <c:v>1.000597422548434</c:v>
                </c:pt>
                <c:pt idx="11">
                  <c:v>1.1542203635742938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1-470B-ACD3-D93ACE8BEEC3}"/>
            </c:ext>
          </c:extLst>
        </c:ser>
        <c:ser>
          <c:idx val="2"/>
          <c:order val="2"/>
          <c:tx>
            <c:strRef>
              <c:f>'Swiss Retail'!$T$15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'Swiss Retail'!$T$16:$T$27</c:f>
              <c:numCache>
                <c:formatCode>0.0%</c:formatCode>
                <c:ptCount val="12"/>
                <c:pt idx="0">
                  <c:v>0.92446073124011008</c:v>
                </c:pt>
                <c:pt idx="1">
                  <c:v>0.90447239110518873</c:v>
                </c:pt>
                <c:pt idx="2">
                  <c:v>1.0363954359956693</c:v>
                </c:pt>
                <c:pt idx="3">
                  <c:v>1.0004164237528108</c:v>
                </c:pt>
                <c:pt idx="4">
                  <c:v>1.0234030149079705</c:v>
                </c:pt>
                <c:pt idx="5">
                  <c:v>1.0264012659282087</c:v>
                </c:pt>
                <c:pt idx="6">
                  <c:v>1.0034146747730492</c:v>
                </c:pt>
                <c:pt idx="7">
                  <c:v>0.97543099858415927</c:v>
                </c:pt>
                <c:pt idx="8">
                  <c:v>0.94744732239526952</c:v>
                </c:pt>
                <c:pt idx="9">
                  <c:v>0.99242108769884241</c:v>
                </c:pt>
                <c:pt idx="10">
                  <c:v>0.99541933871908062</c:v>
                </c:pt>
                <c:pt idx="11">
                  <c:v>1.170317314899642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1-470B-ACD3-D93ACE8BE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1068224"/>
        <c:axId val="691067568"/>
      </c:barChart>
      <c:catAx>
        <c:axId val="69106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67568"/>
        <c:crosses val="autoZero"/>
        <c:auto val="1"/>
        <c:lblAlgn val="ctr"/>
        <c:lblOffset val="100"/>
        <c:noMultiLvlLbl val="0"/>
      </c:catAx>
      <c:valAx>
        <c:axId val="69106756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_xlchart.v1.12</cx:f>
      </cx:numDim>
    </cx:data>
    <cx:data id="1">
      <cx:numDim type="val">
        <cx:f dir="row">_xlchart.v1.13</cx:f>
      </cx:numDim>
    </cx:data>
    <cx:data id="2">
      <cx:numDim type="val">
        <cx:f dir="row">_xlchart.v1.14</cx:f>
      </cx:numDim>
    </cx:data>
    <cx:data id="3">
      <cx:numDim type="val">
        <cx:f dir="row">_xlchart.v1.15</cx:f>
      </cx:numDim>
    </cx:data>
    <cx:data id="4">
      <cx:numDim type="val">
        <cx:f dir="row">_xlchart.v1.16</cx:f>
      </cx:numDim>
    </cx:data>
    <cx:data id="5">
      <cx:numDim type="val">
        <cx:f dir="row">_xlchart.v1.17</cx:f>
      </cx:numDim>
    </cx:data>
    <cx:data id="6">
      <cx:numDim type="val">
        <cx:f dir="row">_xlchart.v1.18</cx:f>
      </cx:numDim>
    </cx:data>
    <cx:data id="7">
      <cx:numDim type="val">
        <cx:f dir="row">_xlchart.v1.19</cx:f>
      </cx:numDim>
    </cx:data>
    <cx:data id="8">
      <cx:numDim type="val">
        <cx:f dir="row">_xlchart.v1.20</cx:f>
      </cx:numDim>
    </cx:data>
    <cx:data id="9">
      <cx:numDim type="val">
        <cx:f dir="row">_xlchart.v1.21</cx:f>
      </cx:numDim>
    </cx:data>
    <cx:data id="10">
      <cx:numDim type="val">
        <cx:f dir="row">_xlchart.v1.22</cx:f>
      </cx:numDim>
    </cx:data>
    <cx:data id="11">
      <cx:numDim type="val">
        <cx:f dir="row">_xlchart.v1.23</cx:f>
      </cx:numDim>
    </cx:data>
  </cx:chartData>
  <cx:chart>
    <cx:title pos="t" align="ctr" overlay="0">
      <cx:tx>
        <cx:txData>
          <cx:v>Mothly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chemeClr val="tx1"/>
              </a:solidFill>
              <a:latin typeface="Calibri" panose="020F0502020204030204"/>
            </a:rPr>
            <a:t>Mothly Distribution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F21927C2-E327-4C89-A667-2C70603866D4}">
          <cx:tx>
            <cx:txData>
              <cx:f>_xlchart.v1.0</cx:f>
              <cx:v>M1</cx:v>
            </cx:txData>
          </cx:tx>
          <cx:dataId val="0"/>
          <cx:layoutPr>
            <cx:statistics quartileMethod="exclusive"/>
          </cx:layoutPr>
        </cx:series>
        <cx:series layoutId="boxWhisker" uniqueId="{EC453EF0-FACE-4E4D-8BC2-1E8E62FB7BF4}">
          <cx:tx>
            <cx:txData>
              <cx:f>_xlchart.v1.1</cx:f>
              <cx:v>M2</cx:v>
            </cx:txData>
          </cx:tx>
          <cx:dataId val="1"/>
          <cx:layoutPr>
            <cx:statistics quartileMethod="exclusive"/>
          </cx:layoutPr>
        </cx:series>
        <cx:series layoutId="boxWhisker" uniqueId="{E3C538F8-1EE0-498C-BEF3-6F6D64D5A889}">
          <cx:tx>
            <cx:txData>
              <cx:f>_xlchart.v1.2</cx:f>
              <cx:v>M3</cx:v>
            </cx:txData>
          </cx:tx>
          <cx:dataId val="2"/>
          <cx:layoutPr>
            <cx:statistics quartileMethod="exclusive"/>
          </cx:layoutPr>
        </cx:series>
        <cx:series layoutId="boxWhisker" uniqueId="{F207BBF8-9D06-4404-BB8D-EF98152D5871}">
          <cx:tx>
            <cx:txData>
              <cx:f>_xlchart.v1.3</cx:f>
              <cx:v>M4</cx:v>
            </cx:txData>
          </cx:tx>
          <cx:dataId val="3"/>
          <cx:layoutPr>
            <cx:statistics quartileMethod="exclusive"/>
          </cx:layoutPr>
        </cx:series>
        <cx:series layoutId="boxWhisker" uniqueId="{E900015E-F1B2-494E-9DF4-1A0599A43891}">
          <cx:tx>
            <cx:txData>
              <cx:f>_xlchart.v1.4</cx:f>
              <cx:v>M5</cx:v>
            </cx:txData>
          </cx:tx>
          <cx:dataId val="4"/>
          <cx:layoutPr>
            <cx:statistics quartileMethod="exclusive"/>
          </cx:layoutPr>
        </cx:series>
        <cx:series layoutId="boxWhisker" uniqueId="{D790D446-D90B-4F43-B67E-E00BACA9A7F4}">
          <cx:tx>
            <cx:txData>
              <cx:f>_xlchart.v1.5</cx:f>
              <cx:v>M6</cx:v>
            </cx:txData>
          </cx:tx>
          <cx:dataId val="5"/>
          <cx:layoutPr>
            <cx:statistics quartileMethod="exclusive"/>
          </cx:layoutPr>
        </cx:series>
        <cx:series layoutId="boxWhisker" uniqueId="{0290E606-98E5-48E4-9C83-652092DCC58A}">
          <cx:tx>
            <cx:txData>
              <cx:f>_xlchart.v1.6</cx:f>
              <cx:v>M7</cx:v>
            </cx:txData>
          </cx:tx>
          <cx:dataId val="6"/>
          <cx:layoutPr>
            <cx:statistics quartileMethod="exclusive"/>
          </cx:layoutPr>
        </cx:series>
        <cx:series layoutId="boxWhisker" uniqueId="{DD13FEF0-1686-4D2C-AB17-CE2E0C9E5756}">
          <cx:tx>
            <cx:txData>
              <cx:f>_xlchart.v1.7</cx:f>
              <cx:v>M8</cx:v>
            </cx:txData>
          </cx:tx>
          <cx:dataId val="7"/>
          <cx:layoutPr>
            <cx:statistics quartileMethod="exclusive"/>
          </cx:layoutPr>
        </cx:series>
        <cx:series layoutId="boxWhisker" uniqueId="{F8A5D402-909E-48E7-87BC-26738C937C24}">
          <cx:tx>
            <cx:txData>
              <cx:f>_xlchart.v1.8</cx:f>
              <cx:v>M9</cx:v>
            </cx:txData>
          </cx:tx>
          <cx:dataId val="8"/>
          <cx:layoutPr>
            <cx:statistics quartileMethod="exclusive"/>
          </cx:layoutPr>
        </cx:series>
        <cx:series layoutId="boxWhisker" uniqueId="{BD603383-74F3-47CC-A65E-DF39B8E90EE7}">
          <cx:tx>
            <cx:txData>
              <cx:f>_xlchart.v1.9</cx:f>
              <cx:v>M10</cx:v>
            </cx:txData>
          </cx:tx>
          <cx:dataId val="9"/>
          <cx:layoutPr>
            <cx:statistics quartileMethod="exclusive"/>
          </cx:layoutPr>
        </cx:series>
        <cx:series layoutId="boxWhisker" uniqueId="{67524299-D9DB-4542-A1BB-7A5CF9730110}">
          <cx:tx>
            <cx:txData>
              <cx:f>_xlchart.v1.10</cx:f>
              <cx:v>M11</cx:v>
            </cx:txData>
          </cx:tx>
          <cx:dataId val="10"/>
          <cx:layoutPr>
            <cx:statistics quartileMethod="exclusive"/>
          </cx:layoutPr>
        </cx:series>
        <cx:series layoutId="boxWhisker" uniqueId="{DDFA12A0-E86F-4415-BEA9-55205D161361}">
          <cx:tx>
            <cx:txData>
              <cx:f>_xlchart.v1.11</cx:f>
              <cx:v>M12</cx:v>
            </cx:txData>
          </cx:tx>
          <cx:dataId val="1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.90000000000000002"/>
        <cx:majorGridlines/>
        <cx:tickLabels/>
        <cx:numFmt formatCode="0%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aseline="0">
                <a:solidFill>
                  <a:schemeClr val="tx1"/>
                </a:solidFill>
              </a:defRPr>
            </a:pPr>
            <a:endParaRPr lang="fr-FR" sz="12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152399</xdr:colOff>
      <xdr:row>28</xdr:row>
      <xdr:rowOff>76199</xdr:rowOff>
    </xdr:from>
    <xdr:to>
      <xdr:col>39</xdr:col>
      <xdr:colOff>295274</xdr:colOff>
      <xdr:row>47</xdr:row>
      <xdr:rowOff>57149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F32240-3597-47E6-B4A5-6B0297E12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28</xdr:row>
      <xdr:rowOff>100012</xdr:rowOff>
    </xdr:from>
    <xdr:to>
      <xdr:col>14</xdr:col>
      <xdr:colOff>57150</xdr:colOff>
      <xdr:row>47</xdr:row>
      <xdr:rowOff>128587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5305FC0-4589-415B-BCEE-7E264CDC5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28</xdr:row>
      <xdr:rowOff>109537</xdr:rowOff>
    </xdr:from>
    <xdr:to>
      <xdr:col>26</xdr:col>
      <xdr:colOff>323850</xdr:colOff>
      <xdr:row>47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23CDC67E-E113-4019-B99E-CFCF446743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86800" y="5443537"/>
              <a:ext cx="7486650" cy="3648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17</xdr:col>
      <xdr:colOff>180976</xdr:colOff>
      <xdr:row>31</xdr:row>
      <xdr:rowOff>28575</xdr:rowOff>
    </xdr:from>
    <xdr:to>
      <xdr:col>25</xdr:col>
      <xdr:colOff>19051</xdr:colOff>
      <xdr:row>33</xdr:row>
      <xdr:rowOff>28575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2823BBE8-DE8E-440A-A0AB-7AEDBDDC046C}"/>
            </a:ext>
          </a:extLst>
        </xdr:cNvPr>
        <xdr:cNvSpPr txBox="1"/>
      </xdr:nvSpPr>
      <xdr:spPr>
        <a:xfrm>
          <a:off x="10544176" y="5934075"/>
          <a:ext cx="471487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Swiss Monthly Retail</a:t>
          </a:r>
          <a:r>
            <a:rPr lang="en-GB" sz="1400" baseline="0"/>
            <a:t> Distribution</a:t>
          </a:r>
          <a:endParaRPr lang="en-GB" sz="14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www.pxweb.bfs.admin.ch/pxweb/de/px-x-0603020000_101/px-x-0603020000_101/px-x-0603020000_101.px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A635A-A5D4-4594-8833-4F1F35694905}">
  <dimension ref="A1:AK28"/>
  <sheetViews>
    <sheetView tabSelected="1" topLeftCell="A12" workbookViewId="0">
      <selection activeCell="B35" sqref="B35"/>
    </sheetView>
  </sheetViews>
  <sheetFormatPr baseColWidth="10" defaultColWidth="9.140625" defaultRowHeight="11.25" x14ac:dyDescent="0.2"/>
  <cols>
    <col min="1" max="1" width="13" style="1" customWidth="1"/>
    <col min="2" max="2" width="40.7109375" style="1" customWidth="1"/>
    <col min="3" max="3" width="7.140625" style="1" customWidth="1"/>
    <col min="4" max="18" width="5.5703125" style="1" customWidth="1"/>
    <col min="19" max="21" width="6" style="1" customWidth="1"/>
    <col min="22" max="37" width="5.140625" style="1" customWidth="1"/>
    <col min="38" max="16384" width="9.140625" style="1"/>
  </cols>
  <sheetData>
    <row r="1" spans="1:37" x14ac:dyDescent="0.2">
      <c r="C1" s="10" t="s">
        <v>61</v>
      </c>
    </row>
    <row r="2" spans="1:37" x14ac:dyDescent="0.2">
      <c r="B2" s="1" t="s">
        <v>60</v>
      </c>
      <c r="C2" s="4">
        <v>11</v>
      </c>
      <c r="D2" s="4">
        <v>12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O2" s="4">
        <v>11</v>
      </c>
      <c r="P2" s="4">
        <v>12</v>
      </c>
      <c r="Q2" s="4">
        <v>1</v>
      </c>
      <c r="R2" s="4">
        <v>2</v>
      </c>
      <c r="S2" s="1">
        <v>3</v>
      </c>
      <c r="T2" s="1">
        <v>4</v>
      </c>
      <c r="U2" s="1">
        <v>5</v>
      </c>
      <c r="V2" s="1">
        <v>6</v>
      </c>
      <c r="W2" s="1">
        <v>7</v>
      </c>
      <c r="X2" s="1">
        <v>8</v>
      </c>
      <c r="Y2" s="1">
        <v>9</v>
      </c>
      <c r="Z2" s="1">
        <v>10</v>
      </c>
      <c r="AA2" s="1">
        <v>11</v>
      </c>
      <c r="AB2" s="1">
        <v>12</v>
      </c>
      <c r="AC2" s="1">
        <v>1</v>
      </c>
      <c r="AD2" s="1">
        <v>2</v>
      </c>
      <c r="AE2" s="1">
        <v>3</v>
      </c>
      <c r="AF2" s="1">
        <v>4</v>
      </c>
      <c r="AG2" s="1">
        <v>5</v>
      </c>
      <c r="AH2" s="1">
        <v>6</v>
      </c>
      <c r="AI2" s="1">
        <v>7</v>
      </c>
      <c r="AJ2" s="1">
        <v>8</v>
      </c>
      <c r="AK2" s="1">
        <v>9</v>
      </c>
    </row>
    <row r="3" spans="1:37" x14ac:dyDescent="0.2">
      <c r="B3" s="1" t="s">
        <v>59</v>
      </c>
      <c r="C3" s="12" t="s">
        <v>58</v>
      </c>
      <c r="D3" s="12" t="s">
        <v>57</v>
      </c>
      <c r="E3" s="12" t="s">
        <v>56</v>
      </c>
      <c r="F3" s="12" t="s">
        <v>55</v>
      </c>
      <c r="G3" s="12" t="s">
        <v>54</v>
      </c>
      <c r="H3" s="12" t="s">
        <v>53</v>
      </c>
      <c r="I3" s="12" t="s">
        <v>52</v>
      </c>
      <c r="J3" s="12" t="s">
        <v>51</v>
      </c>
      <c r="K3" s="12" t="s">
        <v>50</v>
      </c>
      <c r="L3" s="12" t="s">
        <v>49</v>
      </c>
      <c r="M3" s="12" t="s">
        <v>48</v>
      </c>
      <c r="N3" s="12" t="s">
        <v>47</v>
      </c>
      <c r="O3" s="12" t="s">
        <v>46</v>
      </c>
      <c r="P3" s="12" t="s">
        <v>45</v>
      </c>
      <c r="Q3" s="12" t="s">
        <v>44</v>
      </c>
      <c r="R3" s="12" t="s">
        <v>43</v>
      </c>
      <c r="S3" s="10" t="s">
        <v>42</v>
      </c>
      <c r="T3" s="10" t="s">
        <v>41</v>
      </c>
      <c r="U3" s="10" t="s">
        <v>40</v>
      </c>
      <c r="V3" s="10" t="s">
        <v>39</v>
      </c>
      <c r="W3" s="10" t="s">
        <v>38</v>
      </c>
      <c r="X3" s="10" t="s">
        <v>37</v>
      </c>
      <c r="Y3" s="10" t="s">
        <v>36</v>
      </c>
      <c r="Z3" s="10" t="s">
        <v>35</v>
      </c>
      <c r="AA3" s="10" t="s">
        <v>34</v>
      </c>
      <c r="AB3" s="10" t="s">
        <v>33</v>
      </c>
      <c r="AC3" s="10" t="s">
        <v>32</v>
      </c>
      <c r="AD3" s="10" t="s">
        <v>31</v>
      </c>
      <c r="AE3" s="10" t="s">
        <v>30</v>
      </c>
      <c r="AF3" s="10" t="s">
        <v>29</v>
      </c>
      <c r="AG3" s="10" t="s">
        <v>28</v>
      </c>
      <c r="AH3" s="10" t="s">
        <v>27</v>
      </c>
      <c r="AI3" s="10" t="s">
        <v>26</v>
      </c>
      <c r="AJ3" s="10" t="s">
        <v>25</v>
      </c>
      <c r="AK3" s="10" t="s">
        <v>24</v>
      </c>
    </row>
    <row r="4" spans="1:37" x14ac:dyDescent="0.2">
      <c r="A4" s="10" t="s">
        <v>23</v>
      </c>
      <c r="B4" s="10" t="s">
        <v>21</v>
      </c>
      <c r="C4" s="9">
        <v>104.5</v>
      </c>
      <c r="D4" s="9">
        <v>121.6</v>
      </c>
      <c r="E4" s="9">
        <v>92.5</v>
      </c>
      <c r="F4" s="9">
        <v>85.5</v>
      </c>
      <c r="G4" s="9">
        <v>99.6</v>
      </c>
      <c r="H4" s="9">
        <v>93</v>
      </c>
      <c r="I4" s="9">
        <v>100.7</v>
      </c>
      <c r="J4" s="9">
        <v>97.5</v>
      </c>
      <c r="K4" s="9">
        <v>95.5</v>
      </c>
      <c r="L4" s="9">
        <v>91.2</v>
      </c>
      <c r="M4" s="9">
        <v>95</v>
      </c>
      <c r="N4" s="9">
        <v>96.3</v>
      </c>
      <c r="O4" s="9">
        <v>105.8</v>
      </c>
      <c r="P4" s="9">
        <v>119.9</v>
      </c>
      <c r="Q4" s="9">
        <v>93.2</v>
      </c>
      <c r="R4" s="9">
        <v>85.5</v>
      </c>
      <c r="S4" s="8">
        <v>100.3</v>
      </c>
      <c r="T4" s="8">
        <v>93.9</v>
      </c>
      <c r="U4" s="8">
        <v>100.3</v>
      </c>
      <c r="V4" s="8">
        <v>100.1</v>
      </c>
      <c r="W4" s="8">
        <v>95.3</v>
      </c>
      <c r="X4" s="8">
        <v>93</v>
      </c>
      <c r="Y4" s="8">
        <v>90.7</v>
      </c>
      <c r="Z4" s="8">
        <v>99.9</v>
      </c>
      <c r="AA4" s="8">
        <v>105.7</v>
      </c>
      <c r="AB4" s="8">
        <v>118</v>
      </c>
      <c r="AC4" s="8">
        <v>93.1</v>
      </c>
      <c r="AD4" s="8">
        <v>85.5</v>
      </c>
      <c r="AE4" s="8">
        <v>96.7</v>
      </c>
      <c r="AF4" s="8">
        <v>96.6</v>
      </c>
      <c r="AG4" s="8">
        <v>101.6</v>
      </c>
      <c r="AH4" s="8">
        <v>97.6</v>
      </c>
      <c r="AI4" s="8">
        <v>98.3</v>
      </c>
      <c r="AJ4" s="8">
        <v>92.5</v>
      </c>
      <c r="AK4" s="8">
        <v>90.4</v>
      </c>
    </row>
    <row r="5" spans="1:37" x14ac:dyDescent="0.2">
      <c r="A5" s="10" t="s">
        <v>23</v>
      </c>
      <c r="B5" s="10" t="s">
        <v>20</v>
      </c>
      <c r="C5" s="9">
        <v>101.1</v>
      </c>
      <c r="D5" s="9">
        <v>120.5</v>
      </c>
      <c r="E5" s="9">
        <v>94.6</v>
      </c>
      <c r="F5" s="9">
        <v>89.7</v>
      </c>
      <c r="G5" s="9">
        <v>104</v>
      </c>
      <c r="H5" s="9">
        <v>99.7</v>
      </c>
      <c r="I5" s="9">
        <v>103.3</v>
      </c>
      <c r="J5" s="9">
        <v>101.6</v>
      </c>
      <c r="K5" s="9">
        <v>97.7</v>
      </c>
      <c r="L5" s="9">
        <v>95</v>
      </c>
      <c r="M5" s="9">
        <v>96.7</v>
      </c>
      <c r="N5" s="9">
        <v>96.4</v>
      </c>
      <c r="O5" s="9">
        <v>102.3</v>
      </c>
      <c r="P5" s="9">
        <v>120</v>
      </c>
      <c r="Q5" s="9">
        <v>95.4</v>
      </c>
      <c r="R5" s="9">
        <v>91</v>
      </c>
      <c r="S5" s="8">
        <v>109.6</v>
      </c>
      <c r="T5" s="8">
        <v>97.6</v>
      </c>
      <c r="U5" s="8">
        <v>104.7</v>
      </c>
      <c r="V5" s="8">
        <v>105</v>
      </c>
      <c r="W5" s="8">
        <v>97.6</v>
      </c>
      <c r="X5" s="8">
        <v>97.9</v>
      </c>
      <c r="Y5" s="8">
        <v>93.6</v>
      </c>
      <c r="Z5" s="8">
        <v>100.9</v>
      </c>
      <c r="AA5" s="8">
        <v>105.1</v>
      </c>
      <c r="AB5" s="8">
        <v>121</v>
      </c>
      <c r="AC5" s="8">
        <v>96.9</v>
      </c>
      <c r="AD5" s="8">
        <v>91.2</v>
      </c>
      <c r="AE5" s="8">
        <v>104.3</v>
      </c>
      <c r="AF5" s="8">
        <v>103.7</v>
      </c>
      <c r="AG5" s="8">
        <v>105.1</v>
      </c>
      <c r="AH5" s="8">
        <v>101.2</v>
      </c>
      <c r="AI5" s="8">
        <v>101.2</v>
      </c>
      <c r="AJ5" s="8">
        <v>99</v>
      </c>
      <c r="AK5" s="8">
        <v>92.3</v>
      </c>
    </row>
    <row r="6" spans="1:37" x14ac:dyDescent="0.2">
      <c r="A6" s="10" t="s">
        <v>23</v>
      </c>
      <c r="B6" s="10" t="s">
        <v>18</v>
      </c>
      <c r="C6" s="9">
        <v>99.6</v>
      </c>
      <c r="D6" s="9">
        <v>117.8</v>
      </c>
      <c r="E6" s="9">
        <v>90.6</v>
      </c>
      <c r="F6" s="9">
        <v>88.7</v>
      </c>
      <c r="G6" s="9">
        <v>101.7</v>
      </c>
      <c r="H6" s="9">
        <v>98.3</v>
      </c>
      <c r="I6" s="9">
        <v>100.7</v>
      </c>
      <c r="J6" s="9">
        <v>100.5</v>
      </c>
      <c r="K6" s="9">
        <v>96.8</v>
      </c>
      <c r="L6" s="9">
        <v>95.2</v>
      </c>
      <c r="M6" s="9">
        <v>95.8</v>
      </c>
      <c r="N6" s="9">
        <v>95.7</v>
      </c>
      <c r="O6" s="9">
        <v>98.9</v>
      </c>
      <c r="P6" s="9">
        <v>116</v>
      </c>
      <c r="Q6" s="9">
        <v>92.4</v>
      </c>
      <c r="R6" s="9">
        <v>90.1</v>
      </c>
      <c r="S6" s="8">
        <v>108.4</v>
      </c>
      <c r="T6" s="8">
        <v>94.8</v>
      </c>
      <c r="U6" s="8">
        <v>102.7</v>
      </c>
      <c r="V6" s="8">
        <v>105</v>
      </c>
      <c r="W6" s="8">
        <v>97.3</v>
      </c>
      <c r="X6" s="8">
        <v>98.9</v>
      </c>
      <c r="Y6" s="8">
        <v>94.4</v>
      </c>
      <c r="Z6" s="8">
        <v>99.3</v>
      </c>
      <c r="AA6" s="8">
        <v>100.9</v>
      </c>
      <c r="AB6" s="8">
        <v>116.3</v>
      </c>
      <c r="AC6" s="8">
        <v>93.2</v>
      </c>
      <c r="AD6" s="8">
        <v>90</v>
      </c>
      <c r="AE6" s="8">
        <v>102.5</v>
      </c>
      <c r="AF6" s="8">
        <v>101.3</v>
      </c>
      <c r="AG6" s="8">
        <v>102.7</v>
      </c>
      <c r="AH6" s="8">
        <v>101.7</v>
      </c>
      <c r="AI6" s="8">
        <v>100.4</v>
      </c>
      <c r="AJ6" s="8">
        <v>99.5</v>
      </c>
      <c r="AK6" s="8">
        <v>93.3</v>
      </c>
    </row>
    <row r="7" spans="1:37" x14ac:dyDescent="0.2">
      <c r="A7" s="10" t="s">
        <v>22</v>
      </c>
      <c r="B7" s="10" t="s">
        <v>21</v>
      </c>
      <c r="C7" s="9">
        <v>103.7</v>
      </c>
      <c r="D7" s="9">
        <v>117</v>
      </c>
      <c r="E7" s="9">
        <v>92.3</v>
      </c>
      <c r="F7" s="9">
        <v>86.1</v>
      </c>
      <c r="G7" s="9">
        <v>98.6</v>
      </c>
      <c r="H7" s="9">
        <v>93.3</v>
      </c>
      <c r="I7" s="9">
        <v>99.4</v>
      </c>
      <c r="J7" s="9">
        <v>97.2</v>
      </c>
      <c r="K7" s="9">
        <v>96.5</v>
      </c>
      <c r="L7" s="9">
        <v>90.4</v>
      </c>
      <c r="M7" s="9">
        <v>93.7</v>
      </c>
      <c r="N7" s="9">
        <v>97.8</v>
      </c>
      <c r="O7" s="9">
        <v>104.7</v>
      </c>
      <c r="P7" s="9">
        <v>119.9</v>
      </c>
      <c r="Q7" s="9">
        <v>92.6</v>
      </c>
      <c r="R7" s="9">
        <v>86.1</v>
      </c>
      <c r="S7" s="8">
        <v>97.8</v>
      </c>
      <c r="T7" s="8">
        <v>96.1</v>
      </c>
      <c r="U7" s="8">
        <v>99.9</v>
      </c>
      <c r="V7" s="8">
        <v>98.1</v>
      </c>
      <c r="W7" s="8">
        <v>96.8</v>
      </c>
      <c r="X7" s="8">
        <v>92</v>
      </c>
      <c r="Y7" s="8">
        <v>91.3</v>
      </c>
      <c r="Z7" s="8">
        <v>99.5</v>
      </c>
      <c r="AA7" s="8">
        <v>104.6</v>
      </c>
      <c r="AB7" s="8">
        <v>119.7</v>
      </c>
      <c r="AC7" s="8">
        <v>92.4</v>
      </c>
      <c r="AD7" s="8">
        <v>86</v>
      </c>
      <c r="AE7" s="8">
        <v>97.2</v>
      </c>
      <c r="AF7" s="8">
        <v>96.1</v>
      </c>
      <c r="AG7" s="8">
        <v>99.6</v>
      </c>
      <c r="AH7" s="8">
        <v>99</v>
      </c>
      <c r="AI7" s="8">
        <v>98</v>
      </c>
      <c r="AJ7" s="8">
        <v>91.2</v>
      </c>
      <c r="AK7" s="8">
        <v>91.9</v>
      </c>
    </row>
    <row r="8" spans="1:37" x14ac:dyDescent="0.2">
      <c r="A8" s="10" t="s">
        <v>22</v>
      </c>
      <c r="B8" s="10" t="s">
        <v>20</v>
      </c>
      <c r="C8" s="9">
        <v>100.4</v>
      </c>
      <c r="D8" s="9">
        <v>114.4</v>
      </c>
      <c r="E8" s="9">
        <v>94.5</v>
      </c>
      <c r="F8" s="9">
        <v>90.1</v>
      </c>
      <c r="G8" s="9">
        <v>103.4</v>
      </c>
      <c r="H8" s="9">
        <v>98.7</v>
      </c>
      <c r="I8" s="9">
        <v>102.2</v>
      </c>
      <c r="J8" s="9">
        <v>100.9</v>
      </c>
      <c r="K8" s="9">
        <v>98.5</v>
      </c>
      <c r="L8" s="9">
        <v>94.1</v>
      </c>
      <c r="M8" s="9">
        <v>94.4</v>
      </c>
      <c r="N8" s="9">
        <v>98.6</v>
      </c>
      <c r="O8" s="9">
        <v>101.2</v>
      </c>
      <c r="P8" s="9">
        <v>118.6</v>
      </c>
      <c r="Q8" s="9">
        <v>94.7</v>
      </c>
      <c r="R8" s="9">
        <v>91.5</v>
      </c>
      <c r="S8" s="8">
        <v>104.5</v>
      </c>
      <c r="T8" s="8">
        <v>101.6</v>
      </c>
      <c r="U8" s="8">
        <v>104.4</v>
      </c>
      <c r="V8" s="8">
        <v>101.8</v>
      </c>
      <c r="W8" s="8">
        <v>99.7</v>
      </c>
      <c r="X8" s="8">
        <v>96.4</v>
      </c>
      <c r="Y8" s="8">
        <v>93.9</v>
      </c>
      <c r="Z8" s="8">
        <v>100.8</v>
      </c>
      <c r="AA8" s="8">
        <v>103.6</v>
      </c>
      <c r="AB8" s="8">
        <v>122.2</v>
      </c>
      <c r="AC8" s="8">
        <v>96.2</v>
      </c>
      <c r="AD8" s="8">
        <v>91.7</v>
      </c>
      <c r="AE8" s="8">
        <v>105.1</v>
      </c>
      <c r="AF8" s="8">
        <v>102.7</v>
      </c>
      <c r="AG8" s="8">
        <v>102.6</v>
      </c>
      <c r="AH8" s="8">
        <v>102.2</v>
      </c>
      <c r="AI8" s="8">
        <v>101.1</v>
      </c>
      <c r="AJ8" s="8">
        <v>96.6</v>
      </c>
      <c r="AK8" s="8">
        <v>94.2</v>
      </c>
    </row>
    <row r="9" spans="1:37" x14ac:dyDescent="0.2">
      <c r="A9" s="11" t="s">
        <v>22</v>
      </c>
      <c r="B9" s="11" t="s">
        <v>18</v>
      </c>
      <c r="C9" s="9">
        <v>99.2</v>
      </c>
      <c r="D9" s="9">
        <v>112.7</v>
      </c>
      <c r="E9" s="9">
        <v>90.9</v>
      </c>
      <c r="F9" s="9">
        <v>89.1</v>
      </c>
      <c r="G9" s="9">
        <v>101.4</v>
      </c>
      <c r="H9" s="9">
        <v>97</v>
      </c>
      <c r="I9" s="9">
        <v>99.8</v>
      </c>
      <c r="J9" s="9">
        <v>99.9</v>
      </c>
      <c r="K9" s="9">
        <v>97.5</v>
      </c>
      <c r="L9" s="9">
        <v>94.1</v>
      </c>
      <c r="M9" s="9">
        <v>93.8</v>
      </c>
      <c r="N9" s="9">
        <v>97.8</v>
      </c>
      <c r="O9" s="9">
        <v>97.7</v>
      </c>
      <c r="P9" s="9">
        <v>114.5</v>
      </c>
      <c r="Q9" s="9">
        <v>91.7</v>
      </c>
      <c r="R9" s="9">
        <v>90.5</v>
      </c>
      <c r="S9" s="8">
        <v>103.1</v>
      </c>
      <c r="T9" s="8">
        <v>99</v>
      </c>
      <c r="U9" s="8">
        <v>102.4</v>
      </c>
      <c r="V9" s="8">
        <v>102.2</v>
      </c>
      <c r="W9" s="8">
        <v>99.4</v>
      </c>
      <c r="X9" s="8">
        <v>97.6</v>
      </c>
      <c r="Y9" s="8">
        <v>94.7</v>
      </c>
      <c r="Z9" s="8">
        <v>99.3</v>
      </c>
      <c r="AA9" s="8">
        <v>99.6</v>
      </c>
      <c r="AB9" s="8">
        <v>117.1</v>
      </c>
      <c r="AC9" s="8">
        <v>92.5</v>
      </c>
      <c r="AD9" s="8">
        <v>90.4</v>
      </c>
      <c r="AE9" s="8">
        <v>103.7</v>
      </c>
      <c r="AF9" s="8">
        <v>100.1</v>
      </c>
      <c r="AG9" s="8">
        <v>100.3</v>
      </c>
      <c r="AH9" s="8">
        <v>102.7</v>
      </c>
      <c r="AI9" s="8">
        <v>100.4</v>
      </c>
      <c r="AJ9" s="8">
        <v>97.5</v>
      </c>
      <c r="AK9" s="8">
        <v>94.8</v>
      </c>
    </row>
    <row r="10" spans="1:37" x14ac:dyDescent="0.2">
      <c r="A10" s="10" t="s">
        <v>19</v>
      </c>
      <c r="B10" s="10" t="s">
        <v>21</v>
      </c>
      <c r="C10" s="9">
        <v>97.8</v>
      </c>
      <c r="D10" s="9">
        <v>95.7</v>
      </c>
      <c r="E10" s="9">
        <v>97.5</v>
      </c>
      <c r="F10" s="9">
        <v>98.1</v>
      </c>
      <c r="G10" s="9">
        <v>99.4</v>
      </c>
      <c r="H10" s="9">
        <v>95.8</v>
      </c>
      <c r="I10" s="9">
        <v>97.3</v>
      </c>
      <c r="J10" s="9">
        <v>97.3</v>
      </c>
      <c r="K10" s="9">
        <v>96.9</v>
      </c>
      <c r="L10" s="9">
        <v>96.2</v>
      </c>
      <c r="M10" s="9">
        <v>98.2</v>
      </c>
      <c r="N10" s="9">
        <v>96.6</v>
      </c>
      <c r="O10" s="9">
        <v>98.5</v>
      </c>
      <c r="P10" s="9">
        <v>98.1</v>
      </c>
      <c r="Q10" s="9">
        <v>97.9</v>
      </c>
      <c r="R10" s="9">
        <v>98.1</v>
      </c>
      <c r="S10" s="8">
        <v>98.6</v>
      </c>
      <c r="T10" s="8">
        <v>98.6</v>
      </c>
      <c r="U10" s="8">
        <v>97.9</v>
      </c>
      <c r="V10" s="8">
        <v>98</v>
      </c>
      <c r="W10" s="8">
        <v>97.3</v>
      </c>
      <c r="X10" s="8">
        <v>98.1</v>
      </c>
      <c r="Y10" s="8">
        <v>96</v>
      </c>
      <c r="Z10" s="8">
        <v>98.2</v>
      </c>
      <c r="AA10" s="8">
        <v>98.3</v>
      </c>
      <c r="AB10" s="8">
        <v>97.8</v>
      </c>
      <c r="AC10" s="8">
        <v>97.7</v>
      </c>
      <c r="AD10" s="8">
        <v>98</v>
      </c>
      <c r="AE10" s="8">
        <v>97.9</v>
      </c>
      <c r="AF10" s="8">
        <v>98.5</v>
      </c>
      <c r="AG10" s="8">
        <v>97.6</v>
      </c>
      <c r="AH10" s="8">
        <v>98.8</v>
      </c>
      <c r="AI10" s="8">
        <v>98.4</v>
      </c>
      <c r="AJ10" s="8">
        <v>97.4</v>
      </c>
      <c r="AK10" s="8">
        <v>96.9</v>
      </c>
    </row>
    <row r="11" spans="1:37" x14ac:dyDescent="0.2">
      <c r="A11" s="10" t="s">
        <v>19</v>
      </c>
      <c r="B11" s="10" t="s">
        <v>20</v>
      </c>
      <c r="C11" s="9">
        <v>100.1</v>
      </c>
      <c r="D11" s="9">
        <v>94.8</v>
      </c>
      <c r="E11" s="9">
        <v>100.1</v>
      </c>
      <c r="F11" s="9">
        <v>99.8</v>
      </c>
      <c r="G11" s="9">
        <v>100.3</v>
      </c>
      <c r="H11" s="9">
        <v>98.6</v>
      </c>
      <c r="I11" s="9">
        <v>99.6</v>
      </c>
      <c r="J11" s="9">
        <v>100.5</v>
      </c>
      <c r="K11" s="9">
        <v>99.1</v>
      </c>
      <c r="L11" s="9">
        <v>98.3</v>
      </c>
      <c r="M11" s="9">
        <v>100.6</v>
      </c>
      <c r="N11" s="9">
        <v>99.5</v>
      </c>
      <c r="O11" s="9">
        <v>100.6</v>
      </c>
      <c r="P11" s="9">
        <v>98.3</v>
      </c>
      <c r="Q11" s="9">
        <v>100.2</v>
      </c>
      <c r="R11" s="9">
        <v>101.3</v>
      </c>
      <c r="S11" s="8">
        <v>101.4</v>
      </c>
      <c r="T11" s="8">
        <v>101.5</v>
      </c>
      <c r="U11" s="8">
        <v>101.9</v>
      </c>
      <c r="V11" s="8">
        <v>101.4</v>
      </c>
      <c r="W11" s="8">
        <v>100.4</v>
      </c>
      <c r="X11" s="8">
        <v>100.9</v>
      </c>
      <c r="Y11" s="8">
        <v>100.2</v>
      </c>
      <c r="Z11" s="8">
        <v>101.7</v>
      </c>
      <c r="AA11" s="8">
        <v>102.8</v>
      </c>
      <c r="AB11" s="8">
        <v>101.4</v>
      </c>
      <c r="AC11" s="8">
        <v>101.6</v>
      </c>
      <c r="AD11" s="8">
        <v>101.5</v>
      </c>
      <c r="AE11" s="8">
        <v>101.9</v>
      </c>
      <c r="AF11" s="8">
        <v>102.4</v>
      </c>
      <c r="AG11" s="8">
        <v>100.2</v>
      </c>
      <c r="AH11" s="8">
        <v>101.7</v>
      </c>
      <c r="AI11" s="8">
        <v>101.9</v>
      </c>
      <c r="AJ11" s="8">
        <v>101.1</v>
      </c>
      <c r="AK11" s="8">
        <v>100.6</v>
      </c>
    </row>
    <row r="12" spans="1:37" x14ac:dyDescent="0.2">
      <c r="A12" s="10" t="s">
        <v>19</v>
      </c>
      <c r="B12" s="10" t="s">
        <v>18</v>
      </c>
      <c r="C12" s="9">
        <v>99.7</v>
      </c>
      <c r="D12" s="9">
        <v>96.3</v>
      </c>
      <c r="E12" s="9">
        <v>98</v>
      </c>
      <c r="F12" s="9">
        <v>98.2</v>
      </c>
      <c r="G12" s="9">
        <v>98.3</v>
      </c>
      <c r="H12" s="9">
        <v>97.4</v>
      </c>
      <c r="I12" s="9">
        <v>97.4</v>
      </c>
      <c r="J12" s="9">
        <v>98.4</v>
      </c>
      <c r="K12" s="9">
        <v>97.3</v>
      </c>
      <c r="L12" s="9">
        <v>96.4</v>
      </c>
      <c r="M12" s="9">
        <v>98.4</v>
      </c>
      <c r="N12" s="9">
        <v>98</v>
      </c>
      <c r="O12" s="9">
        <v>98.2</v>
      </c>
      <c r="P12" s="9">
        <v>97.8</v>
      </c>
      <c r="Q12" s="9">
        <v>98.9</v>
      </c>
      <c r="R12" s="9">
        <v>99.8</v>
      </c>
      <c r="S12" s="8">
        <v>99.9</v>
      </c>
      <c r="T12" s="8">
        <v>99.5</v>
      </c>
      <c r="U12" s="8">
        <v>100.1</v>
      </c>
      <c r="V12" s="8">
        <v>100.4</v>
      </c>
      <c r="W12" s="8">
        <v>99.3</v>
      </c>
      <c r="X12" s="8">
        <v>100</v>
      </c>
      <c r="Y12" s="8">
        <v>99.3</v>
      </c>
      <c r="Z12" s="8">
        <v>99.5</v>
      </c>
      <c r="AA12" s="8">
        <v>100</v>
      </c>
      <c r="AB12" s="8">
        <v>100</v>
      </c>
      <c r="AC12" s="8">
        <v>99.7</v>
      </c>
      <c r="AD12" s="8">
        <v>99.7</v>
      </c>
      <c r="AE12" s="8">
        <v>100.5</v>
      </c>
      <c r="AF12" s="8">
        <v>100.6</v>
      </c>
      <c r="AG12" s="8">
        <v>98.2</v>
      </c>
      <c r="AH12" s="8">
        <v>100.8</v>
      </c>
      <c r="AI12" s="8">
        <v>100.3</v>
      </c>
      <c r="AJ12" s="8">
        <v>99.8</v>
      </c>
      <c r="AK12" s="8">
        <v>99.4</v>
      </c>
    </row>
    <row r="13" spans="1:37" x14ac:dyDescent="0.2">
      <c r="A13" s="7" t="s">
        <v>17</v>
      </c>
    </row>
    <row r="15" spans="1:37" x14ac:dyDescent="0.2">
      <c r="C15" s="4" t="s">
        <v>16</v>
      </c>
      <c r="D15" s="1">
        <v>2016</v>
      </c>
      <c r="E15" s="1">
        <v>2017</v>
      </c>
      <c r="F15" s="1">
        <v>2018</v>
      </c>
      <c r="G15" s="1">
        <v>2019</v>
      </c>
      <c r="H15" s="1" t="s">
        <v>13</v>
      </c>
      <c r="I15" s="1" t="s">
        <v>13</v>
      </c>
      <c r="K15" s="4" t="s">
        <v>16</v>
      </c>
      <c r="L15" s="1">
        <v>2016</v>
      </c>
      <c r="M15" s="1">
        <v>2017</v>
      </c>
      <c r="N15" s="1">
        <v>2018</v>
      </c>
      <c r="O15" s="1">
        <v>2019</v>
      </c>
      <c r="P15" s="1" t="s">
        <v>15</v>
      </c>
      <c r="Q15" s="1" t="s">
        <v>14</v>
      </c>
      <c r="R15" s="1" t="s">
        <v>13</v>
      </c>
      <c r="S15" s="1" t="s">
        <v>15</v>
      </c>
      <c r="T15" s="1" t="s">
        <v>14</v>
      </c>
      <c r="U15" s="1" t="s">
        <v>13</v>
      </c>
    </row>
    <row r="16" spans="1:37" x14ac:dyDescent="0.2">
      <c r="C16" s="4" t="s">
        <v>12</v>
      </c>
      <c r="D16" s="3"/>
      <c r="E16" s="3">
        <v>90.9</v>
      </c>
      <c r="F16" s="3">
        <v>91.7</v>
      </c>
      <c r="G16" s="3">
        <v>92.5</v>
      </c>
      <c r="H16" s="3">
        <f>AVERAGE(D16:G16)</f>
        <v>91.7</v>
      </c>
      <c r="I16" s="5">
        <v>0.92653559550372599</v>
      </c>
      <c r="K16" s="4" t="s">
        <v>12</v>
      </c>
      <c r="L16" s="3"/>
      <c r="M16" s="3">
        <v>90.9</v>
      </c>
      <c r="N16" s="3">
        <v>91.7</v>
      </c>
      <c r="O16" s="3">
        <v>92.5</v>
      </c>
      <c r="P16" s="6">
        <f>MIN(L16:O16)</f>
        <v>90.9</v>
      </c>
      <c r="Q16" s="6">
        <f>MAX(L16:O16)</f>
        <v>92.5</v>
      </c>
      <c r="R16" s="3">
        <f>AVERAGE(L16:O16)</f>
        <v>91.7</v>
      </c>
      <c r="S16" s="2">
        <f>P16/P$28</f>
        <v>0.93095502261671081</v>
      </c>
      <c r="T16" s="2">
        <f>Q16/Q$28</f>
        <v>0.92446073124011008</v>
      </c>
      <c r="U16" s="2">
        <f>R16/R$28</f>
        <v>0.92653559550372599</v>
      </c>
    </row>
    <row r="17" spans="3:21" x14ac:dyDescent="0.2">
      <c r="C17" s="4" t="s">
        <v>11</v>
      </c>
      <c r="D17" s="3"/>
      <c r="E17" s="3">
        <v>89.1</v>
      </c>
      <c r="F17" s="3">
        <v>90.5</v>
      </c>
      <c r="G17" s="3">
        <v>90.4</v>
      </c>
      <c r="H17" s="3">
        <f>AVERAGE(D17:G17)</f>
        <v>90</v>
      </c>
      <c r="I17" s="5">
        <v>0.909358817833537</v>
      </c>
      <c r="K17" s="4" t="s">
        <v>11</v>
      </c>
      <c r="L17" s="3"/>
      <c r="M17" s="3">
        <v>89.1</v>
      </c>
      <c r="N17" s="3">
        <v>90.5</v>
      </c>
      <c r="O17" s="3">
        <v>90.4</v>
      </c>
      <c r="P17" s="6">
        <f>MIN(L17:O17)</f>
        <v>89.1</v>
      </c>
      <c r="Q17" s="6">
        <f>MAX(L17:O17)</f>
        <v>90.5</v>
      </c>
      <c r="R17" s="3">
        <f>AVERAGE(L17:O17)</f>
        <v>90</v>
      </c>
      <c r="S17" s="2">
        <f>P17/P$28</f>
        <v>0.91252026969360756</v>
      </c>
      <c r="T17" s="2">
        <f>Q17/Q$28</f>
        <v>0.90447239110518873</v>
      </c>
      <c r="U17" s="2">
        <f>R17/R$28</f>
        <v>0.909358817833537</v>
      </c>
    </row>
    <row r="18" spans="3:21" x14ac:dyDescent="0.2">
      <c r="C18" s="4" t="s">
        <v>10</v>
      </c>
      <c r="D18" s="3"/>
      <c r="E18" s="3">
        <v>101.4</v>
      </c>
      <c r="F18" s="3">
        <v>103.1</v>
      </c>
      <c r="G18" s="3">
        <v>103.7</v>
      </c>
      <c r="H18" s="3">
        <f>AVERAGE(D18:G18)</f>
        <v>102.73333333333333</v>
      </c>
      <c r="I18" s="5">
        <v>1.0380162505788744</v>
      </c>
      <c r="K18" s="4" t="s">
        <v>10</v>
      </c>
      <c r="L18" s="3"/>
      <c r="M18" s="3">
        <v>101.4</v>
      </c>
      <c r="N18" s="3">
        <v>103.1</v>
      </c>
      <c r="O18" s="3">
        <v>103.7</v>
      </c>
      <c r="P18" s="6">
        <f>MIN(L18:O18)</f>
        <v>101.4</v>
      </c>
      <c r="Q18" s="6">
        <f>MAX(L18:O18)</f>
        <v>103.7</v>
      </c>
      <c r="R18" s="3">
        <f>AVERAGE(L18:O18)</f>
        <v>102.73333333333333</v>
      </c>
      <c r="S18" s="2">
        <f>P18/P$28</f>
        <v>1.0384910813348127</v>
      </c>
      <c r="T18" s="2">
        <f>Q18/Q$28</f>
        <v>1.0363954359956693</v>
      </c>
      <c r="U18" s="2">
        <f>R18/R$28</f>
        <v>1.0380162505788744</v>
      </c>
    </row>
    <row r="19" spans="3:21" x14ac:dyDescent="0.2">
      <c r="C19" s="4" t="s">
        <v>9</v>
      </c>
      <c r="D19" s="3"/>
      <c r="E19" s="3">
        <v>97</v>
      </c>
      <c r="F19" s="3">
        <v>99</v>
      </c>
      <c r="G19" s="3">
        <v>100.1</v>
      </c>
      <c r="H19" s="3">
        <f>AVERAGE(D19:G19)</f>
        <v>98.7</v>
      </c>
      <c r="I19" s="5">
        <v>0.99726350355744553</v>
      </c>
      <c r="K19" s="4" t="s">
        <v>9</v>
      </c>
      <c r="L19" s="3"/>
      <c r="M19" s="3">
        <v>97</v>
      </c>
      <c r="N19" s="3">
        <v>99</v>
      </c>
      <c r="O19" s="3">
        <v>100.1</v>
      </c>
      <c r="P19" s="6">
        <f>MIN(L19:O19)</f>
        <v>97</v>
      </c>
      <c r="Q19" s="6">
        <f>MAX(L19:O19)</f>
        <v>100.1</v>
      </c>
      <c r="R19" s="3">
        <f>AVERAGE(L19:O19)</f>
        <v>98.7</v>
      </c>
      <c r="S19" s="2">
        <f>P19/P$28</f>
        <v>0.99342835196722712</v>
      </c>
      <c r="T19" s="2">
        <f>Q19/Q$28</f>
        <v>1.0004164237528108</v>
      </c>
      <c r="U19" s="2">
        <f>R19/R$28</f>
        <v>0.99726350355744553</v>
      </c>
    </row>
    <row r="20" spans="3:21" x14ac:dyDescent="0.2">
      <c r="C20" s="4" t="s">
        <v>8</v>
      </c>
      <c r="D20" s="3"/>
      <c r="E20" s="3">
        <v>99.8</v>
      </c>
      <c r="F20" s="3">
        <v>102.4</v>
      </c>
      <c r="G20" s="3">
        <v>100.3</v>
      </c>
      <c r="H20" s="3">
        <f>AVERAGE(D20:G20)</f>
        <v>100.83333333333333</v>
      </c>
      <c r="I20" s="5">
        <v>1.018818675535722</v>
      </c>
      <c r="K20" s="4" t="s">
        <v>8</v>
      </c>
      <c r="L20" s="3"/>
      <c r="M20" s="3">
        <v>99.8</v>
      </c>
      <c r="N20" s="3">
        <v>102.4</v>
      </c>
      <c r="O20" s="3">
        <v>100.3</v>
      </c>
      <c r="P20" s="6">
        <f>MIN(L20:O20)</f>
        <v>99.8</v>
      </c>
      <c r="Q20" s="6">
        <f>MAX(L20:O20)</f>
        <v>102.4</v>
      </c>
      <c r="R20" s="3">
        <f>AVERAGE(L20:O20)</f>
        <v>100.83333333333333</v>
      </c>
      <c r="S20" s="2">
        <f>P20/P$28</f>
        <v>1.0221046342920543</v>
      </c>
      <c r="T20" s="2">
        <f>Q20/Q$28</f>
        <v>1.0234030149079705</v>
      </c>
      <c r="U20" s="2">
        <f>R20/R$28</f>
        <v>1.018818675535722</v>
      </c>
    </row>
    <row r="21" spans="3:21" x14ac:dyDescent="0.2">
      <c r="C21" s="4" t="s">
        <v>7</v>
      </c>
      <c r="D21" s="3"/>
      <c r="E21" s="3">
        <v>99.9</v>
      </c>
      <c r="F21" s="3">
        <v>102.2</v>
      </c>
      <c r="G21" s="3">
        <v>102.7</v>
      </c>
      <c r="H21" s="3">
        <f>AVERAGE(D21:G21)</f>
        <v>101.60000000000001</v>
      </c>
      <c r="I21" s="5">
        <v>1.026565065465415</v>
      </c>
      <c r="K21" s="4" t="s">
        <v>7</v>
      </c>
      <c r="L21" s="3"/>
      <c r="M21" s="3">
        <v>99.9</v>
      </c>
      <c r="N21" s="3">
        <v>102.2</v>
      </c>
      <c r="O21" s="3">
        <v>102.7</v>
      </c>
      <c r="P21" s="6">
        <f>MIN(L21:O21)</f>
        <v>99.9</v>
      </c>
      <c r="Q21" s="6">
        <f>MAX(L21:O21)</f>
        <v>102.7</v>
      </c>
      <c r="R21" s="3">
        <f>AVERAGE(L21:O21)</f>
        <v>101.60000000000001</v>
      </c>
      <c r="S21" s="2">
        <f>P21/P$28</f>
        <v>1.0231287872322268</v>
      </c>
      <c r="T21" s="2">
        <f>Q21/Q$28</f>
        <v>1.0264012659282087</v>
      </c>
      <c r="U21" s="2">
        <f>R21/R$28</f>
        <v>1.026565065465415</v>
      </c>
    </row>
    <row r="22" spans="3:21" x14ac:dyDescent="0.2">
      <c r="C22" s="4" t="s">
        <v>6</v>
      </c>
      <c r="D22" s="3"/>
      <c r="E22" s="3">
        <v>97.5</v>
      </c>
      <c r="F22" s="3">
        <v>99.4</v>
      </c>
      <c r="G22" s="3">
        <v>100.4</v>
      </c>
      <c r="H22" s="3">
        <f>AVERAGE(D22:G22)</f>
        <v>99.100000000000009</v>
      </c>
      <c r="I22" s="5">
        <v>1.0013050983033724</v>
      </c>
      <c r="K22" s="4" t="s">
        <v>6</v>
      </c>
      <c r="L22" s="3"/>
      <c r="M22" s="3">
        <v>97.5</v>
      </c>
      <c r="N22" s="3">
        <v>99.4</v>
      </c>
      <c r="O22" s="3">
        <v>100.4</v>
      </c>
      <c r="P22" s="6">
        <f>MIN(L22:O22)</f>
        <v>97.5</v>
      </c>
      <c r="Q22" s="6">
        <f>MAX(L22:O22)</f>
        <v>100.4</v>
      </c>
      <c r="R22" s="3">
        <f>AVERAGE(L22:O22)</f>
        <v>99.100000000000009</v>
      </c>
      <c r="S22" s="2">
        <f>P22/P$28</f>
        <v>0.9985491166680891</v>
      </c>
      <c r="T22" s="2">
        <f>Q22/Q$28</f>
        <v>1.0034146747730492</v>
      </c>
      <c r="U22" s="2">
        <f>R22/R$28</f>
        <v>1.0013050983033724</v>
      </c>
    </row>
    <row r="23" spans="3:21" x14ac:dyDescent="0.2">
      <c r="C23" s="4" t="s">
        <v>5</v>
      </c>
      <c r="D23" s="3"/>
      <c r="E23" s="3">
        <v>94.1</v>
      </c>
      <c r="F23" s="3">
        <v>97.6</v>
      </c>
      <c r="G23" s="3">
        <v>97.5</v>
      </c>
      <c r="H23" s="3">
        <f>AVERAGE(D23:G23)</f>
        <v>96.399999999999991</v>
      </c>
      <c r="I23" s="5">
        <v>0.97402433376836617</v>
      </c>
      <c r="K23" s="4" t="s">
        <v>5</v>
      </c>
      <c r="L23" s="3"/>
      <c r="M23" s="3">
        <v>94.1</v>
      </c>
      <c r="N23" s="3">
        <v>97.6</v>
      </c>
      <c r="O23" s="3">
        <v>97.5</v>
      </c>
      <c r="P23" s="6">
        <f>MIN(L23:O23)</f>
        <v>94.1</v>
      </c>
      <c r="Q23" s="6">
        <f>MAX(L23:O23)</f>
        <v>97.6</v>
      </c>
      <c r="R23" s="3">
        <f>AVERAGE(L23:O23)</f>
        <v>96.399999999999991</v>
      </c>
      <c r="S23" s="2">
        <f>P23/P$28</f>
        <v>0.96372791670222746</v>
      </c>
      <c r="T23" s="2">
        <f>Q23/Q$28</f>
        <v>0.97543099858415927</v>
      </c>
      <c r="U23" s="2">
        <f>R23/R$28</f>
        <v>0.97402433376836617</v>
      </c>
    </row>
    <row r="24" spans="3:21" x14ac:dyDescent="0.2">
      <c r="C24" s="4" t="s">
        <v>4</v>
      </c>
      <c r="D24" s="3"/>
      <c r="E24" s="3">
        <v>93.8</v>
      </c>
      <c r="F24" s="3">
        <v>94.7</v>
      </c>
      <c r="G24" s="3">
        <v>94.8</v>
      </c>
      <c r="H24" s="3">
        <f>AVERAGE(D24:G24)</f>
        <v>94.433333333333337</v>
      </c>
      <c r="I24" s="5">
        <v>0.95415315960089275</v>
      </c>
      <c r="K24" s="4" t="s">
        <v>4</v>
      </c>
      <c r="L24" s="3"/>
      <c r="M24" s="3">
        <v>93.8</v>
      </c>
      <c r="N24" s="3">
        <v>94.7</v>
      </c>
      <c r="O24" s="3">
        <v>94.8</v>
      </c>
      <c r="P24" s="6">
        <f>MIN(L24:O24)</f>
        <v>93.8</v>
      </c>
      <c r="Q24" s="6">
        <f>MAX(L24:O24)</f>
        <v>94.8</v>
      </c>
      <c r="R24" s="3">
        <f>AVERAGE(L24:O24)</f>
        <v>94.433333333333337</v>
      </c>
      <c r="S24" s="2">
        <f>P24/P$28</f>
        <v>0.96065545788171036</v>
      </c>
      <c r="T24" s="2">
        <f>Q24/Q$28</f>
        <v>0.94744732239526952</v>
      </c>
      <c r="U24" s="2">
        <f>R24/R$28</f>
        <v>0.95415315960089275</v>
      </c>
    </row>
    <row r="25" spans="3:21" x14ac:dyDescent="0.2">
      <c r="C25" s="4" t="s">
        <v>3</v>
      </c>
      <c r="D25" s="3"/>
      <c r="E25" s="3">
        <v>97.8</v>
      </c>
      <c r="F25" s="3">
        <v>99.3</v>
      </c>
      <c r="G25" s="3"/>
      <c r="H25" s="3">
        <f>AVERAGE(D25:G25)</f>
        <v>98.55</v>
      </c>
      <c r="I25" s="5">
        <v>0.99574790552772297</v>
      </c>
      <c r="K25" s="4" t="s">
        <v>3</v>
      </c>
      <c r="L25" s="3"/>
      <c r="M25" s="3">
        <v>97.8</v>
      </c>
      <c r="N25" s="3">
        <v>99.3</v>
      </c>
      <c r="O25" s="3"/>
      <c r="P25" s="6">
        <f>MIN(L25:O25)</f>
        <v>97.8</v>
      </c>
      <c r="Q25" s="6">
        <f>MAX(L25:O25)</f>
        <v>99.3</v>
      </c>
      <c r="R25" s="3">
        <f>AVERAGE(L25:O25)</f>
        <v>98.55</v>
      </c>
      <c r="S25" s="2">
        <f>P25/P$28</f>
        <v>1.0016215754886062</v>
      </c>
      <c r="T25" s="2">
        <f>Q25/Q$28</f>
        <v>0.99242108769884241</v>
      </c>
      <c r="U25" s="2">
        <f>R25/R$28</f>
        <v>0.99574790552772297</v>
      </c>
    </row>
    <row r="26" spans="3:21" x14ac:dyDescent="0.2">
      <c r="C26" s="4" t="s">
        <v>2</v>
      </c>
      <c r="D26" s="3">
        <v>99.2</v>
      </c>
      <c r="E26" s="3">
        <v>97.7</v>
      </c>
      <c r="F26" s="3">
        <v>99.6</v>
      </c>
      <c r="G26" s="3"/>
      <c r="H26" s="3">
        <f>AVERAGE(D26:G26)</f>
        <v>98.833333333333329</v>
      </c>
      <c r="I26" s="5">
        <v>0.9986107018060878</v>
      </c>
      <c r="K26" s="4" t="s">
        <v>2</v>
      </c>
      <c r="L26" s="3">
        <v>99.2</v>
      </c>
      <c r="M26" s="3">
        <v>97.7</v>
      </c>
      <c r="N26" s="3">
        <v>99.6</v>
      </c>
      <c r="O26" s="3"/>
      <c r="P26" s="6">
        <f>MIN(L26:O26)</f>
        <v>97.7</v>
      </c>
      <c r="Q26" s="6">
        <f>MAX(L26:O26)</f>
        <v>99.6</v>
      </c>
      <c r="R26" s="3">
        <f>AVERAGE(L26:O26)</f>
        <v>98.833333333333329</v>
      </c>
      <c r="S26" s="2">
        <f>P26/P$28</f>
        <v>1.000597422548434</v>
      </c>
      <c r="T26" s="2">
        <f>Q26/Q$28</f>
        <v>0.99541933871908062</v>
      </c>
      <c r="U26" s="2">
        <f>R26/R$28</f>
        <v>0.9986107018060878</v>
      </c>
    </row>
    <row r="27" spans="3:21" x14ac:dyDescent="0.2">
      <c r="C27" s="4" t="s">
        <v>1</v>
      </c>
      <c r="D27" s="3">
        <v>112.7</v>
      </c>
      <c r="E27" s="3">
        <v>114.5</v>
      </c>
      <c r="F27" s="3">
        <v>117.1</v>
      </c>
      <c r="G27" s="3"/>
      <c r="H27" s="3">
        <f>AVERAGE(D27:G27)</f>
        <v>114.76666666666665</v>
      </c>
      <c r="I27" s="5">
        <v>1.1596008925188397</v>
      </c>
      <c r="K27" s="4" t="s">
        <v>1</v>
      </c>
      <c r="L27" s="3">
        <v>112.7</v>
      </c>
      <c r="M27" s="3">
        <v>114.5</v>
      </c>
      <c r="N27" s="3">
        <v>117.1</v>
      </c>
      <c r="O27" s="3"/>
      <c r="P27" s="6">
        <f>MIN(L27:O27)</f>
        <v>112.7</v>
      </c>
      <c r="Q27" s="6">
        <f>MAX(L27:O27)</f>
        <v>117.1</v>
      </c>
      <c r="R27" s="3">
        <f>AVERAGE(L27:O27)</f>
        <v>114.76666666666665</v>
      </c>
      <c r="S27" s="2">
        <f>P27/P$28</f>
        <v>1.1542203635742938</v>
      </c>
      <c r="T27" s="2">
        <f>Q27/Q$28</f>
        <v>1.170317314899642</v>
      </c>
      <c r="U27" s="2">
        <f>R27/R$28</f>
        <v>1.1596008925188397</v>
      </c>
    </row>
    <row r="28" spans="3:21" x14ac:dyDescent="0.2">
      <c r="C28" s="4" t="s">
        <v>0</v>
      </c>
      <c r="D28" s="3">
        <f>AVERAGE(D16:D27)</f>
        <v>105.95</v>
      </c>
      <c r="E28" s="3">
        <f>AVERAGE(E16:E27)</f>
        <v>97.791666666666671</v>
      </c>
      <c r="F28" s="3">
        <f>AVERAGE(F16:F27)</f>
        <v>99.716666666666654</v>
      </c>
      <c r="G28" s="3">
        <f>AVERAGE(G16:G27)</f>
        <v>98.044444444444437</v>
      </c>
      <c r="H28" s="3">
        <f>AVERAGE(H16:H27)</f>
        <v>98.970833333333317</v>
      </c>
      <c r="I28" s="5">
        <f>AVERAGE(I16:I27)</f>
        <v>1.0000000000000002</v>
      </c>
      <c r="K28" s="4" t="s">
        <v>0</v>
      </c>
      <c r="L28" s="3">
        <f>AVERAGE(L16:L27)</f>
        <v>105.95</v>
      </c>
      <c r="M28" s="3">
        <f>AVERAGE(M16:M27)</f>
        <v>97.791666666666671</v>
      </c>
      <c r="N28" s="3">
        <f>AVERAGE(N16:N27)</f>
        <v>99.716666666666654</v>
      </c>
      <c r="O28" s="3">
        <f>AVERAGE(O16:O27)</f>
        <v>98.044444444444437</v>
      </c>
      <c r="P28" s="3">
        <f>AVERAGE(P16:P27)</f>
        <v>97.641666666666666</v>
      </c>
      <c r="Q28" s="3">
        <f>AVERAGE(Q16:Q27)</f>
        <v>100.05833333333332</v>
      </c>
      <c r="R28" s="3">
        <f>AVERAGE(R16:R27)</f>
        <v>98.970833333333317</v>
      </c>
      <c r="S28" s="2">
        <f>AVERAGE(S16:S27)</f>
        <v>1</v>
      </c>
      <c r="T28" s="2">
        <f>AVERAGE(T16:T27)</f>
        <v>1.0000000000000002</v>
      </c>
      <c r="U28" s="2">
        <f>AVERAGE(U16:U27)</f>
        <v>1.0000000000000002</v>
      </c>
    </row>
  </sheetData>
  <hyperlinks>
    <hyperlink ref="A13" r:id="rId1" xr:uid="{8B0C394D-4F80-49DD-AEC6-BCAC420CFBA3}"/>
  </hyperlinks>
  <pageMargins left="0.75" right="0.75" top="0.75" bottom="0.5" header="0.5" footer="0.75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Swiss Retail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naef</dc:creator>
  <cp:lastModifiedBy>erich naef</cp:lastModifiedBy>
  <dcterms:created xsi:type="dcterms:W3CDTF">2020-02-22T19:44:12Z</dcterms:created>
  <dcterms:modified xsi:type="dcterms:W3CDTF">2020-02-22T19:45:53Z</dcterms:modified>
</cp:coreProperties>
</file>