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\OneDrive\Documents\Project\LeShop Dynamic Pricing\"/>
    </mc:Choice>
  </mc:AlternateContent>
  <xr:revisionPtr revIDLastSave="0" documentId="13_ncr:1_{C653A2B2-B1E5-40B9-A320-63BCC148FBE3}" xr6:coauthVersionLast="45" xr6:coauthVersionMax="45" xr10:uidLastSave="{00000000-0000-0000-0000-000000000000}"/>
  <bookViews>
    <workbookView xWindow="-120" yWindow="-120" windowWidth="20730" windowHeight="11160" xr2:uid="{ADABB6EB-BC24-430F-A394-C7AFC288A5E8}"/>
  </bookViews>
  <sheets>
    <sheet name="Online Orders" sheetId="4" r:id="rId1"/>
  </sheets>
  <definedNames>
    <definedName name="\n">#REF!</definedName>
    <definedName name="_xlnm._FilterDatabase" localSheetId="0" hidden="1">'Online Orders'!$A$2:$Z$368</definedName>
    <definedName name="_n">"$#REF !.$#REF !$#REF !"</definedName>
    <definedName name="Druckbereich_MI">"$#REF !.$#REF !$#REF !:$#REF !$#REF 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3" i="4"/>
  <c r="E369" i="4"/>
  <c r="D368" i="4"/>
  <c r="E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" i="4"/>
  <c r="K4" i="4" l="1"/>
  <c r="K111" i="4"/>
  <c r="K114" i="4"/>
  <c r="K152" i="4"/>
  <c r="K163" i="4"/>
  <c r="K215" i="4"/>
  <c r="K361" i="4"/>
  <c r="K362" i="4"/>
  <c r="K367" i="4"/>
  <c r="K3" i="4"/>
  <c r="J3" i="4"/>
  <c r="J4" i="4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J112" i="4"/>
  <c r="K112" i="4" s="1"/>
  <c r="J113" i="4"/>
  <c r="K113" i="4" s="1"/>
  <c r="J114" i="4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J164" i="4"/>
  <c r="K164" i="4" s="1"/>
  <c r="J165" i="4"/>
  <c r="K165" i="4" s="1"/>
  <c r="J166" i="4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J227" i="4"/>
  <c r="K227" i="4" s="1"/>
  <c r="J228" i="4"/>
  <c r="K228" i="4" s="1"/>
  <c r="J229" i="4"/>
  <c r="K229" i="4" s="1"/>
  <c r="J230" i="4"/>
  <c r="J231" i="4"/>
  <c r="K231" i="4" s="1"/>
  <c r="J232" i="4"/>
  <c r="K232" i="4" s="1"/>
  <c r="J233" i="4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J255" i="4"/>
  <c r="K255" i="4" s="1"/>
  <c r="J256" i="4"/>
  <c r="K256" i="4" s="1"/>
  <c r="J257" i="4"/>
  <c r="K257" i="4" s="1"/>
  <c r="J258" i="4"/>
  <c r="J259" i="4"/>
  <c r="K259" i="4" s="1"/>
  <c r="J260" i="4"/>
  <c r="K260" i="4" s="1"/>
  <c r="J261" i="4"/>
  <c r="K261" i="4" s="1"/>
  <c r="J262" i="4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J287" i="4"/>
  <c r="K287" i="4" s="1"/>
  <c r="J288" i="4"/>
  <c r="K288" i="4" s="1"/>
  <c r="J289" i="4"/>
  <c r="K289" i="4" s="1"/>
  <c r="J290" i="4"/>
  <c r="J291" i="4"/>
  <c r="K291" i="4" s="1"/>
  <c r="J292" i="4"/>
  <c r="K292" i="4" s="1"/>
  <c r="J293" i="4"/>
  <c r="K293" i="4" s="1"/>
  <c r="J294" i="4"/>
  <c r="J295" i="4"/>
  <c r="K295" i="4" s="1"/>
  <c r="J296" i="4"/>
  <c r="K296" i="4" s="1"/>
  <c r="J297" i="4"/>
  <c r="J298" i="4"/>
  <c r="K298" i="4" s="1"/>
  <c r="J299" i="4"/>
  <c r="K299" i="4" s="1"/>
  <c r="J300" i="4"/>
  <c r="K300" i="4" s="1"/>
  <c r="J301" i="4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J327" i="4"/>
  <c r="K327" i="4" s="1"/>
  <c r="J328" i="4"/>
  <c r="K328" i="4" s="1"/>
  <c r="J329" i="4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L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J355" i="4"/>
  <c r="K355" i="4" s="1"/>
  <c r="J356" i="4"/>
  <c r="K356" i="4" s="1"/>
  <c r="J357" i="4"/>
  <c r="K357" i="4" s="1"/>
  <c r="J358" i="4"/>
  <c r="J359" i="4"/>
  <c r="K359" i="4" s="1"/>
  <c r="J360" i="4"/>
  <c r="K360" i="4" s="1"/>
  <c r="J361" i="4"/>
  <c r="J362" i="4"/>
  <c r="J363" i="4"/>
  <c r="K363" i="4" s="1"/>
  <c r="J364" i="4"/>
  <c r="K364" i="4" s="1"/>
  <c r="J365" i="4"/>
  <c r="K365" i="4" s="1"/>
  <c r="J366" i="4"/>
  <c r="K366" i="4" s="1"/>
  <c r="J367" i="4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" i="4"/>
  <c r="I3" i="4" s="1"/>
  <c r="J368" i="4"/>
  <c r="K368" i="4" s="1"/>
  <c r="L361" i="4" l="1"/>
  <c r="K354" i="4"/>
  <c r="L354" i="4" s="1"/>
  <c r="K318" i="4"/>
  <c r="L318" i="4" s="1"/>
  <c r="K286" i="4"/>
  <c r="L286" i="4" s="1"/>
  <c r="K254" i="4"/>
  <c r="L254" i="4" s="1"/>
  <c r="K122" i="4"/>
  <c r="L122" i="4" s="1"/>
  <c r="L333" i="4"/>
  <c r="K329" i="4"/>
  <c r="L329" i="4" s="1"/>
  <c r="K301" i="4"/>
  <c r="L301" i="4" s="1"/>
  <c r="K297" i="4"/>
  <c r="L297" i="4" s="1"/>
  <c r="K269" i="4"/>
  <c r="L269" i="4" s="1"/>
  <c r="K233" i="4"/>
  <c r="L233" i="4" s="1"/>
  <c r="K358" i="4"/>
  <c r="L358" i="4" s="1"/>
  <c r="K280" i="4"/>
  <c r="M280" i="4" s="1"/>
  <c r="K326" i="4"/>
  <c r="M326" i="4" s="1"/>
  <c r="K294" i="4"/>
  <c r="M294" i="4" s="1"/>
  <c r="K262" i="4"/>
  <c r="M262" i="4" s="1"/>
  <c r="K230" i="4"/>
  <c r="M230" i="4" s="1"/>
  <c r="K102" i="4"/>
  <c r="L102" i="4" s="1"/>
  <c r="K22" i="4"/>
  <c r="L22" i="4" s="1"/>
  <c r="K290" i="4"/>
  <c r="L290" i="4" s="1"/>
  <c r="K258" i="4"/>
  <c r="L258" i="4" s="1"/>
  <c r="K226" i="4"/>
  <c r="L226" i="4" s="1"/>
  <c r="K166" i="4"/>
  <c r="L166" i="4" s="1"/>
  <c r="K82" i="4"/>
  <c r="L82" i="4" s="1"/>
  <c r="L350" i="4"/>
  <c r="M350" i="4"/>
  <c r="L322" i="4"/>
  <c r="M322" i="4"/>
  <c r="M308" i="4"/>
  <c r="L308" i="4"/>
  <c r="L365" i="4"/>
  <c r="M365" i="4"/>
  <c r="L265" i="4"/>
  <c r="M265" i="4"/>
  <c r="L237" i="4"/>
  <c r="M237" i="4"/>
  <c r="L251" i="4"/>
  <c r="M251" i="4"/>
  <c r="L222" i="4"/>
  <c r="M222" i="4"/>
  <c r="M202" i="4"/>
  <c r="L202" i="4"/>
  <c r="L146" i="4"/>
  <c r="M146" i="4"/>
  <c r="L58" i="4"/>
  <c r="M58" i="4"/>
  <c r="L294" i="4"/>
  <c r="L368" i="4"/>
  <c r="M368" i="4"/>
  <c r="M364" i="4"/>
  <c r="L364" i="4"/>
  <c r="L360" i="4"/>
  <c r="M360" i="4"/>
  <c r="M356" i="4"/>
  <c r="L356" i="4"/>
  <c r="L352" i="4"/>
  <c r="M352" i="4"/>
  <c r="M348" i="4"/>
  <c r="L348" i="4"/>
  <c r="M344" i="4"/>
  <c r="L344" i="4"/>
  <c r="M340" i="4"/>
  <c r="L340" i="4"/>
  <c r="M332" i="4"/>
  <c r="L332" i="4"/>
  <c r="L328" i="4"/>
  <c r="M328" i="4"/>
  <c r="M324" i="4"/>
  <c r="L324" i="4"/>
  <c r="L320" i="4"/>
  <c r="M320" i="4"/>
  <c r="M316" i="4"/>
  <c r="L316" i="4"/>
  <c r="M312" i="4"/>
  <c r="L312" i="4"/>
  <c r="L304" i="4"/>
  <c r="M304" i="4"/>
  <c r="M300" i="4"/>
  <c r="L300" i="4"/>
  <c r="L296" i="4"/>
  <c r="M296" i="4"/>
  <c r="M292" i="4"/>
  <c r="L292" i="4"/>
  <c r="L288" i="4"/>
  <c r="M288" i="4"/>
  <c r="M284" i="4"/>
  <c r="L284" i="4"/>
  <c r="M276" i="4"/>
  <c r="L276" i="4"/>
  <c r="L272" i="4"/>
  <c r="M272" i="4"/>
  <c r="M268" i="4"/>
  <c r="L268" i="4"/>
  <c r="L264" i="4"/>
  <c r="M264" i="4"/>
  <c r="M260" i="4"/>
  <c r="L260" i="4"/>
  <c r="L256" i="4"/>
  <c r="M256" i="4"/>
  <c r="M252" i="4"/>
  <c r="L252" i="4"/>
  <c r="M248" i="4"/>
  <c r="L248" i="4"/>
  <c r="M244" i="4"/>
  <c r="L244" i="4"/>
  <c r="L240" i="4"/>
  <c r="M240" i="4"/>
  <c r="M236" i="4"/>
  <c r="L236" i="4"/>
  <c r="L232" i="4"/>
  <c r="M232" i="4"/>
  <c r="M228" i="4"/>
  <c r="L228" i="4"/>
  <c r="L224" i="4"/>
  <c r="M224" i="4"/>
  <c r="M220" i="4"/>
  <c r="L220" i="4"/>
  <c r="M216" i="4"/>
  <c r="L216" i="4"/>
  <c r="M212" i="4"/>
  <c r="L212" i="4"/>
  <c r="M208" i="4"/>
  <c r="L208" i="4"/>
  <c r="M204" i="4"/>
  <c r="L204" i="4"/>
  <c r="M200" i="4"/>
  <c r="L200" i="4"/>
  <c r="M196" i="4"/>
  <c r="L196" i="4"/>
  <c r="M192" i="4"/>
  <c r="L192" i="4"/>
  <c r="M188" i="4"/>
  <c r="L188" i="4"/>
  <c r="M184" i="4"/>
  <c r="L184" i="4"/>
  <c r="M180" i="4"/>
  <c r="L180" i="4"/>
  <c r="M176" i="4"/>
  <c r="L176" i="4"/>
  <c r="L172" i="4"/>
  <c r="M172" i="4"/>
  <c r="L168" i="4"/>
  <c r="M168" i="4"/>
  <c r="L164" i="4"/>
  <c r="M164" i="4"/>
  <c r="L160" i="4"/>
  <c r="M160" i="4"/>
  <c r="L156" i="4"/>
  <c r="M156" i="4"/>
  <c r="L152" i="4"/>
  <c r="M152" i="4"/>
  <c r="L148" i="4"/>
  <c r="M148" i="4"/>
  <c r="L144" i="4"/>
  <c r="M144" i="4"/>
  <c r="L140" i="4"/>
  <c r="M140" i="4"/>
  <c r="L136" i="4"/>
  <c r="M136" i="4"/>
  <c r="L132" i="4"/>
  <c r="M132" i="4"/>
  <c r="L128" i="4"/>
  <c r="M128" i="4"/>
  <c r="L124" i="4"/>
  <c r="M124" i="4"/>
  <c r="L120" i="4"/>
  <c r="M120" i="4"/>
  <c r="L116" i="4"/>
  <c r="M116" i="4"/>
  <c r="L112" i="4"/>
  <c r="M112" i="4"/>
  <c r="L108" i="4"/>
  <c r="M108" i="4"/>
  <c r="L104" i="4"/>
  <c r="M104" i="4"/>
  <c r="L100" i="4"/>
  <c r="M100" i="4"/>
  <c r="L96" i="4"/>
  <c r="M96" i="4"/>
  <c r="L92" i="4"/>
  <c r="M92" i="4"/>
  <c r="L88" i="4"/>
  <c r="M88" i="4"/>
  <c r="L84" i="4"/>
  <c r="M84" i="4"/>
  <c r="L80" i="4"/>
  <c r="M80" i="4"/>
  <c r="M3" i="4"/>
  <c r="L3" i="4"/>
  <c r="L367" i="4"/>
  <c r="M367" i="4"/>
  <c r="L363" i="4"/>
  <c r="M363" i="4"/>
  <c r="L359" i="4"/>
  <c r="M359" i="4"/>
  <c r="L355" i="4"/>
  <c r="M355" i="4"/>
  <c r="L351" i="4"/>
  <c r="M351" i="4"/>
  <c r="L347" i="4"/>
  <c r="M347" i="4"/>
  <c r="L343" i="4"/>
  <c r="M343" i="4"/>
  <c r="L339" i="4"/>
  <c r="M339" i="4"/>
  <c r="L335" i="4"/>
  <c r="M335" i="4"/>
  <c r="L331" i="4"/>
  <c r="M331" i="4"/>
  <c r="L327" i="4"/>
  <c r="M327" i="4"/>
  <c r="L323" i="4"/>
  <c r="M323" i="4"/>
  <c r="L319" i="4"/>
  <c r="M319" i="4"/>
  <c r="L315" i="4"/>
  <c r="M315" i="4"/>
  <c r="L311" i="4"/>
  <c r="M311" i="4"/>
  <c r="L307" i="4"/>
  <c r="M307" i="4"/>
  <c r="L303" i="4"/>
  <c r="M303" i="4"/>
  <c r="L299" i="4"/>
  <c r="M299" i="4"/>
  <c r="L295" i="4"/>
  <c r="M295" i="4"/>
  <c r="L291" i="4"/>
  <c r="M291" i="4"/>
  <c r="L287" i="4"/>
  <c r="M287" i="4"/>
  <c r="L283" i="4"/>
  <c r="M283" i="4"/>
  <c r="L279" i="4"/>
  <c r="M279" i="4"/>
  <c r="L275" i="4"/>
  <c r="M275" i="4"/>
  <c r="L271" i="4"/>
  <c r="M271" i="4"/>
  <c r="L267" i="4"/>
  <c r="M267" i="4"/>
  <c r="L263" i="4"/>
  <c r="M263" i="4"/>
  <c r="L259" i="4"/>
  <c r="M259" i="4"/>
  <c r="L255" i="4"/>
  <c r="M255" i="4"/>
  <c r="L247" i="4"/>
  <c r="M247" i="4"/>
  <c r="L243" i="4"/>
  <c r="M243" i="4"/>
  <c r="L239" i="4"/>
  <c r="M239" i="4"/>
  <c r="L235" i="4"/>
  <c r="M235" i="4"/>
  <c r="L231" i="4"/>
  <c r="M231" i="4"/>
  <c r="L227" i="4"/>
  <c r="M227" i="4"/>
  <c r="L223" i="4"/>
  <c r="M223" i="4"/>
  <c r="L219" i="4"/>
  <c r="M219" i="4"/>
  <c r="L215" i="4"/>
  <c r="M215" i="4"/>
  <c r="L211" i="4"/>
  <c r="M211" i="4"/>
  <c r="L207" i="4"/>
  <c r="M207" i="4"/>
  <c r="L203" i="4"/>
  <c r="M203" i="4"/>
  <c r="L199" i="4"/>
  <c r="M199" i="4"/>
  <c r="L195" i="4"/>
  <c r="M195" i="4"/>
  <c r="L191" i="4"/>
  <c r="M191" i="4"/>
  <c r="L187" i="4"/>
  <c r="M187" i="4"/>
  <c r="L183" i="4"/>
  <c r="M183" i="4"/>
  <c r="L179" i="4"/>
  <c r="M179" i="4"/>
  <c r="L175" i="4"/>
  <c r="M175" i="4"/>
  <c r="L171" i="4"/>
  <c r="M171" i="4"/>
  <c r="L167" i="4"/>
  <c r="M167" i="4"/>
  <c r="L163" i="4"/>
  <c r="M163" i="4"/>
  <c r="L159" i="4"/>
  <c r="M159" i="4"/>
  <c r="L155" i="4"/>
  <c r="M155" i="4"/>
  <c r="L151" i="4"/>
  <c r="M151" i="4"/>
  <c r="L147" i="4"/>
  <c r="M147" i="4"/>
  <c r="L143" i="4"/>
  <c r="M143" i="4"/>
  <c r="L139" i="4"/>
  <c r="M139" i="4"/>
  <c r="L135" i="4"/>
  <c r="M135" i="4"/>
  <c r="L131" i="4"/>
  <c r="M131" i="4"/>
  <c r="L127" i="4"/>
  <c r="M127" i="4"/>
  <c r="L123" i="4"/>
  <c r="M123" i="4"/>
  <c r="L119" i="4"/>
  <c r="M119" i="4"/>
  <c r="L115" i="4"/>
  <c r="M115" i="4"/>
  <c r="L111" i="4"/>
  <c r="M111" i="4"/>
  <c r="L107" i="4"/>
  <c r="M107" i="4"/>
  <c r="L103" i="4"/>
  <c r="M103" i="4"/>
  <c r="L99" i="4"/>
  <c r="M99" i="4"/>
  <c r="L95" i="4"/>
  <c r="M95" i="4"/>
  <c r="L91" i="4"/>
  <c r="M91" i="4"/>
  <c r="L87" i="4"/>
  <c r="M87" i="4"/>
  <c r="L83" i="4"/>
  <c r="M83" i="4"/>
  <c r="L79" i="4"/>
  <c r="M79" i="4"/>
  <c r="L75" i="4"/>
  <c r="M75" i="4"/>
  <c r="L71" i="4"/>
  <c r="M71" i="4"/>
  <c r="L67" i="4"/>
  <c r="M67" i="4"/>
  <c r="L63" i="4"/>
  <c r="M63" i="4"/>
  <c r="L59" i="4"/>
  <c r="M59" i="4"/>
  <c r="L55" i="4"/>
  <c r="M55" i="4"/>
  <c r="L51" i="4"/>
  <c r="M51" i="4"/>
  <c r="L47" i="4"/>
  <c r="M47" i="4"/>
  <c r="L43" i="4"/>
  <c r="M43" i="4"/>
  <c r="L39" i="4"/>
  <c r="M39" i="4"/>
  <c r="L35" i="4"/>
  <c r="M35" i="4"/>
  <c r="M336" i="4"/>
  <c r="N336" i="4" s="1"/>
  <c r="O336" i="4" s="1"/>
  <c r="L280" i="4"/>
  <c r="L31" i="4"/>
  <c r="M31" i="4"/>
  <c r="L27" i="4"/>
  <c r="M27" i="4"/>
  <c r="L23" i="4"/>
  <c r="M23" i="4"/>
  <c r="L19" i="4"/>
  <c r="M19" i="4"/>
  <c r="L15" i="4"/>
  <c r="M15" i="4"/>
  <c r="L11" i="4"/>
  <c r="M11" i="4"/>
  <c r="L7" i="4"/>
  <c r="M7" i="4"/>
  <c r="M361" i="4"/>
  <c r="M333" i="4"/>
  <c r="M318" i="4"/>
  <c r="M22" i="4"/>
  <c r="N22" i="4" s="1"/>
  <c r="O22" i="4" s="1"/>
  <c r="L366" i="4"/>
  <c r="M366" i="4"/>
  <c r="L362" i="4"/>
  <c r="M362" i="4"/>
  <c r="L346" i="4"/>
  <c r="M346" i="4"/>
  <c r="L342" i="4"/>
  <c r="M342" i="4"/>
  <c r="L338" i="4"/>
  <c r="M338" i="4"/>
  <c r="L334" i="4"/>
  <c r="M334" i="4"/>
  <c r="L330" i="4"/>
  <c r="M330" i="4"/>
  <c r="L314" i="4"/>
  <c r="M314" i="4"/>
  <c r="L310" i="4"/>
  <c r="M310" i="4"/>
  <c r="L306" i="4"/>
  <c r="M306" i="4"/>
  <c r="L302" i="4"/>
  <c r="M302" i="4"/>
  <c r="L298" i="4"/>
  <c r="M298" i="4"/>
  <c r="L282" i="4"/>
  <c r="M282" i="4"/>
  <c r="L278" i="4"/>
  <c r="M278" i="4"/>
  <c r="L274" i="4"/>
  <c r="M274" i="4"/>
  <c r="L270" i="4"/>
  <c r="M270" i="4"/>
  <c r="L266" i="4"/>
  <c r="M266" i="4"/>
  <c r="L250" i="4"/>
  <c r="M250" i="4"/>
  <c r="L246" i="4"/>
  <c r="M246" i="4"/>
  <c r="L242" i="4"/>
  <c r="M242" i="4"/>
  <c r="L238" i="4"/>
  <c r="M238" i="4"/>
  <c r="L234" i="4"/>
  <c r="M234" i="4"/>
  <c r="L218" i="4"/>
  <c r="M218" i="4"/>
  <c r="L214" i="4"/>
  <c r="M214" i="4"/>
  <c r="M210" i="4"/>
  <c r="L210" i="4"/>
  <c r="M206" i="4"/>
  <c r="L206" i="4"/>
  <c r="M198" i="4"/>
  <c r="L198" i="4"/>
  <c r="M194" i="4"/>
  <c r="L194" i="4"/>
  <c r="M190" i="4"/>
  <c r="L190" i="4"/>
  <c r="M186" i="4"/>
  <c r="L186" i="4"/>
  <c r="M182" i="4"/>
  <c r="L182" i="4"/>
  <c r="M178" i="4"/>
  <c r="L178" i="4"/>
  <c r="M174" i="4"/>
  <c r="L174" i="4"/>
  <c r="L170" i="4"/>
  <c r="M170" i="4"/>
  <c r="L162" i="4"/>
  <c r="M162" i="4"/>
  <c r="L158" i="4"/>
  <c r="M158" i="4"/>
  <c r="L154" i="4"/>
  <c r="M154" i="4"/>
  <c r="L150" i="4"/>
  <c r="M150" i="4"/>
  <c r="L142" i="4"/>
  <c r="M142" i="4"/>
  <c r="L138" i="4"/>
  <c r="M138" i="4"/>
  <c r="L134" i="4"/>
  <c r="M134" i="4"/>
  <c r="L130" i="4"/>
  <c r="M130" i="4"/>
  <c r="L126" i="4"/>
  <c r="M126" i="4"/>
  <c r="L118" i="4"/>
  <c r="M118" i="4"/>
  <c r="L114" i="4"/>
  <c r="M114" i="4"/>
  <c r="L110" i="4"/>
  <c r="M110" i="4"/>
  <c r="L106" i="4"/>
  <c r="M106" i="4"/>
  <c r="L98" i="4"/>
  <c r="M98" i="4"/>
  <c r="L94" i="4"/>
  <c r="M94" i="4"/>
  <c r="L90" i="4"/>
  <c r="M90" i="4"/>
  <c r="L86" i="4"/>
  <c r="M86" i="4"/>
  <c r="L78" i="4"/>
  <c r="M78" i="4"/>
  <c r="L74" i="4"/>
  <c r="M74" i="4"/>
  <c r="L70" i="4"/>
  <c r="M70" i="4"/>
  <c r="L66" i="4"/>
  <c r="M66" i="4"/>
  <c r="L62" i="4"/>
  <c r="M62" i="4"/>
  <c r="L54" i="4"/>
  <c r="M54" i="4"/>
  <c r="L50" i="4"/>
  <c r="M50" i="4"/>
  <c r="L46" i="4"/>
  <c r="M46" i="4"/>
  <c r="L42" i="4"/>
  <c r="M42" i="4"/>
  <c r="L38" i="4"/>
  <c r="M38" i="4"/>
  <c r="L34" i="4"/>
  <c r="M34" i="4"/>
  <c r="L30" i="4"/>
  <c r="M30" i="4"/>
  <c r="L26" i="4"/>
  <c r="M26" i="4"/>
  <c r="L18" i="4"/>
  <c r="M18" i="4"/>
  <c r="L14" i="4"/>
  <c r="M14" i="4"/>
  <c r="L10" i="4"/>
  <c r="M10" i="4"/>
  <c r="L6" i="4"/>
  <c r="M6" i="4"/>
  <c r="L357" i="4"/>
  <c r="M357" i="4"/>
  <c r="L353" i="4"/>
  <c r="M353" i="4"/>
  <c r="L349" i="4"/>
  <c r="M349" i="4"/>
  <c r="L345" i="4"/>
  <c r="M345" i="4"/>
  <c r="L341" i="4"/>
  <c r="M341" i="4"/>
  <c r="L337" i="4"/>
  <c r="M337" i="4"/>
  <c r="L325" i="4"/>
  <c r="M325" i="4"/>
  <c r="L321" i="4"/>
  <c r="M321" i="4"/>
  <c r="L317" i="4"/>
  <c r="M317" i="4"/>
  <c r="L313" i="4"/>
  <c r="M313" i="4"/>
  <c r="L309" i="4"/>
  <c r="M309" i="4"/>
  <c r="L305" i="4"/>
  <c r="M305" i="4"/>
  <c r="L293" i="4"/>
  <c r="M293" i="4"/>
  <c r="L289" i="4"/>
  <c r="M289" i="4"/>
  <c r="L285" i="4"/>
  <c r="M285" i="4"/>
  <c r="L281" i="4"/>
  <c r="M281" i="4"/>
  <c r="L277" i="4"/>
  <c r="M277" i="4"/>
  <c r="L273" i="4"/>
  <c r="M273" i="4"/>
  <c r="L261" i="4"/>
  <c r="M261" i="4"/>
  <c r="L257" i="4"/>
  <c r="M257" i="4"/>
  <c r="L253" i="4"/>
  <c r="M253" i="4"/>
  <c r="L249" i="4"/>
  <c r="M249" i="4"/>
  <c r="L245" i="4"/>
  <c r="M245" i="4"/>
  <c r="L241" i="4"/>
  <c r="M241" i="4"/>
  <c r="L229" i="4"/>
  <c r="M229" i="4"/>
  <c r="L225" i="4"/>
  <c r="M225" i="4"/>
  <c r="L221" i="4"/>
  <c r="M221" i="4"/>
  <c r="L217" i="4"/>
  <c r="M217" i="4"/>
  <c r="L213" i="4"/>
  <c r="M213" i="4"/>
  <c r="L209" i="4"/>
  <c r="M209" i="4"/>
  <c r="L205" i="4"/>
  <c r="M205" i="4"/>
  <c r="L201" i="4"/>
  <c r="M201" i="4"/>
  <c r="L197" i="4"/>
  <c r="M197" i="4"/>
  <c r="L193" i="4"/>
  <c r="M193" i="4"/>
  <c r="L189" i="4"/>
  <c r="M189" i="4"/>
  <c r="L185" i="4"/>
  <c r="M185" i="4"/>
  <c r="L181" i="4"/>
  <c r="M181" i="4"/>
  <c r="L177" i="4"/>
  <c r="M177" i="4"/>
  <c r="M173" i="4"/>
  <c r="L173" i="4"/>
  <c r="L169" i="4"/>
  <c r="M169" i="4"/>
  <c r="L165" i="4"/>
  <c r="M165" i="4"/>
  <c r="L161" i="4"/>
  <c r="M161" i="4"/>
  <c r="L157" i="4"/>
  <c r="M157" i="4"/>
  <c r="L153" i="4"/>
  <c r="M153" i="4"/>
  <c r="L149" i="4"/>
  <c r="M149" i="4"/>
  <c r="L145" i="4"/>
  <c r="M145" i="4"/>
  <c r="L141" i="4"/>
  <c r="M141" i="4"/>
  <c r="L137" i="4"/>
  <c r="M137" i="4"/>
  <c r="L133" i="4"/>
  <c r="M133" i="4"/>
  <c r="L129" i="4"/>
  <c r="M129" i="4"/>
  <c r="L125" i="4"/>
  <c r="M125" i="4"/>
  <c r="L121" i="4"/>
  <c r="M121" i="4"/>
  <c r="L117" i="4"/>
  <c r="M117" i="4"/>
  <c r="L113" i="4"/>
  <c r="M113" i="4"/>
  <c r="L109" i="4"/>
  <c r="M109" i="4"/>
  <c r="L105" i="4"/>
  <c r="M105" i="4"/>
  <c r="L101" i="4"/>
  <c r="M101" i="4"/>
  <c r="L97" i="4"/>
  <c r="M97" i="4"/>
  <c r="L93" i="4"/>
  <c r="M93" i="4"/>
  <c r="L89" i="4"/>
  <c r="M89" i="4"/>
  <c r="L85" i="4"/>
  <c r="M85" i="4"/>
  <c r="L81" i="4"/>
  <c r="M81" i="4"/>
  <c r="L77" i="4"/>
  <c r="M77" i="4"/>
  <c r="L73" i="4"/>
  <c r="M73" i="4"/>
  <c r="L69" i="4"/>
  <c r="M69" i="4"/>
  <c r="L65" i="4"/>
  <c r="M65" i="4"/>
  <c r="L61" i="4"/>
  <c r="M61" i="4"/>
  <c r="L57" i="4"/>
  <c r="M57" i="4"/>
  <c r="L53" i="4"/>
  <c r="M53" i="4"/>
  <c r="L49" i="4"/>
  <c r="M49" i="4"/>
  <c r="L45" i="4"/>
  <c r="M45" i="4"/>
  <c r="L41" i="4"/>
  <c r="M41" i="4"/>
  <c r="L37" i="4"/>
  <c r="M37" i="4"/>
  <c r="L33" i="4"/>
  <c r="M33" i="4"/>
  <c r="L29" i="4"/>
  <c r="M29" i="4"/>
  <c r="L25" i="4"/>
  <c r="M25" i="4"/>
  <c r="L21" i="4"/>
  <c r="M21" i="4"/>
  <c r="L17" i="4"/>
  <c r="M17" i="4"/>
  <c r="L13" i="4"/>
  <c r="M13" i="4"/>
  <c r="L9" i="4"/>
  <c r="M9" i="4"/>
  <c r="L5" i="4"/>
  <c r="M5" i="4"/>
  <c r="M226" i="4"/>
  <c r="L76" i="4"/>
  <c r="M76" i="4"/>
  <c r="L72" i="4"/>
  <c r="M72" i="4"/>
  <c r="L68" i="4"/>
  <c r="M68" i="4"/>
  <c r="L64" i="4"/>
  <c r="M64" i="4"/>
  <c r="L60" i="4"/>
  <c r="M60" i="4"/>
  <c r="L56" i="4"/>
  <c r="M56" i="4"/>
  <c r="L52" i="4"/>
  <c r="M52" i="4"/>
  <c r="L48" i="4"/>
  <c r="M48" i="4"/>
  <c r="L44" i="4"/>
  <c r="M44" i="4"/>
  <c r="L40" i="4"/>
  <c r="M40" i="4"/>
  <c r="L36" i="4"/>
  <c r="M36" i="4"/>
  <c r="L32" i="4"/>
  <c r="M32" i="4"/>
  <c r="L28" i="4"/>
  <c r="M28" i="4"/>
  <c r="L24" i="4"/>
  <c r="M24" i="4"/>
  <c r="L20" i="4"/>
  <c r="M20" i="4"/>
  <c r="L16" i="4"/>
  <c r="M16" i="4"/>
  <c r="L12" i="4"/>
  <c r="M12" i="4"/>
  <c r="L8" i="4"/>
  <c r="M8" i="4"/>
  <c r="L4" i="4"/>
  <c r="M4" i="4"/>
  <c r="N361" i="4" l="1"/>
  <c r="O361" i="4" s="1"/>
  <c r="Q361" i="4" s="1"/>
  <c r="L230" i="4"/>
  <c r="M297" i="4"/>
  <c r="Q22" i="4"/>
  <c r="R22" i="4"/>
  <c r="Q336" i="4"/>
  <c r="R336" i="4"/>
  <c r="N3" i="4"/>
  <c r="O3" i="4" s="1"/>
  <c r="N296" i="4"/>
  <c r="O296" i="4" s="1"/>
  <c r="N324" i="4"/>
  <c r="O324" i="4" s="1"/>
  <c r="N332" i="4"/>
  <c r="O332" i="4" s="1"/>
  <c r="M166" i="4"/>
  <c r="N166" i="4" s="1"/>
  <c r="O166" i="4" s="1"/>
  <c r="M82" i="4"/>
  <c r="N82" i="4" s="1"/>
  <c r="O82" i="4" s="1"/>
  <c r="M269" i="4"/>
  <c r="N269" i="4" s="1"/>
  <c r="O269" i="4" s="1"/>
  <c r="M102" i="4"/>
  <c r="N102" i="4" s="1"/>
  <c r="O102" i="4" s="1"/>
  <c r="N333" i="4"/>
  <c r="O333" i="4" s="1"/>
  <c r="M290" i="4"/>
  <c r="N290" i="4" s="1"/>
  <c r="O290" i="4" s="1"/>
  <c r="M301" i="4"/>
  <c r="N301" i="4" s="1"/>
  <c r="O301" i="4" s="1"/>
  <c r="M254" i="4"/>
  <c r="N254" i="4" s="1"/>
  <c r="O254" i="4" s="1"/>
  <c r="M329" i="4"/>
  <c r="N329" i="4" s="1"/>
  <c r="O329" i="4" s="1"/>
  <c r="L326" i="4"/>
  <c r="N326" i="4" s="1"/>
  <c r="O326" i="4" s="1"/>
  <c r="N5" i="4"/>
  <c r="N13" i="4"/>
  <c r="O13" i="4" s="1"/>
  <c r="N21" i="4"/>
  <c r="O21" i="4" s="1"/>
  <c r="N29" i="4"/>
  <c r="O29" i="4" s="1"/>
  <c r="N37" i="4"/>
  <c r="O37" i="4" s="1"/>
  <c r="M286" i="4"/>
  <c r="N286" i="4" s="1"/>
  <c r="O286" i="4" s="1"/>
  <c r="M233" i="4"/>
  <c r="N233" i="4" s="1"/>
  <c r="O233" i="4" s="1"/>
  <c r="N8" i="4"/>
  <c r="O8" i="4" s="1"/>
  <c r="N16" i="4"/>
  <c r="O16" i="4" s="1"/>
  <c r="N24" i="4"/>
  <c r="O24" i="4" s="1"/>
  <c r="N32" i="4"/>
  <c r="O32" i="4" s="1"/>
  <c r="N40" i="4"/>
  <c r="O40" i="4" s="1"/>
  <c r="N48" i="4"/>
  <c r="O48" i="4" s="1"/>
  <c r="N56" i="4"/>
  <c r="O56" i="4" s="1"/>
  <c r="N64" i="4"/>
  <c r="O64" i="4" s="1"/>
  <c r="N72" i="4"/>
  <c r="O72" i="4" s="1"/>
  <c r="N320" i="4"/>
  <c r="O320" i="4" s="1"/>
  <c r="N328" i="4"/>
  <c r="O328" i="4" s="1"/>
  <c r="N58" i="4"/>
  <c r="O58" i="4" s="1"/>
  <c r="N202" i="4"/>
  <c r="O202" i="4" s="1"/>
  <c r="N251" i="4"/>
  <c r="O251" i="4" s="1"/>
  <c r="N237" i="4"/>
  <c r="O237" i="4" s="1"/>
  <c r="N365" i="4"/>
  <c r="O365" i="4" s="1"/>
  <c r="N322" i="4"/>
  <c r="O322" i="4" s="1"/>
  <c r="N294" i="4"/>
  <c r="O294" i="4" s="1"/>
  <c r="N362" i="4"/>
  <c r="O362" i="4" s="1"/>
  <c r="N318" i="4"/>
  <c r="O318" i="4" s="1"/>
  <c r="M122" i="4"/>
  <c r="N122" i="4" s="1"/>
  <c r="O122" i="4" s="1"/>
  <c r="M354" i="4"/>
  <c r="N354" i="4" s="1"/>
  <c r="O354" i="4" s="1"/>
  <c r="M358" i="4"/>
  <c r="N358" i="4" s="1"/>
  <c r="O358" i="4" s="1"/>
  <c r="N45" i="4"/>
  <c r="O45" i="4" s="1"/>
  <c r="N53" i="4"/>
  <c r="O53" i="4" s="1"/>
  <c r="N61" i="4"/>
  <c r="O61" i="4" s="1"/>
  <c r="N69" i="4"/>
  <c r="O69" i="4" s="1"/>
  <c r="N77" i="4"/>
  <c r="O77" i="4" s="1"/>
  <c r="N85" i="4"/>
  <c r="O85" i="4" s="1"/>
  <c r="N93" i="4"/>
  <c r="O93" i="4" s="1"/>
  <c r="N101" i="4"/>
  <c r="O101" i="4" s="1"/>
  <c r="N109" i="4"/>
  <c r="O109" i="4" s="1"/>
  <c r="N117" i="4"/>
  <c r="O117" i="4" s="1"/>
  <c r="N125" i="4"/>
  <c r="O125" i="4" s="1"/>
  <c r="N133" i="4"/>
  <c r="O133" i="4" s="1"/>
  <c r="N141" i="4"/>
  <c r="O141" i="4" s="1"/>
  <c r="N149" i="4"/>
  <c r="O149" i="4" s="1"/>
  <c r="N157" i="4"/>
  <c r="O157" i="4" s="1"/>
  <c r="N165" i="4"/>
  <c r="O165" i="4" s="1"/>
  <c r="N181" i="4"/>
  <c r="O181" i="4" s="1"/>
  <c r="N189" i="4"/>
  <c r="O189" i="4" s="1"/>
  <c r="N197" i="4"/>
  <c r="O197" i="4" s="1"/>
  <c r="N205" i="4"/>
  <c r="O205" i="4" s="1"/>
  <c r="N213" i="4"/>
  <c r="O213" i="4" s="1"/>
  <c r="N221" i="4"/>
  <c r="O221" i="4" s="1"/>
  <c r="N229" i="4"/>
  <c r="O229" i="4" s="1"/>
  <c r="N245" i="4"/>
  <c r="O245" i="4" s="1"/>
  <c r="N253" i="4"/>
  <c r="O253" i="4" s="1"/>
  <c r="N261" i="4"/>
  <c r="O261" i="4" s="1"/>
  <c r="N277" i="4"/>
  <c r="O277" i="4" s="1"/>
  <c r="N285" i="4"/>
  <c r="O285" i="4" s="1"/>
  <c r="N293" i="4"/>
  <c r="O293" i="4" s="1"/>
  <c r="N309" i="4"/>
  <c r="O309" i="4" s="1"/>
  <c r="N317" i="4"/>
  <c r="O317" i="4" s="1"/>
  <c r="N325" i="4"/>
  <c r="O325" i="4" s="1"/>
  <c r="N341" i="4"/>
  <c r="O341" i="4" s="1"/>
  <c r="N349" i="4"/>
  <c r="O349" i="4" s="1"/>
  <c r="N357" i="4"/>
  <c r="O357" i="4" s="1"/>
  <c r="M258" i="4"/>
  <c r="L262" i="4"/>
  <c r="N39" i="4"/>
  <c r="O39" i="4" s="1"/>
  <c r="N47" i="4"/>
  <c r="O47" i="4" s="1"/>
  <c r="N55" i="4"/>
  <c r="O55" i="4" s="1"/>
  <c r="N63" i="4"/>
  <c r="O63" i="4" s="1"/>
  <c r="N71" i="4"/>
  <c r="O71" i="4" s="1"/>
  <c r="N79" i="4"/>
  <c r="O79" i="4" s="1"/>
  <c r="N87" i="4"/>
  <c r="O87" i="4" s="1"/>
  <c r="N95" i="4"/>
  <c r="O95" i="4" s="1"/>
  <c r="N103" i="4"/>
  <c r="O103" i="4" s="1"/>
  <c r="N111" i="4"/>
  <c r="O111" i="4" s="1"/>
  <c r="N119" i="4"/>
  <c r="O119" i="4" s="1"/>
  <c r="N127" i="4"/>
  <c r="O127" i="4" s="1"/>
  <c r="N135" i="4"/>
  <c r="O135" i="4" s="1"/>
  <c r="N143" i="4"/>
  <c r="O143" i="4" s="1"/>
  <c r="N151" i="4"/>
  <c r="O151" i="4" s="1"/>
  <c r="N159" i="4"/>
  <c r="O159" i="4" s="1"/>
  <c r="N167" i="4"/>
  <c r="O167" i="4" s="1"/>
  <c r="N175" i="4"/>
  <c r="O175" i="4" s="1"/>
  <c r="N183" i="4"/>
  <c r="O183" i="4" s="1"/>
  <c r="N191" i="4"/>
  <c r="O191" i="4" s="1"/>
  <c r="N199" i="4"/>
  <c r="O199" i="4" s="1"/>
  <c r="N207" i="4"/>
  <c r="O207" i="4" s="1"/>
  <c r="N215" i="4"/>
  <c r="O215" i="4" s="1"/>
  <c r="N223" i="4"/>
  <c r="O223" i="4" s="1"/>
  <c r="N231" i="4"/>
  <c r="O231" i="4" s="1"/>
  <c r="N239" i="4"/>
  <c r="O239" i="4" s="1"/>
  <c r="N247" i="4"/>
  <c r="O247" i="4" s="1"/>
  <c r="N259" i="4"/>
  <c r="O259" i="4" s="1"/>
  <c r="N267" i="4"/>
  <c r="O267" i="4" s="1"/>
  <c r="N275" i="4"/>
  <c r="O275" i="4" s="1"/>
  <c r="N283" i="4"/>
  <c r="O283" i="4" s="1"/>
  <c r="N291" i="4"/>
  <c r="O291" i="4" s="1"/>
  <c r="N299" i="4"/>
  <c r="O299" i="4" s="1"/>
  <c r="N307" i="4"/>
  <c r="O307" i="4" s="1"/>
  <c r="N339" i="4"/>
  <c r="O339" i="4" s="1"/>
  <c r="N260" i="4"/>
  <c r="O260" i="4" s="1"/>
  <c r="N268" i="4"/>
  <c r="O268" i="4" s="1"/>
  <c r="N304" i="4"/>
  <c r="O304" i="4" s="1"/>
  <c r="N352" i="4"/>
  <c r="O352" i="4" s="1"/>
  <c r="N360" i="4"/>
  <c r="O360" i="4" s="1"/>
  <c r="N146" i="4"/>
  <c r="O146" i="4" s="1"/>
  <c r="N222" i="4"/>
  <c r="O222" i="4" s="1"/>
  <c r="N265" i="4"/>
  <c r="O265" i="4" s="1"/>
  <c r="N308" i="4"/>
  <c r="O308" i="4" s="1"/>
  <c r="N350" i="4"/>
  <c r="O350" i="4" s="1"/>
  <c r="N226" i="4"/>
  <c r="O226" i="4" s="1"/>
  <c r="N258" i="4"/>
  <c r="O258" i="4" s="1"/>
  <c r="N262" i="4"/>
  <c r="O262" i="4" s="1"/>
  <c r="N297" i="4"/>
  <c r="O297" i="4" s="1"/>
  <c r="N230" i="4"/>
  <c r="O230" i="4" s="1"/>
  <c r="N211" i="4"/>
  <c r="O211" i="4" s="1"/>
  <c r="N176" i="4"/>
  <c r="O176" i="4" s="1"/>
  <c r="N184" i="4"/>
  <c r="O184" i="4" s="1"/>
  <c r="N232" i="4"/>
  <c r="O232" i="4" s="1"/>
  <c r="N240" i="4"/>
  <c r="O240" i="4" s="1"/>
  <c r="N280" i="4"/>
  <c r="O280" i="4" s="1"/>
  <c r="N368" i="4"/>
  <c r="O368" i="4" s="1"/>
  <c r="N218" i="4"/>
  <c r="O218" i="4" s="1"/>
  <c r="N238" i="4"/>
  <c r="O238" i="4" s="1"/>
  <c r="N246" i="4"/>
  <c r="O246" i="4" s="1"/>
  <c r="N266" i="4"/>
  <c r="O266" i="4" s="1"/>
  <c r="N274" i="4"/>
  <c r="O274" i="4" s="1"/>
  <c r="N282" i="4"/>
  <c r="O282" i="4" s="1"/>
  <c r="N302" i="4"/>
  <c r="O302" i="4" s="1"/>
  <c r="N310" i="4"/>
  <c r="O310" i="4" s="1"/>
  <c r="N330" i="4"/>
  <c r="O330" i="4" s="1"/>
  <c r="N338" i="4"/>
  <c r="O338" i="4" s="1"/>
  <c r="N346" i="4"/>
  <c r="O346" i="4" s="1"/>
  <c r="N284" i="4"/>
  <c r="O284" i="4" s="1"/>
  <c r="N292" i="4"/>
  <c r="O292" i="4" s="1"/>
  <c r="N300" i="4"/>
  <c r="O300" i="4" s="1"/>
  <c r="N206" i="4"/>
  <c r="O206" i="4" s="1"/>
  <c r="N315" i="4"/>
  <c r="O315" i="4" s="1"/>
  <c r="N323" i="4"/>
  <c r="O323" i="4" s="1"/>
  <c r="N331" i="4"/>
  <c r="O331" i="4" s="1"/>
  <c r="N347" i="4"/>
  <c r="O347" i="4" s="1"/>
  <c r="N355" i="4"/>
  <c r="O355" i="4" s="1"/>
  <c r="N363" i="4"/>
  <c r="O363" i="4" s="1"/>
  <c r="N84" i="4"/>
  <c r="O84" i="4" s="1"/>
  <c r="N92" i="4"/>
  <c r="O92" i="4" s="1"/>
  <c r="N100" i="4"/>
  <c r="O100" i="4" s="1"/>
  <c r="N108" i="4"/>
  <c r="O108" i="4" s="1"/>
  <c r="N116" i="4"/>
  <c r="O116" i="4" s="1"/>
  <c r="N124" i="4"/>
  <c r="O124" i="4" s="1"/>
  <c r="N132" i="4"/>
  <c r="O132" i="4" s="1"/>
  <c r="N140" i="4"/>
  <c r="O140" i="4" s="1"/>
  <c r="N148" i="4"/>
  <c r="O148" i="4" s="1"/>
  <c r="N156" i="4"/>
  <c r="O156" i="4" s="1"/>
  <c r="N164" i="4"/>
  <c r="O164" i="4" s="1"/>
  <c r="N172" i="4"/>
  <c r="O172" i="4" s="1"/>
  <c r="N178" i="4"/>
  <c r="O178" i="4" s="1"/>
  <c r="N186" i="4"/>
  <c r="O186" i="4" s="1"/>
  <c r="N194" i="4"/>
  <c r="O194" i="4" s="1"/>
  <c r="N7" i="4"/>
  <c r="O7" i="4" s="1"/>
  <c r="N15" i="4"/>
  <c r="O15" i="4" s="1"/>
  <c r="N23" i="4"/>
  <c r="O23" i="4" s="1"/>
  <c r="N31" i="4"/>
  <c r="O31" i="4" s="1"/>
  <c r="N10" i="4"/>
  <c r="O10" i="4" s="1"/>
  <c r="N18" i="4"/>
  <c r="O18" i="4" s="1"/>
  <c r="N30" i="4"/>
  <c r="O30" i="4" s="1"/>
  <c r="N38" i="4"/>
  <c r="O38" i="4" s="1"/>
  <c r="N46" i="4"/>
  <c r="O46" i="4" s="1"/>
  <c r="N54" i="4"/>
  <c r="O54" i="4" s="1"/>
  <c r="N66" i="4"/>
  <c r="O66" i="4" s="1"/>
  <c r="N74" i="4"/>
  <c r="O74" i="4" s="1"/>
  <c r="N86" i="4"/>
  <c r="O86" i="4" s="1"/>
  <c r="N94" i="4"/>
  <c r="O94" i="4" s="1"/>
  <c r="N106" i="4"/>
  <c r="O106" i="4" s="1"/>
  <c r="N114" i="4"/>
  <c r="O114" i="4" s="1"/>
  <c r="N126" i="4"/>
  <c r="O126" i="4" s="1"/>
  <c r="N134" i="4"/>
  <c r="O134" i="4" s="1"/>
  <c r="N142" i="4"/>
  <c r="O142" i="4" s="1"/>
  <c r="N154" i="4"/>
  <c r="O154" i="4" s="1"/>
  <c r="N162" i="4"/>
  <c r="O162" i="4" s="1"/>
  <c r="N123" i="4"/>
  <c r="O123" i="4" s="1"/>
  <c r="N131" i="4"/>
  <c r="O131" i="4" s="1"/>
  <c r="N139" i="4"/>
  <c r="O139" i="4" s="1"/>
  <c r="N147" i="4"/>
  <c r="O147" i="4" s="1"/>
  <c r="N155" i="4"/>
  <c r="O155" i="4" s="1"/>
  <c r="N163" i="4"/>
  <c r="O163" i="4" s="1"/>
  <c r="N171" i="4"/>
  <c r="O171" i="4" s="1"/>
  <c r="N179" i="4"/>
  <c r="O179" i="4" s="1"/>
  <c r="N187" i="4"/>
  <c r="O187" i="4" s="1"/>
  <c r="N195" i="4"/>
  <c r="O195" i="4" s="1"/>
  <c r="N203" i="4"/>
  <c r="O203" i="4" s="1"/>
  <c r="N219" i="4"/>
  <c r="O219" i="4" s="1"/>
  <c r="N227" i="4"/>
  <c r="O227" i="4" s="1"/>
  <c r="N235" i="4"/>
  <c r="O235" i="4" s="1"/>
  <c r="N243" i="4"/>
  <c r="O243" i="4" s="1"/>
  <c r="N255" i="4"/>
  <c r="O255" i="4" s="1"/>
  <c r="N263" i="4"/>
  <c r="O263" i="4" s="1"/>
  <c r="N271" i="4"/>
  <c r="O271" i="4" s="1"/>
  <c r="N279" i="4"/>
  <c r="O279" i="4" s="1"/>
  <c r="N287" i="4"/>
  <c r="O287" i="4" s="1"/>
  <c r="N295" i="4"/>
  <c r="O295" i="4" s="1"/>
  <c r="N303" i="4"/>
  <c r="O303" i="4" s="1"/>
  <c r="N311" i="4"/>
  <c r="O311" i="4" s="1"/>
  <c r="N319" i="4"/>
  <c r="O319" i="4" s="1"/>
  <c r="N327" i="4"/>
  <c r="O327" i="4" s="1"/>
  <c r="N335" i="4"/>
  <c r="O335" i="4" s="1"/>
  <c r="N343" i="4"/>
  <c r="O343" i="4" s="1"/>
  <c r="N351" i="4"/>
  <c r="O351" i="4" s="1"/>
  <c r="N359" i="4"/>
  <c r="O359" i="4" s="1"/>
  <c r="N367" i="4"/>
  <c r="O367" i="4" s="1"/>
  <c r="N80" i="4"/>
  <c r="O80" i="4" s="1"/>
  <c r="N88" i="4"/>
  <c r="O88" i="4" s="1"/>
  <c r="N96" i="4"/>
  <c r="O96" i="4" s="1"/>
  <c r="N104" i="4"/>
  <c r="O104" i="4" s="1"/>
  <c r="N112" i="4"/>
  <c r="O112" i="4" s="1"/>
  <c r="N120" i="4"/>
  <c r="O120" i="4" s="1"/>
  <c r="N128" i="4"/>
  <c r="O128" i="4" s="1"/>
  <c r="N136" i="4"/>
  <c r="O136" i="4" s="1"/>
  <c r="N144" i="4"/>
  <c r="O144" i="4" s="1"/>
  <c r="N152" i="4"/>
  <c r="O152" i="4" s="1"/>
  <c r="N224" i="4"/>
  <c r="O224" i="4" s="1"/>
  <c r="N256" i="4"/>
  <c r="O256" i="4" s="1"/>
  <c r="N264" i="4"/>
  <c r="O264" i="4" s="1"/>
  <c r="N272" i="4"/>
  <c r="O272" i="4" s="1"/>
  <c r="N174" i="4"/>
  <c r="O174" i="4" s="1"/>
  <c r="N182" i="4"/>
  <c r="O182" i="4" s="1"/>
  <c r="N190" i="4"/>
  <c r="O190" i="4" s="1"/>
  <c r="N198" i="4"/>
  <c r="O198" i="4" s="1"/>
  <c r="N173" i="4"/>
  <c r="O173" i="4" s="1"/>
  <c r="N6" i="4"/>
  <c r="O6" i="4" s="1"/>
  <c r="N14" i="4"/>
  <c r="O14" i="4" s="1"/>
  <c r="N26" i="4"/>
  <c r="O26" i="4" s="1"/>
  <c r="N34" i="4"/>
  <c r="O34" i="4" s="1"/>
  <c r="N42" i="4"/>
  <c r="O42" i="4" s="1"/>
  <c r="N50" i="4"/>
  <c r="O50" i="4" s="1"/>
  <c r="N62" i="4"/>
  <c r="O62" i="4" s="1"/>
  <c r="N70" i="4"/>
  <c r="O70" i="4" s="1"/>
  <c r="N78" i="4"/>
  <c r="O78" i="4" s="1"/>
  <c r="N90" i="4"/>
  <c r="O90" i="4" s="1"/>
  <c r="N98" i="4"/>
  <c r="O98" i="4" s="1"/>
  <c r="N110" i="4"/>
  <c r="O110" i="4" s="1"/>
  <c r="N118" i="4"/>
  <c r="O118" i="4" s="1"/>
  <c r="N130" i="4"/>
  <c r="O130" i="4" s="1"/>
  <c r="N138" i="4"/>
  <c r="O138" i="4" s="1"/>
  <c r="N150" i="4"/>
  <c r="O150" i="4" s="1"/>
  <c r="N158" i="4"/>
  <c r="O158" i="4" s="1"/>
  <c r="N170" i="4"/>
  <c r="O170" i="4" s="1"/>
  <c r="N210" i="4"/>
  <c r="O210" i="4" s="1"/>
  <c r="N366" i="4"/>
  <c r="O366" i="4" s="1"/>
  <c r="N11" i="4"/>
  <c r="O11" i="4" s="1"/>
  <c r="N19" i="4"/>
  <c r="O19" i="4" s="1"/>
  <c r="N27" i="4"/>
  <c r="O27" i="4" s="1"/>
  <c r="N180" i="4"/>
  <c r="O180" i="4" s="1"/>
  <c r="N188" i="4"/>
  <c r="O188" i="4" s="1"/>
  <c r="N196" i="4"/>
  <c r="O196" i="4" s="1"/>
  <c r="N204" i="4"/>
  <c r="O204" i="4" s="1"/>
  <c r="N212" i="4"/>
  <c r="O212" i="4" s="1"/>
  <c r="N220" i="4"/>
  <c r="O220" i="4" s="1"/>
  <c r="N228" i="4"/>
  <c r="O228" i="4" s="1"/>
  <c r="N236" i="4"/>
  <c r="O236" i="4" s="1"/>
  <c r="N244" i="4"/>
  <c r="O244" i="4" s="1"/>
  <c r="N252" i="4"/>
  <c r="O252" i="4" s="1"/>
  <c r="N276" i="4"/>
  <c r="O276" i="4" s="1"/>
  <c r="N288" i="4"/>
  <c r="O288" i="4" s="1"/>
  <c r="N312" i="4"/>
  <c r="O312" i="4" s="1"/>
  <c r="N340" i="4"/>
  <c r="O340" i="4" s="1"/>
  <c r="N348" i="4"/>
  <c r="O348" i="4" s="1"/>
  <c r="N356" i="4"/>
  <c r="O356" i="4" s="1"/>
  <c r="N364" i="4"/>
  <c r="O364" i="4" s="1"/>
  <c r="N4" i="4"/>
  <c r="O4" i="4" s="1"/>
  <c r="N12" i="4"/>
  <c r="O12" i="4" s="1"/>
  <c r="N20" i="4"/>
  <c r="O20" i="4" s="1"/>
  <c r="N28" i="4"/>
  <c r="O28" i="4" s="1"/>
  <c r="N36" i="4"/>
  <c r="O36" i="4" s="1"/>
  <c r="N44" i="4"/>
  <c r="O44" i="4" s="1"/>
  <c r="N52" i="4"/>
  <c r="O52" i="4" s="1"/>
  <c r="N60" i="4"/>
  <c r="O60" i="4" s="1"/>
  <c r="N68" i="4"/>
  <c r="O68" i="4" s="1"/>
  <c r="N76" i="4"/>
  <c r="O76" i="4" s="1"/>
  <c r="N9" i="4"/>
  <c r="O9" i="4" s="1"/>
  <c r="N17" i="4"/>
  <c r="O17" i="4" s="1"/>
  <c r="N25" i="4"/>
  <c r="O25" i="4" s="1"/>
  <c r="N33" i="4"/>
  <c r="O33" i="4" s="1"/>
  <c r="N41" i="4"/>
  <c r="O41" i="4" s="1"/>
  <c r="N49" i="4"/>
  <c r="O49" i="4" s="1"/>
  <c r="N57" i="4"/>
  <c r="O57" i="4" s="1"/>
  <c r="N65" i="4"/>
  <c r="O65" i="4" s="1"/>
  <c r="N73" i="4"/>
  <c r="O73" i="4" s="1"/>
  <c r="N81" i="4"/>
  <c r="O81" i="4" s="1"/>
  <c r="N89" i="4"/>
  <c r="O89" i="4" s="1"/>
  <c r="N97" i="4"/>
  <c r="O97" i="4" s="1"/>
  <c r="N105" i="4"/>
  <c r="O105" i="4" s="1"/>
  <c r="N113" i="4"/>
  <c r="O113" i="4" s="1"/>
  <c r="N121" i="4"/>
  <c r="O121" i="4" s="1"/>
  <c r="N129" i="4"/>
  <c r="O129" i="4" s="1"/>
  <c r="N137" i="4"/>
  <c r="O137" i="4" s="1"/>
  <c r="N145" i="4"/>
  <c r="O145" i="4" s="1"/>
  <c r="N153" i="4"/>
  <c r="O153" i="4" s="1"/>
  <c r="N161" i="4"/>
  <c r="O161" i="4" s="1"/>
  <c r="N169" i="4"/>
  <c r="O169" i="4" s="1"/>
  <c r="N177" i="4"/>
  <c r="O177" i="4" s="1"/>
  <c r="N185" i="4"/>
  <c r="O185" i="4" s="1"/>
  <c r="N193" i="4"/>
  <c r="O193" i="4" s="1"/>
  <c r="N201" i="4"/>
  <c r="O201" i="4" s="1"/>
  <c r="N209" i="4"/>
  <c r="O209" i="4" s="1"/>
  <c r="N217" i="4"/>
  <c r="O217" i="4" s="1"/>
  <c r="N225" i="4"/>
  <c r="O225" i="4" s="1"/>
  <c r="N241" i="4"/>
  <c r="O241" i="4" s="1"/>
  <c r="N249" i="4"/>
  <c r="O249" i="4" s="1"/>
  <c r="N257" i="4"/>
  <c r="O257" i="4" s="1"/>
  <c r="N273" i="4"/>
  <c r="O273" i="4" s="1"/>
  <c r="N281" i="4"/>
  <c r="O281" i="4" s="1"/>
  <c r="N289" i="4"/>
  <c r="O289" i="4" s="1"/>
  <c r="N305" i="4"/>
  <c r="O305" i="4" s="1"/>
  <c r="N313" i="4"/>
  <c r="O313" i="4" s="1"/>
  <c r="N321" i="4"/>
  <c r="O321" i="4" s="1"/>
  <c r="N337" i="4"/>
  <c r="O337" i="4" s="1"/>
  <c r="N345" i="4"/>
  <c r="O345" i="4" s="1"/>
  <c r="N353" i="4"/>
  <c r="O353" i="4" s="1"/>
  <c r="N214" i="4"/>
  <c r="O214" i="4" s="1"/>
  <c r="N234" i="4"/>
  <c r="O234" i="4" s="1"/>
  <c r="N242" i="4"/>
  <c r="O242" i="4" s="1"/>
  <c r="N250" i="4"/>
  <c r="O250" i="4" s="1"/>
  <c r="N270" i="4"/>
  <c r="O270" i="4" s="1"/>
  <c r="N278" i="4"/>
  <c r="O278" i="4" s="1"/>
  <c r="N298" i="4"/>
  <c r="O298" i="4" s="1"/>
  <c r="N306" i="4"/>
  <c r="O306" i="4" s="1"/>
  <c r="N314" i="4"/>
  <c r="O314" i="4" s="1"/>
  <c r="N334" i="4"/>
  <c r="O334" i="4" s="1"/>
  <c r="N342" i="4"/>
  <c r="O342" i="4" s="1"/>
  <c r="N35" i="4"/>
  <c r="O35" i="4" s="1"/>
  <c r="N43" i="4"/>
  <c r="O43" i="4" s="1"/>
  <c r="N51" i="4"/>
  <c r="O51" i="4" s="1"/>
  <c r="N59" i="4"/>
  <c r="O59" i="4" s="1"/>
  <c r="N67" i="4"/>
  <c r="O67" i="4" s="1"/>
  <c r="N75" i="4"/>
  <c r="O75" i="4" s="1"/>
  <c r="N83" i="4"/>
  <c r="O83" i="4" s="1"/>
  <c r="N91" i="4"/>
  <c r="O91" i="4" s="1"/>
  <c r="N99" i="4"/>
  <c r="O99" i="4" s="1"/>
  <c r="N107" i="4"/>
  <c r="O107" i="4" s="1"/>
  <c r="N115" i="4"/>
  <c r="O115" i="4" s="1"/>
  <c r="N160" i="4"/>
  <c r="O160" i="4" s="1"/>
  <c r="N168" i="4"/>
  <c r="O168" i="4" s="1"/>
  <c r="N192" i="4"/>
  <c r="O192" i="4" s="1"/>
  <c r="N200" i="4"/>
  <c r="O200" i="4" s="1"/>
  <c r="N208" i="4"/>
  <c r="O208" i="4" s="1"/>
  <c r="N216" i="4"/>
  <c r="O216" i="4" s="1"/>
  <c r="N248" i="4"/>
  <c r="O248" i="4" s="1"/>
  <c r="N316" i="4"/>
  <c r="O316" i="4" s="1"/>
  <c r="N344" i="4"/>
  <c r="O344" i="4" s="1"/>
  <c r="R361" i="4" l="1"/>
  <c r="O5" i="4"/>
  <c r="R5" i="4" s="1"/>
  <c r="Q216" i="4"/>
  <c r="R216" i="4"/>
  <c r="Q35" i="4"/>
  <c r="R35" i="4"/>
  <c r="Q353" i="4"/>
  <c r="R353" i="4"/>
  <c r="R225" i="4"/>
  <c r="Q225" i="4"/>
  <c r="Q97" i="4"/>
  <c r="R97" i="4"/>
  <c r="Q44" i="4"/>
  <c r="R44" i="4"/>
  <c r="R276" i="4"/>
  <c r="Q276" i="4"/>
  <c r="Q19" i="4"/>
  <c r="R19" i="4"/>
  <c r="Q90" i="4"/>
  <c r="R90" i="4"/>
  <c r="Q190" i="4"/>
  <c r="R190" i="4"/>
  <c r="Q80" i="4"/>
  <c r="R80" i="4"/>
  <c r="R243" i="4"/>
  <c r="Q243" i="4"/>
  <c r="Q139" i="4"/>
  <c r="R139" i="4"/>
  <c r="Q114" i="4"/>
  <c r="R114" i="4"/>
  <c r="Q31" i="4"/>
  <c r="R31" i="4"/>
  <c r="Q164" i="4"/>
  <c r="R164" i="4"/>
  <c r="Q100" i="4"/>
  <c r="R100" i="4"/>
  <c r="Q355" i="4"/>
  <c r="R355" i="4"/>
  <c r="R284" i="4"/>
  <c r="Q284" i="4"/>
  <c r="Q310" i="4"/>
  <c r="R310" i="4"/>
  <c r="Q266" i="4"/>
  <c r="R266" i="4"/>
  <c r="Q368" i="4"/>
  <c r="R368" i="4"/>
  <c r="Q184" i="4"/>
  <c r="R184" i="4"/>
  <c r="R297" i="4"/>
  <c r="Q297" i="4"/>
  <c r="Q350" i="4"/>
  <c r="R350" i="4"/>
  <c r="Q146" i="4"/>
  <c r="R146" i="4"/>
  <c r="R268" i="4"/>
  <c r="Q268" i="4"/>
  <c r="R299" i="4"/>
  <c r="Q299" i="4"/>
  <c r="R267" i="4"/>
  <c r="Q267" i="4"/>
  <c r="R231" i="4"/>
  <c r="Q231" i="4"/>
  <c r="R199" i="4"/>
  <c r="Q199" i="4"/>
  <c r="Q167" i="4"/>
  <c r="R167" i="4"/>
  <c r="Q135" i="4"/>
  <c r="R135" i="4"/>
  <c r="Q103" i="4"/>
  <c r="R103" i="4"/>
  <c r="Q71" i="4"/>
  <c r="R71" i="4"/>
  <c r="Q39" i="4"/>
  <c r="R39" i="4"/>
  <c r="R349" i="4"/>
  <c r="Q349" i="4"/>
  <c r="Q309" i="4"/>
  <c r="R309" i="4"/>
  <c r="R261" i="4"/>
  <c r="Q261" i="4"/>
  <c r="R221" i="4"/>
  <c r="Q221" i="4"/>
  <c r="R189" i="4"/>
  <c r="Q189" i="4"/>
  <c r="Q149" i="4"/>
  <c r="R149" i="4"/>
  <c r="Q117" i="4"/>
  <c r="R117" i="4"/>
  <c r="Q85" i="4"/>
  <c r="R85" i="4"/>
  <c r="Q53" i="4"/>
  <c r="R53" i="4"/>
  <c r="Q122" i="4"/>
  <c r="R122" i="4"/>
  <c r="Q322" i="4"/>
  <c r="R322" i="4"/>
  <c r="Q202" i="4"/>
  <c r="R202" i="4"/>
  <c r="Q72" i="4"/>
  <c r="R72" i="4"/>
  <c r="Q40" i="4"/>
  <c r="R40" i="4"/>
  <c r="Q8" i="4"/>
  <c r="R8" i="4"/>
  <c r="Q29" i="4"/>
  <c r="R29" i="4"/>
  <c r="Q326" i="4"/>
  <c r="R326" i="4"/>
  <c r="Q290" i="4"/>
  <c r="R290" i="4"/>
  <c r="Q344" i="4"/>
  <c r="R344" i="4"/>
  <c r="Q208" i="4"/>
  <c r="R208" i="4"/>
  <c r="Q160" i="4"/>
  <c r="R160" i="4"/>
  <c r="Q91" i="4"/>
  <c r="R91" i="4"/>
  <c r="Q59" i="4"/>
  <c r="R59" i="4"/>
  <c r="Q342" i="4"/>
  <c r="R342" i="4"/>
  <c r="Q298" i="4"/>
  <c r="R298" i="4"/>
  <c r="Q242" i="4"/>
  <c r="R242" i="4"/>
  <c r="R345" i="4"/>
  <c r="Q345" i="4"/>
  <c r="Q305" i="4"/>
  <c r="R305" i="4"/>
  <c r="R257" i="4"/>
  <c r="Q257" i="4"/>
  <c r="R217" i="4"/>
  <c r="Q217" i="4"/>
  <c r="R185" i="4"/>
  <c r="Q185" i="4"/>
  <c r="Q153" i="4"/>
  <c r="R153" i="4"/>
  <c r="Q121" i="4"/>
  <c r="R121" i="4"/>
  <c r="Q89" i="4"/>
  <c r="R89" i="4"/>
  <c r="Q57" i="4"/>
  <c r="R57" i="4"/>
  <c r="Q25" i="4"/>
  <c r="R25" i="4"/>
  <c r="Q68" i="4"/>
  <c r="R68" i="4"/>
  <c r="Q36" i="4"/>
  <c r="R36" i="4"/>
  <c r="Q340" i="4"/>
  <c r="R340" i="4"/>
  <c r="R252" i="4"/>
  <c r="Q252" i="4"/>
  <c r="R220" i="4"/>
  <c r="Q220" i="4"/>
  <c r="R188" i="4"/>
  <c r="Q188" i="4"/>
  <c r="Q11" i="4"/>
  <c r="R11" i="4"/>
  <c r="Q158" i="4"/>
  <c r="R158" i="4"/>
  <c r="Q118" i="4"/>
  <c r="R118" i="4"/>
  <c r="Q78" i="4"/>
  <c r="R78" i="4"/>
  <c r="Q42" i="4"/>
  <c r="R42" i="4"/>
  <c r="Q6" i="4"/>
  <c r="R6" i="4"/>
  <c r="Q182" i="4"/>
  <c r="R182" i="4"/>
  <c r="Q256" i="4"/>
  <c r="R256" i="4"/>
  <c r="Q136" i="4"/>
  <c r="R136" i="4"/>
  <c r="Q104" i="4"/>
  <c r="R104" i="4"/>
  <c r="Q367" i="4"/>
  <c r="R367" i="4"/>
  <c r="Q335" i="4"/>
  <c r="R335" i="4"/>
  <c r="Q303" i="4"/>
  <c r="R303" i="4"/>
  <c r="R271" i="4"/>
  <c r="Q271" i="4"/>
  <c r="R235" i="4"/>
  <c r="Q235" i="4"/>
  <c r="R195" i="4"/>
  <c r="Q195" i="4"/>
  <c r="Q163" i="4"/>
  <c r="R163" i="4"/>
  <c r="Q131" i="4"/>
  <c r="R131" i="4"/>
  <c r="Q142" i="4"/>
  <c r="R142" i="4"/>
  <c r="Q106" i="4"/>
  <c r="R106" i="4"/>
  <c r="Q66" i="4"/>
  <c r="R66" i="4"/>
  <c r="Q30" i="4"/>
  <c r="R30" i="4"/>
  <c r="Q23" i="4"/>
  <c r="R23" i="4"/>
  <c r="Q186" i="4"/>
  <c r="R186" i="4"/>
  <c r="Q156" i="4"/>
  <c r="R156" i="4"/>
  <c r="Q124" i="4"/>
  <c r="R124" i="4"/>
  <c r="Q92" i="4"/>
  <c r="R92" i="4"/>
  <c r="Q347" i="4"/>
  <c r="R347" i="4"/>
  <c r="Q206" i="4"/>
  <c r="R206" i="4"/>
  <c r="Q346" i="4"/>
  <c r="R346" i="4"/>
  <c r="Q302" i="4"/>
  <c r="R302" i="4"/>
  <c r="Q246" i="4"/>
  <c r="R246" i="4"/>
  <c r="Q280" i="4"/>
  <c r="R280" i="4"/>
  <c r="Q176" i="4"/>
  <c r="R176" i="4"/>
  <c r="Q262" i="4"/>
  <c r="R262" i="4"/>
  <c r="Q308" i="4"/>
  <c r="R308" i="4"/>
  <c r="Q360" i="4"/>
  <c r="R360" i="4"/>
  <c r="R260" i="4"/>
  <c r="Q260" i="4"/>
  <c r="R291" i="4"/>
  <c r="Q291" i="4"/>
  <c r="R259" i="4"/>
  <c r="Q259" i="4"/>
  <c r="R223" i="4"/>
  <c r="Q223" i="4"/>
  <c r="R191" i="4"/>
  <c r="Q191" i="4"/>
  <c r="Q159" i="4"/>
  <c r="R159" i="4"/>
  <c r="Q127" i="4"/>
  <c r="R127" i="4"/>
  <c r="Q95" i="4"/>
  <c r="R95" i="4"/>
  <c r="Q63" i="4"/>
  <c r="R63" i="4"/>
  <c r="Q341" i="4"/>
  <c r="R341" i="4"/>
  <c r="R293" i="4"/>
  <c r="Q293" i="4"/>
  <c r="R253" i="4"/>
  <c r="Q253" i="4"/>
  <c r="R213" i="4"/>
  <c r="Q213" i="4"/>
  <c r="R181" i="4"/>
  <c r="Q181" i="4"/>
  <c r="Q141" i="4"/>
  <c r="R141" i="4"/>
  <c r="Q109" i="4"/>
  <c r="R109" i="4"/>
  <c r="Q77" i="4"/>
  <c r="R77" i="4"/>
  <c r="Q45" i="4"/>
  <c r="R45" i="4"/>
  <c r="Q318" i="4"/>
  <c r="R318" i="4"/>
  <c r="R365" i="4"/>
  <c r="Q365" i="4"/>
  <c r="Q58" i="4"/>
  <c r="R58" i="4"/>
  <c r="Q64" i="4"/>
  <c r="R64" i="4"/>
  <c r="Q32" i="4"/>
  <c r="R32" i="4"/>
  <c r="R233" i="4"/>
  <c r="Q233" i="4"/>
  <c r="Q21" i="4"/>
  <c r="R21" i="4"/>
  <c r="Q329" i="4"/>
  <c r="R329" i="4"/>
  <c r="Q99" i="4"/>
  <c r="R99" i="4"/>
  <c r="Q306" i="4"/>
  <c r="R306" i="4"/>
  <c r="Q313" i="4"/>
  <c r="R313" i="4"/>
  <c r="R193" i="4"/>
  <c r="Q193" i="4"/>
  <c r="Q129" i="4"/>
  <c r="R129" i="4"/>
  <c r="Q33" i="4"/>
  <c r="R33" i="4"/>
  <c r="Q12" i="4"/>
  <c r="R12" i="4"/>
  <c r="R196" i="4"/>
  <c r="Q196" i="4"/>
  <c r="Q130" i="4"/>
  <c r="R130" i="4"/>
  <c r="Q14" i="4"/>
  <c r="R14" i="4"/>
  <c r="Q144" i="4"/>
  <c r="R144" i="4"/>
  <c r="Q343" i="4"/>
  <c r="R343" i="4"/>
  <c r="Q311" i="4"/>
  <c r="R311" i="4"/>
  <c r="R203" i="4"/>
  <c r="Q203" i="4"/>
  <c r="Q154" i="4"/>
  <c r="R154" i="4"/>
  <c r="Q74" i="4"/>
  <c r="R74" i="4"/>
  <c r="Q194" i="4"/>
  <c r="R194" i="4"/>
  <c r="Q132" i="4"/>
  <c r="R132" i="4"/>
  <c r="Q315" i="4"/>
  <c r="R315" i="4"/>
  <c r="Q316" i="4"/>
  <c r="R316" i="4"/>
  <c r="Q200" i="4"/>
  <c r="R200" i="4"/>
  <c r="Q115" i="4"/>
  <c r="R115" i="4"/>
  <c r="Q83" i="4"/>
  <c r="R83" i="4"/>
  <c r="Q51" i="4"/>
  <c r="R51" i="4"/>
  <c r="Q334" i="4"/>
  <c r="R334" i="4"/>
  <c r="Q278" i="4"/>
  <c r="R278" i="4"/>
  <c r="Q234" i="4"/>
  <c r="R234" i="4"/>
  <c r="Q337" i="4"/>
  <c r="R337" i="4"/>
  <c r="R289" i="4"/>
  <c r="Q289" i="4"/>
  <c r="R249" i="4"/>
  <c r="Q249" i="4"/>
  <c r="R209" i="4"/>
  <c r="Q209" i="4"/>
  <c r="R177" i="4"/>
  <c r="Q177" i="4"/>
  <c r="Q145" i="4"/>
  <c r="R145" i="4"/>
  <c r="Q113" i="4"/>
  <c r="R113" i="4"/>
  <c r="Q81" i="4"/>
  <c r="R81" i="4"/>
  <c r="Q49" i="4"/>
  <c r="R49" i="4"/>
  <c r="Q17" i="4"/>
  <c r="R17" i="4"/>
  <c r="Q60" i="4"/>
  <c r="R60" i="4"/>
  <c r="Q28" i="4"/>
  <c r="R28" i="4"/>
  <c r="Q364" i="4"/>
  <c r="R364" i="4"/>
  <c r="Q312" i="4"/>
  <c r="R312" i="4"/>
  <c r="R244" i="4"/>
  <c r="Q244" i="4"/>
  <c r="R212" i="4"/>
  <c r="Q212" i="4"/>
  <c r="R180" i="4"/>
  <c r="Q180" i="4"/>
  <c r="Q366" i="4"/>
  <c r="R366" i="4"/>
  <c r="Q150" i="4"/>
  <c r="R150" i="4"/>
  <c r="Q110" i="4"/>
  <c r="R110" i="4"/>
  <c r="Q70" i="4"/>
  <c r="R70" i="4"/>
  <c r="Q34" i="4"/>
  <c r="R34" i="4"/>
  <c r="Q173" i="4"/>
  <c r="R173" i="4"/>
  <c r="R174" i="4"/>
  <c r="Q174" i="4"/>
  <c r="Q224" i="4"/>
  <c r="R224" i="4"/>
  <c r="Q128" i="4"/>
  <c r="R128" i="4"/>
  <c r="Q96" i="4"/>
  <c r="R96" i="4"/>
  <c r="R359" i="4"/>
  <c r="Q359" i="4"/>
  <c r="Q327" i="4"/>
  <c r="R327" i="4"/>
  <c r="R295" i="4"/>
  <c r="Q295" i="4"/>
  <c r="R263" i="4"/>
  <c r="Q263" i="4"/>
  <c r="R227" i="4"/>
  <c r="Q227" i="4"/>
  <c r="R187" i="4"/>
  <c r="Q187" i="4"/>
  <c r="Q155" i="4"/>
  <c r="R155" i="4"/>
  <c r="Q123" i="4"/>
  <c r="R123" i="4"/>
  <c r="Q134" i="4"/>
  <c r="R134" i="4"/>
  <c r="Q94" i="4"/>
  <c r="R94" i="4"/>
  <c r="Q54" i="4"/>
  <c r="R54" i="4"/>
  <c r="Q18" i="4"/>
  <c r="R18" i="4"/>
  <c r="Q15" i="4"/>
  <c r="R15" i="4"/>
  <c r="Q178" i="4"/>
  <c r="R178" i="4"/>
  <c r="Q148" i="4"/>
  <c r="R148" i="4"/>
  <c r="Q116" i="4"/>
  <c r="R116" i="4"/>
  <c r="Q84" i="4"/>
  <c r="R84" i="4"/>
  <c r="Q331" i="4"/>
  <c r="R331" i="4"/>
  <c r="R300" i="4"/>
  <c r="Q300" i="4"/>
  <c r="Q338" i="4"/>
  <c r="R338" i="4"/>
  <c r="Q282" i="4"/>
  <c r="R282" i="4"/>
  <c r="Q238" i="4"/>
  <c r="R238" i="4"/>
  <c r="Q240" i="4"/>
  <c r="R240" i="4"/>
  <c r="R211" i="4"/>
  <c r="Q211" i="4"/>
  <c r="Q258" i="4"/>
  <c r="R258" i="4"/>
  <c r="R265" i="4"/>
  <c r="Q265" i="4"/>
  <c r="Q352" i="4"/>
  <c r="R352" i="4"/>
  <c r="Q339" i="4"/>
  <c r="R339" i="4"/>
  <c r="R283" i="4"/>
  <c r="Q283" i="4"/>
  <c r="R247" i="4"/>
  <c r="Q247" i="4"/>
  <c r="R215" i="4"/>
  <c r="Q215" i="4"/>
  <c r="R183" i="4"/>
  <c r="Q183" i="4"/>
  <c r="Q151" i="4"/>
  <c r="R151" i="4"/>
  <c r="Q119" i="4"/>
  <c r="R119" i="4"/>
  <c r="Q87" i="4"/>
  <c r="R87" i="4"/>
  <c r="Q55" i="4"/>
  <c r="R55" i="4"/>
  <c r="Q325" i="4"/>
  <c r="R325" i="4"/>
  <c r="R285" i="4"/>
  <c r="Q285" i="4"/>
  <c r="R245" i="4"/>
  <c r="Q245" i="4"/>
  <c r="R205" i="4"/>
  <c r="Q205" i="4"/>
  <c r="Q165" i="4"/>
  <c r="R165" i="4"/>
  <c r="Q133" i="4"/>
  <c r="R133" i="4"/>
  <c r="Q101" i="4"/>
  <c r="R101" i="4"/>
  <c r="Q69" i="4"/>
  <c r="R69" i="4"/>
  <c r="Q358" i="4"/>
  <c r="R358" i="4"/>
  <c r="Q362" i="4"/>
  <c r="R362" i="4"/>
  <c r="R237" i="4"/>
  <c r="Q237" i="4"/>
  <c r="Q328" i="4"/>
  <c r="R328" i="4"/>
  <c r="Q56" i="4"/>
  <c r="R56" i="4"/>
  <c r="Q24" i="4"/>
  <c r="R24" i="4"/>
  <c r="Q286" i="4"/>
  <c r="R286" i="4"/>
  <c r="Q13" i="4"/>
  <c r="R13" i="4"/>
  <c r="Q254" i="4"/>
  <c r="R254" i="4"/>
  <c r="Q102" i="4"/>
  <c r="R102" i="4"/>
  <c r="Q168" i="4"/>
  <c r="R168" i="4"/>
  <c r="Q67" i="4"/>
  <c r="R67" i="4"/>
  <c r="Q250" i="4"/>
  <c r="R250" i="4"/>
  <c r="R273" i="4"/>
  <c r="Q273" i="4"/>
  <c r="Q161" i="4"/>
  <c r="R161" i="4"/>
  <c r="Q65" i="4"/>
  <c r="R65" i="4"/>
  <c r="Q76" i="4"/>
  <c r="R76" i="4"/>
  <c r="Q348" i="4"/>
  <c r="R348" i="4"/>
  <c r="R228" i="4"/>
  <c r="Q228" i="4"/>
  <c r="Q170" i="4"/>
  <c r="R170" i="4"/>
  <c r="Q50" i="4"/>
  <c r="R50" i="4"/>
  <c r="Q264" i="4"/>
  <c r="R264" i="4"/>
  <c r="Q112" i="4"/>
  <c r="R112" i="4"/>
  <c r="R279" i="4"/>
  <c r="Q279" i="4"/>
  <c r="Q171" i="4"/>
  <c r="R171" i="4"/>
  <c r="Q38" i="4"/>
  <c r="R38" i="4"/>
  <c r="Q248" i="4"/>
  <c r="R248" i="4"/>
  <c r="Q192" i="4"/>
  <c r="R192" i="4"/>
  <c r="Q107" i="4"/>
  <c r="R107" i="4"/>
  <c r="Q75" i="4"/>
  <c r="R75" i="4"/>
  <c r="Q43" i="4"/>
  <c r="R43" i="4"/>
  <c r="Q314" i="4"/>
  <c r="R314" i="4"/>
  <c r="Q270" i="4"/>
  <c r="R270" i="4"/>
  <c r="Q214" i="4"/>
  <c r="R214" i="4"/>
  <c r="Q321" i="4"/>
  <c r="R321" i="4"/>
  <c r="R281" i="4"/>
  <c r="Q281" i="4"/>
  <c r="R241" i="4"/>
  <c r="Q241" i="4"/>
  <c r="R201" i="4"/>
  <c r="Q201" i="4"/>
  <c r="Q169" i="4"/>
  <c r="R169" i="4"/>
  <c r="Q137" i="4"/>
  <c r="R137" i="4"/>
  <c r="Q105" i="4"/>
  <c r="R105" i="4"/>
  <c r="Q73" i="4"/>
  <c r="R73" i="4"/>
  <c r="Q41" i="4"/>
  <c r="R41" i="4"/>
  <c r="Q9" i="4"/>
  <c r="R9" i="4"/>
  <c r="Q52" i="4"/>
  <c r="R52" i="4"/>
  <c r="Q20" i="4"/>
  <c r="R20" i="4"/>
  <c r="Q356" i="4"/>
  <c r="R356" i="4"/>
  <c r="Q288" i="4"/>
  <c r="R288" i="4"/>
  <c r="R236" i="4"/>
  <c r="Q236" i="4"/>
  <c r="R204" i="4"/>
  <c r="Q204" i="4"/>
  <c r="Q27" i="4"/>
  <c r="R27" i="4"/>
  <c r="Q210" i="4"/>
  <c r="R210" i="4"/>
  <c r="Q138" i="4"/>
  <c r="R138" i="4"/>
  <c r="Q98" i="4"/>
  <c r="R98" i="4"/>
  <c r="Q62" i="4"/>
  <c r="R62" i="4"/>
  <c r="Q26" i="4"/>
  <c r="R26" i="4"/>
  <c r="Q198" i="4"/>
  <c r="R198" i="4"/>
  <c r="Q272" i="4"/>
  <c r="R272" i="4"/>
  <c r="Q152" i="4"/>
  <c r="R152" i="4"/>
  <c r="Q120" i="4"/>
  <c r="R120" i="4"/>
  <c r="Q88" i="4"/>
  <c r="R88" i="4"/>
  <c r="Q351" i="4"/>
  <c r="R351" i="4"/>
  <c r="Q319" i="4"/>
  <c r="R319" i="4"/>
  <c r="R287" i="4"/>
  <c r="Q287" i="4"/>
  <c r="R255" i="4"/>
  <c r="Q255" i="4"/>
  <c r="R219" i="4"/>
  <c r="Q219" i="4"/>
  <c r="R179" i="4"/>
  <c r="Q179" i="4"/>
  <c r="Q147" i="4"/>
  <c r="R147" i="4"/>
  <c r="Q162" i="4"/>
  <c r="R162" i="4"/>
  <c r="Q126" i="4"/>
  <c r="R126" i="4"/>
  <c r="Q86" i="4"/>
  <c r="R86" i="4"/>
  <c r="Q46" i="4"/>
  <c r="R46" i="4"/>
  <c r="Q10" i="4"/>
  <c r="R10" i="4"/>
  <c r="Q7" i="4"/>
  <c r="R7" i="4"/>
  <c r="R172" i="4"/>
  <c r="Q172" i="4"/>
  <c r="Q140" i="4"/>
  <c r="R140" i="4"/>
  <c r="Q108" i="4"/>
  <c r="R108" i="4"/>
  <c r="Q363" i="4"/>
  <c r="R363" i="4"/>
  <c r="Q323" i="4"/>
  <c r="R323" i="4"/>
  <c r="R292" i="4"/>
  <c r="Q292" i="4"/>
  <c r="Q330" i="4"/>
  <c r="R330" i="4"/>
  <c r="Q274" i="4"/>
  <c r="R274" i="4"/>
  <c r="Q218" i="4"/>
  <c r="R218" i="4"/>
  <c r="Q232" i="4"/>
  <c r="R232" i="4"/>
  <c r="Q230" i="4"/>
  <c r="R230" i="4"/>
  <c r="Q226" i="4"/>
  <c r="R226" i="4"/>
  <c r="Q222" i="4"/>
  <c r="R222" i="4"/>
  <c r="Q304" i="4"/>
  <c r="R304" i="4"/>
  <c r="Q307" i="4"/>
  <c r="R307" i="4"/>
  <c r="R275" i="4"/>
  <c r="Q275" i="4"/>
  <c r="R239" i="4"/>
  <c r="Q239" i="4"/>
  <c r="R207" i="4"/>
  <c r="Q207" i="4"/>
  <c r="Q175" i="4"/>
  <c r="R175" i="4"/>
  <c r="Q143" i="4"/>
  <c r="R143" i="4"/>
  <c r="Q111" i="4"/>
  <c r="R111" i="4"/>
  <c r="Q79" i="4"/>
  <c r="R79" i="4"/>
  <c r="Q47" i="4"/>
  <c r="R47" i="4"/>
  <c r="R357" i="4"/>
  <c r="Q357" i="4"/>
  <c r="Q317" i="4"/>
  <c r="R317" i="4"/>
  <c r="R277" i="4"/>
  <c r="Q277" i="4"/>
  <c r="R229" i="4"/>
  <c r="Q229" i="4"/>
  <c r="R197" i="4"/>
  <c r="Q197" i="4"/>
  <c r="Q157" i="4"/>
  <c r="R157" i="4"/>
  <c r="Q125" i="4"/>
  <c r="R125" i="4"/>
  <c r="Q93" i="4"/>
  <c r="R93" i="4"/>
  <c r="Q61" i="4"/>
  <c r="R61" i="4"/>
  <c r="Q354" i="4"/>
  <c r="R354" i="4"/>
  <c r="Q294" i="4"/>
  <c r="R294" i="4"/>
  <c r="R251" i="4"/>
  <c r="Q251" i="4"/>
  <c r="Q320" i="4"/>
  <c r="R320" i="4"/>
  <c r="Q48" i="4"/>
  <c r="R48" i="4"/>
  <c r="Q16" i="4"/>
  <c r="R16" i="4"/>
  <c r="Q37" i="4"/>
  <c r="R37" i="4"/>
  <c r="R301" i="4"/>
  <c r="Q301" i="4"/>
  <c r="R269" i="4"/>
  <c r="Q269" i="4"/>
  <c r="Q324" i="4"/>
  <c r="R324" i="4"/>
  <c r="Q3" i="4"/>
  <c r="R3" i="4"/>
  <c r="S361" i="4"/>
  <c r="S336" i="4"/>
  <c r="S22" i="4"/>
  <c r="R4" i="4"/>
  <c r="Q4" i="4"/>
  <c r="Q5" i="4" l="1"/>
  <c r="S324" i="4"/>
  <c r="Q332" i="4"/>
  <c r="R332" i="4"/>
  <c r="Q296" i="4"/>
  <c r="R296" i="4"/>
  <c r="Q82" i="4"/>
  <c r="R82" i="4"/>
  <c r="Q333" i="4"/>
  <c r="R333" i="4"/>
  <c r="Q166" i="4"/>
  <c r="R166" i="4"/>
  <c r="S3" i="4"/>
  <c r="S40" i="4"/>
  <c r="S84" i="4"/>
  <c r="S134" i="4"/>
  <c r="S174" i="4"/>
  <c r="S366" i="4"/>
  <c r="S312" i="4"/>
  <c r="S234" i="4"/>
  <c r="S320" i="4"/>
  <c r="S350" i="4"/>
  <c r="S232" i="4"/>
  <c r="S246" i="4"/>
  <c r="S346" i="4"/>
  <c r="S124" i="4"/>
  <c r="S186" i="4"/>
  <c r="S30" i="4"/>
  <c r="S106" i="4"/>
  <c r="S104" i="4"/>
  <c r="S256" i="4"/>
  <c r="S6" i="4"/>
  <c r="S78" i="4"/>
  <c r="S158" i="4"/>
  <c r="S188" i="4"/>
  <c r="S252" i="4"/>
  <c r="S4" i="4"/>
  <c r="S68" i="4"/>
  <c r="S298" i="4"/>
  <c r="S344" i="4"/>
  <c r="S24" i="4"/>
  <c r="S328" i="4"/>
  <c r="S362" i="4"/>
  <c r="S304" i="4"/>
  <c r="S226" i="4"/>
  <c r="S254" i="4"/>
  <c r="S240" i="4"/>
  <c r="S132" i="4"/>
  <c r="S194" i="4"/>
  <c r="S38" i="4"/>
  <c r="S114" i="4"/>
  <c r="S112" i="4"/>
  <c r="S14" i="4"/>
  <c r="S90" i="4"/>
  <c r="S170" i="4"/>
  <c r="S196" i="4"/>
  <c r="S12" i="4"/>
  <c r="S76" i="4"/>
  <c r="S306" i="4"/>
  <c r="S168" i="4"/>
  <c r="S248" i="4"/>
  <c r="S32" i="4"/>
  <c r="S58" i="4"/>
  <c r="S318" i="4"/>
  <c r="S176" i="4"/>
  <c r="S218" i="4"/>
  <c r="S330" i="4"/>
  <c r="S108" i="4"/>
  <c r="S202" i="4"/>
  <c r="S360" i="4"/>
  <c r="S368" i="4"/>
  <c r="S300" i="4"/>
  <c r="S148" i="4"/>
  <c r="S54" i="4"/>
  <c r="S128" i="4"/>
  <c r="S34" i="4"/>
  <c r="S110" i="4"/>
  <c r="S212" i="4"/>
  <c r="S28" i="4"/>
  <c r="S334" i="4"/>
  <c r="S200" i="4"/>
  <c r="S16" i="4"/>
  <c r="S77" i="4"/>
  <c r="S141" i="4"/>
  <c r="S213" i="4"/>
  <c r="S293" i="4"/>
  <c r="S63" i="4"/>
  <c r="S127" i="4"/>
  <c r="S191" i="4"/>
  <c r="S259" i="4"/>
  <c r="S260" i="4"/>
  <c r="S331" i="4"/>
  <c r="S123" i="4"/>
  <c r="S187" i="4"/>
  <c r="S263" i="4"/>
  <c r="S327" i="4"/>
  <c r="S173" i="4"/>
  <c r="S49" i="4"/>
  <c r="S113" i="4"/>
  <c r="S177" i="4"/>
  <c r="S249" i="4"/>
  <c r="S337" i="4"/>
  <c r="S278" i="4"/>
  <c r="S51" i="4"/>
  <c r="S115" i="4"/>
  <c r="S37" i="4"/>
  <c r="S251" i="4"/>
  <c r="S290" i="4"/>
  <c r="S85" i="4"/>
  <c r="S149" i="4"/>
  <c r="S221" i="4"/>
  <c r="S309" i="4"/>
  <c r="S39" i="4"/>
  <c r="S103" i="4"/>
  <c r="S167" i="4"/>
  <c r="S231" i="4"/>
  <c r="S299" i="4"/>
  <c r="S233" i="4"/>
  <c r="S269" i="4"/>
  <c r="S23" i="4"/>
  <c r="S163" i="4"/>
  <c r="S235" i="4"/>
  <c r="S303" i="4"/>
  <c r="S367" i="4"/>
  <c r="S11" i="4"/>
  <c r="S25" i="4"/>
  <c r="S89" i="4"/>
  <c r="S153" i="4"/>
  <c r="S217" i="4"/>
  <c r="S305" i="4"/>
  <c r="S13" i="4"/>
  <c r="S237" i="4"/>
  <c r="S93" i="4"/>
  <c r="S157" i="4"/>
  <c r="S229" i="4"/>
  <c r="S317" i="4"/>
  <c r="S47" i="4"/>
  <c r="S111" i="4"/>
  <c r="S175" i="4"/>
  <c r="S239" i="4"/>
  <c r="S307" i="4"/>
  <c r="S211" i="4"/>
  <c r="S286" i="4"/>
  <c r="S315" i="4"/>
  <c r="S31" i="4"/>
  <c r="S171" i="4"/>
  <c r="S243" i="4"/>
  <c r="S311" i="4"/>
  <c r="S19" i="4"/>
  <c r="S33" i="4"/>
  <c r="S97" i="4"/>
  <c r="S161" i="4"/>
  <c r="S225" i="4"/>
  <c r="S313" i="4"/>
  <c r="S35" i="4"/>
  <c r="S99" i="4"/>
  <c r="S107" i="4"/>
  <c r="S21" i="4"/>
  <c r="S365" i="4"/>
  <c r="S101" i="4"/>
  <c r="S165" i="4"/>
  <c r="S245" i="4"/>
  <c r="S325" i="4"/>
  <c r="S87" i="4"/>
  <c r="S151" i="4"/>
  <c r="S215" i="4"/>
  <c r="S283" i="4"/>
  <c r="S280" i="4"/>
  <c r="S274" i="4"/>
  <c r="S292" i="4"/>
  <c r="S363" i="4"/>
  <c r="S7" i="4"/>
  <c r="S147" i="4"/>
  <c r="S219" i="4"/>
  <c r="S287" i="4"/>
  <c r="S351" i="4"/>
  <c r="S272" i="4"/>
  <c r="S288" i="4"/>
  <c r="S9" i="4"/>
  <c r="S73" i="4"/>
  <c r="S137" i="4"/>
  <c r="S201" i="4"/>
  <c r="S214" i="4"/>
  <c r="S314" i="4"/>
  <c r="S179" i="4"/>
  <c r="S255" i="4"/>
  <c r="S319" i="4"/>
  <c r="S27" i="4"/>
  <c r="S41" i="4"/>
  <c r="S105" i="4"/>
  <c r="S169" i="4"/>
  <c r="S241" i="4"/>
  <c r="S321" i="4"/>
  <c r="S270" i="4"/>
  <c r="S75" i="4"/>
  <c r="S29" i="4"/>
  <c r="S45" i="4"/>
  <c r="S109" i="4"/>
  <c r="S181" i="4"/>
  <c r="S253" i="4"/>
  <c r="S341" i="4"/>
  <c r="S95" i="4"/>
  <c r="S159" i="4"/>
  <c r="S223" i="4"/>
  <c r="S291" i="4"/>
  <c r="S262" i="4"/>
  <c r="S329" i="4"/>
  <c r="S282" i="4"/>
  <c r="S15" i="4"/>
  <c r="S155" i="4"/>
  <c r="S227" i="4"/>
  <c r="S295" i="4"/>
  <c r="S359" i="4"/>
  <c r="S17" i="4"/>
  <c r="S81" i="4"/>
  <c r="S145" i="4"/>
  <c r="S209" i="4"/>
  <c r="S289" i="4"/>
  <c r="S83" i="4"/>
  <c r="S91" i="4"/>
  <c r="S5" i="4"/>
  <c r="S294" i="4"/>
  <c r="S53" i="4"/>
  <c r="S117" i="4"/>
  <c r="S189" i="4"/>
  <c r="S261" i="4"/>
  <c r="S349" i="4"/>
  <c r="S71" i="4"/>
  <c r="S135" i="4"/>
  <c r="S199" i="4"/>
  <c r="S267" i="4"/>
  <c r="S268" i="4"/>
  <c r="S297" i="4"/>
  <c r="S347" i="4"/>
  <c r="S131" i="4"/>
  <c r="S195" i="4"/>
  <c r="S271" i="4"/>
  <c r="S335" i="4"/>
  <c r="S57" i="4"/>
  <c r="S121" i="4"/>
  <c r="S185" i="4"/>
  <c r="S257" i="4"/>
  <c r="S345" i="4"/>
  <c r="S59" i="4"/>
  <c r="S61" i="4"/>
  <c r="S125" i="4"/>
  <c r="S197" i="4"/>
  <c r="S277" i="4"/>
  <c r="S357" i="4"/>
  <c r="S79" i="4"/>
  <c r="S143" i="4"/>
  <c r="S207" i="4"/>
  <c r="S275" i="4"/>
  <c r="S266" i="4"/>
  <c r="S284" i="4"/>
  <c r="S355" i="4"/>
  <c r="S139" i="4"/>
  <c r="S203" i="4"/>
  <c r="S279" i="4"/>
  <c r="S343" i="4"/>
  <c r="S264" i="4"/>
  <c r="S276" i="4"/>
  <c r="S65" i="4"/>
  <c r="S129" i="4"/>
  <c r="S193" i="4"/>
  <c r="S273" i="4"/>
  <c r="S353" i="4"/>
  <c r="S67" i="4"/>
  <c r="S43" i="4"/>
  <c r="S69" i="4"/>
  <c r="S133" i="4"/>
  <c r="S205" i="4"/>
  <c r="S285" i="4"/>
  <c r="S55" i="4"/>
  <c r="S119" i="4"/>
  <c r="S183" i="4"/>
  <c r="S247" i="4"/>
  <c r="S339" i="4"/>
  <c r="S265" i="4"/>
  <c r="S301" i="4"/>
  <c r="S323" i="4"/>
  <c r="S172" i="4"/>
  <c r="S10" i="4"/>
  <c r="S86" i="4"/>
  <c r="S162" i="4"/>
  <c r="S88" i="4"/>
  <c r="S152" i="4"/>
  <c r="S198" i="4"/>
  <c r="S62" i="4"/>
  <c r="S138" i="4"/>
  <c r="S236" i="4"/>
  <c r="S356" i="4"/>
  <c r="S52" i="4"/>
  <c r="S281" i="4"/>
  <c r="S8" i="4"/>
  <c r="S72" i="4"/>
  <c r="S322" i="4"/>
  <c r="S308" i="4"/>
  <c r="S122" i="4"/>
  <c r="S184" i="4"/>
  <c r="S238" i="4"/>
  <c r="S338" i="4"/>
  <c r="S116" i="4"/>
  <c r="S178" i="4"/>
  <c r="S18" i="4"/>
  <c r="S94" i="4"/>
  <c r="S96" i="4"/>
  <c r="S224" i="4"/>
  <c r="S70" i="4"/>
  <c r="S150" i="4"/>
  <c r="S180" i="4"/>
  <c r="S244" i="4"/>
  <c r="S364" i="4"/>
  <c r="S60" i="4"/>
  <c r="S316" i="4"/>
  <c r="S208" i="4"/>
  <c r="S48" i="4"/>
  <c r="S146" i="4"/>
  <c r="S326" i="4"/>
  <c r="S302" i="4"/>
  <c r="S206" i="4"/>
  <c r="S92" i="4"/>
  <c r="S156" i="4"/>
  <c r="S66" i="4"/>
  <c r="S142" i="4"/>
  <c r="S136" i="4"/>
  <c r="S182" i="4"/>
  <c r="S42" i="4"/>
  <c r="S118" i="4"/>
  <c r="S220" i="4"/>
  <c r="S340" i="4"/>
  <c r="S36" i="4"/>
  <c r="S242" i="4"/>
  <c r="S342" i="4"/>
  <c r="S160" i="4"/>
  <c r="S56" i="4"/>
  <c r="S354" i="4"/>
  <c r="S222" i="4"/>
  <c r="S102" i="4"/>
  <c r="S310" i="4"/>
  <c r="S100" i="4"/>
  <c r="S164" i="4"/>
  <c r="S74" i="4"/>
  <c r="S154" i="4"/>
  <c r="S80" i="4"/>
  <c r="S144" i="4"/>
  <c r="S190" i="4"/>
  <c r="S50" i="4"/>
  <c r="S130" i="4"/>
  <c r="S228" i="4"/>
  <c r="S348" i="4"/>
  <c r="S44" i="4"/>
  <c r="S250" i="4"/>
  <c r="S216" i="4"/>
  <c r="S64" i="4"/>
  <c r="S358" i="4"/>
  <c r="S352" i="4"/>
  <c r="S258" i="4"/>
  <c r="S230" i="4"/>
  <c r="S140" i="4"/>
  <c r="S46" i="4"/>
  <c r="S126" i="4"/>
  <c r="S120" i="4"/>
  <c r="S26" i="4"/>
  <c r="S98" i="4"/>
  <c r="S210" i="4"/>
  <c r="S204" i="4"/>
  <c r="S20" i="4"/>
  <c r="S192" i="4"/>
  <c r="S332" i="4" l="1"/>
  <c r="S166" i="4"/>
  <c r="S333" i="4"/>
  <c r="S296" i="4"/>
  <c r="S82" i="4"/>
</calcChain>
</file>

<file path=xl/sharedStrings.xml><?xml version="1.0" encoding="utf-8"?>
<sst xmlns="http://schemas.openxmlformats.org/spreadsheetml/2006/main" count="22" uniqueCount="19">
  <si>
    <t>Daily</t>
  </si>
  <si>
    <t>Date</t>
  </si>
  <si>
    <t>min</t>
  </si>
  <si>
    <t>max</t>
  </si>
  <si>
    <t>Av</t>
  </si>
  <si>
    <t>Hol.</t>
  </si>
  <si>
    <t>Rand</t>
  </si>
  <si>
    <t>WD</t>
  </si>
  <si>
    <t>Av Daily Distri</t>
  </si>
  <si>
    <t>Week</t>
  </si>
  <si>
    <t>Tot. Week</t>
  </si>
  <si>
    <t>weekly</t>
  </si>
  <si>
    <t>Distri</t>
  </si>
  <si>
    <t>Old</t>
  </si>
  <si>
    <t>Tot. Order</t>
  </si>
  <si>
    <t>Tot Swiss Orders</t>
  </si>
  <si>
    <t>Basketvalue</t>
  </si>
  <si>
    <t>Ordervalue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</si>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</sst>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_-* #,##0\ [$CHF-100C]_-;\-* #,##0\ [$CHF-100C]_-;_-* &quot;-&quot;??\ [$CHF-100C]_-;_-@_-"/>
    <numFmt numFmtId="166" formatCode="_ * #,##0_ ;_ * \-#,##0_ ;_ * &quot;-&quot;??_ ;_ @_ "/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3" fontId="2" fillId="0" borderId="0" xfId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Alignment="1"/>
    <xf numFmtId="0" fontId="2" fillId="0" borderId="0" xfId="0" applyFont="1" applyAlignment="1"/>
    <xf numFmtId="1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0" xfId="0" applyNumberFormat="1" applyFont="1" applyAlignment="1"/>
    <xf numFmtId="0" fontId="2" fillId="0" borderId="1" xfId="0" applyFont="1" applyBorder="1" applyAlignment="1">
      <alignment horizontal="center" textRotation="90" wrapText="1"/>
    </xf>
    <xf numFmtId="43" fontId="2" fillId="0" borderId="1" xfId="1" applyFont="1" applyBorder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165" fontId="2" fillId="0" borderId="1" xfId="1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textRotation="90" wrapText="1"/>
    </xf>
    <xf numFmtId="0" fontId="2" fillId="3" borderId="1" xfId="0" applyFont="1" applyFill="1" applyBorder="1" applyAlignment="1"/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4">
    <cellStyle name="Milliers" xfId="1" builtinId="3"/>
    <cellStyle name="Normal" xfId="0" builtinId="0"/>
    <cellStyle name="Normal 3" xfId="3" xr:uid="{D6D580AC-66BF-473B-8262-A91F96329DFD}"/>
    <cellStyle name="Pourcentage" xfId="2" builtinId="5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Total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Daily Orders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4612176545416E-2"/>
          <c:y val="2.2618384401114206E-2"/>
          <c:w val="0.90983817206898221"/>
          <c:h val="0.87749961616914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Orders'!$B$2</c:f>
              <c:strCache>
                <c:ptCount val="1"/>
                <c:pt idx="0">
                  <c:v>Tot Swiss Orders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CC00"/>
              </a:solidFill>
            </a:ln>
            <a:effectLst/>
          </c:spPr>
          <c:invertIfNegative val="0"/>
          <c:cat>
            <c:numRef>
              <c:f>'Online Orders'!$A$3:$A$368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'Online Orders'!$B$3:$B$367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1437</c:v>
                </c:pt>
                <c:pt idx="3">
                  <c:v>1917</c:v>
                </c:pt>
                <c:pt idx="4">
                  <c:v>1633</c:v>
                </c:pt>
                <c:pt idx="5">
                  <c:v>0</c:v>
                </c:pt>
                <c:pt idx="6">
                  <c:v>2349</c:v>
                </c:pt>
                <c:pt idx="7">
                  <c:v>2059</c:v>
                </c:pt>
                <c:pt idx="8">
                  <c:v>2203</c:v>
                </c:pt>
                <c:pt idx="9">
                  <c:v>2348</c:v>
                </c:pt>
                <c:pt idx="10">
                  <c:v>3524</c:v>
                </c:pt>
                <c:pt idx="11">
                  <c:v>2497</c:v>
                </c:pt>
                <c:pt idx="12">
                  <c:v>0</c:v>
                </c:pt>
                <c:pt idx="13">
                  <c:v>2790</c:v>
                </c:pt>
                <c:pt idx="14">
                  <c:v>2204</c:v>
                </c:pt>
                <c:pt idx="15">
                  <c:v>2059</c:v>
                </c:pt>
                <c:pt idx="16">
                  <c:v>2642</c:v>
                </c:pt>
                <c:pt idx="17">
                  <c:v>3525</c:v>
                </c:pt>
                <c:pt idx="18">
                  <c:v>2791</c:v>
                </c:pt>
                <c:pt idx="19">
                  <c:v>0</c:v>
                </c:pt>
                <c:pt idx="20">
                  <c:v>2793</c:v>
                </c:pt>
                <c:pt idx="21">
                  <c:v>1908</c:v>
                </c:pt>
                <c:pt idx="22">
                  <c:v>1909</c:v>
                </c:pt>
                <c:pt idx="23">
                  <c:v>2644</c:v>
                </c:pt>
                <c:pt idx="24">
                  <c:v>3524</c:v>
                </c:pt>
                <c:pt idx="25">
                  <c:v>2793</c:v>
                </c:pt>
                <c:pt idx="26">
                  <c:v>0</c:v>
                </c:pt>
                <c:pt idx="27">
                  <c:v>2190</c:v>
                </c:pt>
                <c:pt idx="28">
                  <c:v>1936</c:v>
                </c:pt>
                <c:pt idx="29">
                  <c:v>2061</c:v>
                </c:pt>
                <c:pt idx="30">
                  <c:v>2321</c:v>
                </c:pt>
                <c:pt idx="31">
                  <c:v>2579</c:v>
                </c:pt>
                <c:pt idx="32">
                  <c:v>2192</c:v>
                </c:pt>
                <c:pt idx="33">
                  <c:v>0</c:v>
                </c:pt>
                <c:pt idx="34">
                  <c:v>2374</c:v>
                </c:pt>
                <c:pt idx="35">
                  <c:v>1979</c:v>
                </c:pt>
                <c:pt idx="36">
                  <c:v>1846</c:v>
                </c:pt>
                <c:pt idx="37">
                  <c:v>2243</c:v>
                </c:pt>
                <c:pt idx="38">
                  <c:v>2638</c:v>
                </c:pt>
                <c:pt idx="39">
                  <c:v>2373</c:v>
                </c:pt>
                <c:pt idx="40">
                  <c:v>0</c:v>
                </c:pt>
                <c:pt idx="41">
                  <c:v>2377</c:v>
                </c:pt>
                <c:pt idx="42">
                  <c:v>1981</c:v>
                </c:pt>
                <c:pt idx="43">
                  <c:v>2111</c:v>
                </c:pt>
                <c:pt idx="44">
                  <c:v>2242</c:v>
                </c:pt>
                <c:pt idx="45">
                  <c:v>3167</c:v>
                </c:pt>
                <c:pt idx="46">
                  <c:v>2113</c:v>
                </c:pt>
                <c:pt idx="47">
                  <c:v>0</c:v>
                </c:pt>
                <c:pt idx="48">
                  <c:v>2506</c:v>
                </c:pt>
                <c:pt idx="49">
                  <c:v>2111</c:v>
                </c:pt>
                <c:pt idx="50">
                  <c:v>1717</c:v>
                </c:pt>
                <c:pt idx="51">
                  <c:v>2377</c:v>
                </c:pt>
                <c:pt idx="52">
                  <c:v>2769</c:v>
                </c:pt>
                <c:pt idx="53">
                  <c:v>2506</c:v>
                </c:pt>
                <c:pt idx="54">
                  <c:v>0</c:v>
                </c:pt>
                <c:pt idx="55">
                  <c:v>2599</c:v>
                </c:pt>
                <c:pt idx="56">
                  <c:v>1987</c:v>
                </c:pt>
                <c:pt idx="57">
                  <c:v>1988</c:v>
                </c:pt>
                <c:pt idx="58">
                  <c:v>2601</c:v>
                </c:pt>
                <c:pt idx="59">
                  <c:v>3668</c:v>
                </c:pt>
                <c:pt idx="60">
                  <c:v>2600</c:v>
                </c:pt>
                <c:pt idx="61">
                  <c:v>0</c:v>
                </c:pt>
                <c:pt idx="62">
                  <c:v>2960</c:v>
                </c:pt>
                <c:pt idx="63">
                  <c:v>2182</c:v>
                </c:pt>
                <c:pt idx="64">
                  <c:v>2185</c:v>
                </c:pt>
                <c:pt idx="65">
                  <c:v>2493</c:v>
                </c:pt>
                <c:pt idx="66">
                  <c:v>3275</c:v>
                </c:pt>
                <c:pt idx="67">
                  <c:v>2493</c:v>
                </c:pt>
                <c:pt idx="68">
                  <c:v>0</c:v>
                </c:pt>
                <c:pt idx="69">
                  <c:v>2649</c:v>
                </c:pt>
                <c:pt idx="70">
                  <c:v>2183</c:v>
                </c:pt>
                <c:pt idx="71">
                  <c:v>2025</c:v>
                </c:pt>
                <c:pt idx="72">
                  <c:v>2806</c:v>
                </c:pt>
                <c:pt idx="73">
                  <c:v>3428</c:v>
                </c:pt>
                <c:pt idx="74">
                  <c:v>2650</c:v>
                </c:pt>
                <c:pt idx="75">
                  <c:v>0</c:v>
                </c:pt>
                <c:pt idx="76">
                  <c:v>2960</c:v>
                </c:pt>
                <c:pt idx="77">
                  <c:v>2184</c:v>
                </c:pt>
                <c:pt idx="78">
                  <c:v>2181</c:v>
                </c:pt>
                <c:pt idx="79">
                  <c:v>2808</c:v>
                </c:pt>
                <c:pt idx="80">
                  <c:v>3586</c:v>
                </c:pt>
                <c:pt idx="81">
                  <c:v>2496</c:v>
                </c:pt>
                <c:pt idx="82">
                  <c:v>0</c:v>
                </c:pt>
                <c:pt idx="83">
                  <c:v>1873</c:v>
                </c:pt>
                <c:pt idx="84">
                  <c:v>1753</c:v>
                </c:pt>
                <c:pt idx="85">
                  <c:v>1521</c:v>
                </c:pt>
                <c:pt idx="86">
                  <c:v>1869</c:v>
                </c:pt>
                <c:pt idx="87">
                  <c:v>2806</c:v>
                </c:pt>
                <c:pt idx="88">
                  <c:v>2106</c:v>
                </c:pt>
                <c:pt idx="89">
                  <c:v>0</c:v>
                </c:pt>
                <c:pt idx="90">
                  <c:v>1919</c:v>
                </c:pt>
                <c:pt idx="91">
                  <c:v>1679</c:v>
                </c:pt>
                <c:pt idx="92">
                  <c:v>1678</c:v>
                </c:pt>
                <c:pt idx="93">
                  <c:v>1918</c:v>
                </c:pt>
                <c:pt idx="94">
                  <c:v>2640</c:v>
                </c:pt>
                <c:pt idx="95">
                  <c:v>2040</c:v>
                </c:pt>
                <c:pt idx="96">
                  <c:v>0</c:v>
                </c:pt>
                <c:pt idx="97">
                  <c:v>2904</c:v>
                </c:pt>
                <c:pt idx="98">
                  <c:v>2292</c:v>
                </c:pt>
                <c:pt idx="99">
                  <c:v>2292</c:v>
                </c:pt>
                <c:pt idx="100">
                  <c:v>2751</c:v>
                </c:pt>
                <c:pt idx="101">
                  <c:v>3518</c:v>
                </c:pt>
                <c:pt idx="102">
                  <c:v>2906</c:v>
                </c:pt>
                <c:pt idx="103">
                  <c:v>0</c:v>
                </c:pt>
                <c:pt idx="104">
                  <c:v>2446</c:v>
                </c:pt>
                <c:pt idx="105">
                  <c:v>2140</c:v>
                </c:pt>
                <c:pt idx="106">
                  <c:v>1986</c:v>
                </c:pt>
                <c:pt idx="107">
                  <c:v>2296</c:v>
                </c:pt>
                <c:pt idx="108">
                  <c:v>0</c:v>
                </c:pt>
                <c:pt idx="109">
                  <c:v>2600</c:v>
                </c:pt>
                <c:pt idx="110">
                  <c:v>0</c:v>
                </c:pt>
                <c:pt idx="111">
                  <c:v>0</c:v>
                </c:pt>
                <c:pt idx="112">
                  <c:v>2447</c:v>
                </c:pt>
                <c:pt idx="113">
                  <c:v>2293</c:v>
                </c:pt>
                <c:pt idx="114">
                  <c:v>2449</c:v>
                </c:pt>
                <c:pt idx="115">
                  <c:v>3209</c:v>
                </c:pt>
                <c:pt idx="116">
                  <c:v>2903</c:v>
                </c:pt>
                <c:pt idx="117">
                  <c:v>0</c:v>
                </c:pt>
                <c:pt idx="118">
                  <c:v>3078</c:v>
                </c:pt>
                <c:pt idx="119">
                  <c:v>2589</c:v>
                </c:pt>
                <c:pt idx="120">
                  <c:v>2269</c:v>
                </c:pt>
                <c:pt idx="121">
                  <c:v>2915</c:v>
                </c:pt>
                <c:pt idx="122">
                  <c:v>3401</c:v>
                </c:pt>
                <c:pt idx="123">
                  <c:v>2592</c:v>
                </c:pt>
                <c:pt idx="124">
                  <c:v>0</c:v>
                </c:pt>
                <c:pt idx="125">
                  <c:v>2446</c:v>
                </c:pt>
                <c:pt idx="126">
                  <c:v>2157</c:v>
                </c:pt>
                <c:pt idx="127">
                  <c:v>2014</c:v>
                </c:pt>
                <c:pt idx="128">
                  <c:v>2158</c:v>
                </c:pt>
                <c:pt idx="129">
                  <c:v>3020</c:v>
                </c:pt>
                <c:pt idx="130">
                  <c:v>2305</c:v>
                </c:pt>
                <c:pt idx="131">
                  <c:v>0</c:v>
                </c:pt>
                <c:pt idx="132">
                  <c:v>2905</c:v>
                </c:pt>
                <c:pt idx="133">
                  <c:v>2296</c:v>
                </c:pt>
                <c:pt idx="134">
                  <c:v>1990</c:v>
                </c:pt>
                <c:pt idx="135">
                  <c:v>2598</c:v>
                </c:pt>
                <c:pt idx="136">
                  <c:v>3056</c:v>
                </c:pt>
                <c:pt idx="137">
                  <c:v>2907</c:v>
                </c:pt>
                <c:pt idx="138">
                  <c:v>0</c:v>
                </c:pt>
                <c:pt idx="139">
                  <c:v>2222</c:v>
                </c:pt>
                <c:pt idx="140">
                  <c:v>1638</c:v>
                </c:pt>
                <c:pt idx="141">
                  <c:v>1520</c:v>
                </c:pt>
                <c:pt idx="142">
                  <c:v>1752</c:v>
                </c:pt>
                <c:pt idx="143">
                  <c:v>2689</c:v>
                </c:pt>
                <c:pt idx="144">
                  <c:v>2222</c:v>
                </c:pt>
                <c:pt idx="145">
                  <c:v>0</c:v>
                </c:pt>
                <c:pt idx="146">
                  <c:v>2646</c:v>
                </c:pt>
                <c:pt idx="147">
                  <c:v>2056</c:v>
                </c:pt>
                <c:pt idx="148">
                  <c:v>2056</c:v>
                </c:pt>
                <c:pt idx="149">
                  <c:v>0</c:v>
                </c:pt>
                <c:pt idx="150">
                  <c:v>3378</c:v>
                </c:pt>
                <c:pt idx="151">
                  <c:v>2352</c:v>
                </c:pt>
                <c:pt idx="152">
                  <c:v>0</c:v>
                </c:pt>
                <c:pt idx="153">
                  <c:v>2791</c:v>
                </c:pt>
                <c:pt idx="154">
                  <c:v>1909</c:v>
                </c:pt>
                <c:pt idx="155">
                  <c:v>2203</c:v>
                </c:pt>
                <c:pt idx="156">
                  <c:v>2349</c:v>
                </c:pt>
                <c:pt idx="157">
                  <c:v>3087</c:v>
                </c:pt>
                <c:pt idx="158">
                  <c:v>2642</c:v>
                </c:pt>
                <c:pt idx="159">
                  <c:v>0</c:v>
                </c:pt>
                <c:pt idx="160">
                  <c:v>0</c:v>
                </c:pt>
                <c:pt idx="161">
                  <c:v>2353</c:v>
                </c:pt>
                <c:pt idx="162">
                  <c:v>1912</c:v>
                </c:pt>
                <c:pt idx="163">
                  <c:v>2646</c:v>
                </c:pt>
                <c:pt idx="164">
                  <c:v>3234</c:v>
                </c:pt>
                <c:pt idx="165">
                  <c:v>2793</c:v>
                </c:pt>
                <c:pt idx="166">
                  <c:v>0</c:v>
                </c:pt>
                <c:pt idx="167">
                  <c:v>2350</c:v>
                </c:pt>
                <c:pt idx="168">
                  <c:v>2057</c:v>
                </c:pt>
                <c:pt idx="169">
                  <c:v>2057</c:v>
                </c:pt>
                <c:pt idx="170">
                  <c:v>2351</c:v>
                </c:pt>
                <c:pt idx="171">
                  <c:v>3528</c:v>
                </c:pt>
                <c:pt idx="172">
                  <c:v>2352</c:v>
                </c:pt>
                <c:pt idx="173">
                  <c:v>0</c:v>
                </c:pt>
                <c:pt idx="174">
                  <c:v>2646</c:v>
                </c:pt>
                <c:pt idx="175">
                  <c:v>1908</c:v>
                </c:pt>
                <c:pt idx="176">
                  <c:v>2352</c:v>
                </c:pt>
                <c:pt idx="177">
                  <c:v>2202</c:v>
                </c:pt>
                <c:pt idx="178">
                  <c:v>3527</c:v>
                </c:pt>
                <c:pt idx="179">
                  <c:v>2791</c:v>
                </c:pt>
                <c:pt idx="180">
                  <c:v>0</c:v>
                </c:pt>
                <c:pt idx="181">
                  <c:v>2700</c:v>
                </c:pt>
                <c:pt idx="182">
                  <c:v>2101</c:v>
                </c:pt>
                <c:pt idx="183">
                  <c:v>2401</c:v>
                </c:pt>
                <c:pt idx="184">
                  <c:v>2397</c:v>
                </c:pt>
                <c:pt idx="185">
                  <c:v>2997</c:v>
                </c:pt>
                <c:pt idx="186">
                  <c:v>2548</c:v>
                </c:pt>
                <c:pt idx="187">
                  <c:v>0</c:v>
                </c:pt>
                <c:pt idx="188">
                  <c:v>2697</c:v>
                </c:pt>
                <c:pt idx="189">
                  <c:v>2250</c:v>
                </c:pt>
                <c:pt idx="190">
                  <c:v>1948</c:v>
                </c:pt>
                <c:pt idx="191">
                  <c:v>2398</c:v>
                </c:pt>
                <c:pt idx="192">
                  <c:v>3446</c:v>
                </c:pt>
                <c:pt idx="193">
                  <c:v>2397</c:v>
                </c:pt>
                <c:pt idx="194">
                  <c:v>0</c:v>
                </c:pt>
                <c:pt idx="195">
                  <c:v>2698</c:v>
                </c:pt>
                <c:pt idx="196">
                  <c:v>2097</c:v>
                </c:pt>
                <c:pt idx="197">
                  <c:v>2099</c:v>
                </c:pt>
                <c:pt idx="198">
                  <c:v>2700</c:v>
                </c:pt>
                <c:pt idx="199">
                  <c:v>3447</c:v>
                </c:pt>
                <c:pt idx="200">
                  <c:v>2699</c:v>
                </c:pt>
                <c:pt idx="201">
                  <c:v>0</c:v>
                </c:pt>
                <c:pt idx="202">
                  <c:v>2398</c:v>
                </c:pt>
                <c:pt idx="203">
                  <c:v>2100</c:v>
                </c:pt>
                <c:pt idx="204">
                  <c:v>1949</c:v>
                </c:pt>
                <c:pt idx="205">
                  <c:v>2548</c:v>
                </c:pt>
                <c:pt idx="206">
                  <c:v>3449</c:v>
                </c:pt>
                <c:pt idx="207">
                  <c:v>2847</c:v>
                </c:pt>
                <c:pt idx="208">
                  <c:v>0</c:v>
                </c:pt>
                <c:pt idx="209">
                  <c:v>2222</c:v>
                </c:pt>
                <c:pt idx="210">
                  <c:v>1638</c:v>
                </c:pt>
                <c:pt idx="211">
                  <c:v>1754</c:v>
                </c:pt>
                <c:pt idx="212">
                  <c:v>0</c:v>
                </c:pt>
                <c:pt idx="213">
                  <c:v>2574</c:v>
                </c:pt>
                <c:pt idx="214">
                  <c:v>2107</c:v>
                </c:pt>
                <c:pt idx="215">
                  <c:v>0</c:v>
                </c:pt>
                <c:pt idx="216">
                  <c:v>2483</c:v>
                </c:pt>
                <c:pt idx="217">
                  <c:v>1930</c:v>
                </c:pt>
                <c:pt idx="218">
                  <c:v>2069</c:v>
                </c:pt>
                <c:pt idx="219">
                  <c:v>2071</c:v>
                </c:pt>
                <c:pt idx="220">
                  <c:v>3310</c:v>
                </c:pt>
                <c:pt idx="221">
                  <c:v>2620</c:v>
                </c:pt>
                <c:pt idx="222">
                  <c:v>0</c:v>
                </c:pt>
                <c:pt idx="223">
                  <c:v>2344</c:v>
                </c:pt>
                <c:pt idx="224">
                  <c:v>2070</c:v>
                </c:pt>
                <c:pt idx="225">
                  <c:v>1932</c:v>
                </c:pt>
                <c:pt idx="226">
                  <c:v>2343</c:v>
                </c:pt>
                <c:pt idx="227">
                  <c:v>3033</c:v>
                </c:pt>
                <c:pt idx="228">
                  <c:v>2619</c:v>
                </c:pt>
                <c:pt idx="229">
                  <c:v>0</c:v>
                </c:pt>
                <c:pt idx="230">
                  <c:v>2621</c:v>
                </c:pt>
                <c:pt idx="231">
                  <c:v>2071</c:v>
                </c:pt>
                <c:pt idx="232">
                  <c:v>2070</c:v>
                </c:pt>
                <c:pt idx="233">
                  <c:v>2068</c:v>
                </c:pt>
                <c:pt idx="234">
                  <c:v>3312</c:v>
                </c:pt>
                <c:pt idx="235">
                  <c:v>2343</c:v>
                </c:pt>
                <c:pt idx="236">
                  <c:v>0</c:v>
                </c:pt>
                <c:pt idx="237">
                  <c:v>2483</c:v>
                </c:pt>
                <c:pt idx="238">
                  <c:v>2069</c:v>
                </c:pt>
                <c:pt idx="239">
                  <c:v>1932</c:v>
                </c:pt>
                <c:pt idx="240">
                  <c:v>2068</c:v>
                </c:pt>
                <c:pt idx="241">
                  <c:v>2759</c:v>
                </c:pt>
                <c:pt idx="242">
                  <c:v>2480</c:v>
                </c:pt>
                <c:pt idx="243">
                  <c:v>0</c:v>
                </c:pt>
                <c:pt idx="244">
                  <c:v>2792</c:v>
                </c:pt>
                <c:pt idx="245">
                  <c:v>2055</c:v>
                </c:pt>
                <c:pt idx="246">
                  <c:v>1911</c:v>
                </c:pt>
                <c:pt idx="247">
                  <c:v>2497</c:v>
                </c:pt>
                <c:pt idx="248">
                  <c:v>3231</c:v>
                </c:pt>
                <c:pt idx="249">
                  <c:v>2349</c:v>
                </c:pt>
                <c:pt idx="250">
                  <c:v>0</c:v>
                </c:pt>
                <c:pt idx="251">
                  <c:v>2643</c:v>
                </c:pt>
                <c:pt idx="252">
                  <c:v>2353</c:v>
                </c:pt>
                <c:pt idx="253">
                  <c:v>2056</c:v>
                </c:pt>
                <c:pt idx="254">
                  <c:v>2350</c:v>
                </c:pt>
                <c:pt idx="255">
                  <c:v>3381</c:v>
                </c:pt>
                <c:pt idx="256">
                  <c:v>2352</c:v>
                </c:pt>
                <c:pt idx="257">
                  <c:v>0</c:v>
                </c:pt>
                <c:pt idx="258">
                  <c:v>2106</c:v>
                </c:pt>
                <c:pt idx="259">
                  <c:v>1753</c:v>
                </c:pt>
                <c:pt idx="260">
                  <c:v>1754</c:v>
                </c:pt>
                <c:pt idx="261">
                  <c:v>2107</c:v>
                </c:pt>
                <c:pt idx="262">
                  <c:v>2570</c:v>
                </c:pt>
                <c:pt idx="263">
                  <c:v>1986</c:v>
                </c:pt>
                <c:pt idx="264">
                  <c:v>0</c:v>
                </c:pt>
                <c:pt idx="265">
                  <c:v>2352</c:v>
                </c:pt>
                <c:pt idx="266">
                  <c:v>2352</c:v>
                </c:pt>
                <c:pt idx="267">
                  <c:v>1910</c:v>
                </c:pt>
                <c:pt idx="268">
                  <c:v>2499</c:v>
                </c:pt>
                <c:pt idx="269">
                  <c:v>3528</c:v>
                </c:pt>
                <c:pt idx="270">
                  <c:v>2642</c:v>
                </c:pt>
                <c:pt idx="271">
                  <c:v>0</c:v>
                </c:pt>
                <c:pt idx="272">
                  <c:v>2677</c:v>
                </c:pt>
                <c:pt idx="273">
                  <c:v>1971</c:v>
                </c:pt>
                <c:pt idx="274">
                  <c:v>2253</c:v>
                </c:pt>
                <c:pt idx="275">
                  <c:v>2113</c:v>
                </c:pt>
                <c:pt idx="276">
                  <c:v>2958</c:v>
                </c:pt>
                <c:pt idx="277">
                  <c:v>2397</c:v>
                </c:pt>
                <c:pt idx="278">
                  <c:v>0</c:v>
                </c:pt>
                <c:pt idx="279">
                  <c:v>2678</c:v>
                </c:pt>
                <c:pt idx="280">
                  <c:v>1832</c:v>
                </c:pt>
                <c:pt idx="281">
                  <c:v>2114</c:v>
                </c:pt>
                <c:pt idx="282">
                  <c:v>2536</c:v>
                </c:pt>
                <c:pt idx="283">
                  <c:v>3102</c:v>
                </c:pt>
                <c:pt idx="284">
                  <c:v>2395</c:v>
                </c:pt>
                <c:pt idx="285">
                  <c:v>0</c:v>
                </c:pt>
                <c:pt idx="286">
                  <c:v>2397</c:v>
                </c:pt>
                <c:pt idx="287">
                  <c:v>1834</c:v>
                </c:pt>
                <c:pt idx="288">
                  <c:v>2112</c:v>
                </c:pt>
                <c:pt idx="289">
                  <c:v>2537</c:v>
                </c:pt>
                <c:pt idx="290">
                  <c:v>2817</c:v>
                </c:pt>
                <c:pt idx="291">
                  <c:v>2678</c:v>
                </c:pt>
                <c:pt idx="292">
                  <c:v>0</c:v>
                </c:pt>
                <c:pt idx="293">
                  <c:v>2538</c:v>
                </c:pt>
                <c:pt idx="294">
                  <c:v>2113</c:v>
                </c:pt>
                <c:pt idx="295">
                  <c:v>2257</c:v>
                </c:pt>
                <c:pt idx="296">
                  <c:v>2538</c:v>
                </c:pt>
                <c:pt idx="297">
                  <c:v>3243</c:v>
                </c:pt>
                <c:pt idx="298">
                  <c:v>2538</c:v>
                </c:pt>
                <c:pt idx="299">
                  <c:v>0</c:v>
                </c:pt>
                <c:pt idx="300">
                  <c:v>2064</c:v>
                </c:pt>
                <c:pt idx="301">
                  <c:v>1807</c:v>
                </c:pt>
                <c:pt idx="302">
                  <c:v>1932</c:v>
                </c:pt>
                <c:pt idx="303">
                  <c:v>2319</c:v>
                </c:pt>
                <c:pt idx="304">
                  <c:v>2705</c:v>
                </c:pt>
                <c:pt idx="305">
                  <c:v>2319</c:v>
                </c:pt>
                <c:pt idx="306">
                  <c:v>0</c:v>
                </c:pt>
                <c:pt idx="307">
                  <c:v>2647</c:v>
                </c:pt>
                <c:pt idx="308">
                  <c:v>2350</c:v>
                </c:pt>
                <c:pt idx="309">
                  <c:v>2058</c:v>
                </c:pt>
                <c:pt idx="310">
                  <c:v>2204</c:v>
                </c:pt>
                <c:pt idx="311">
                  <c:v>3378</c:v>
                </c:pt>
                <c:pt idx="312">
                  <c:v>2351</c:v>
                </c:pt>
                <c:pt idx="313">
                  <c:v>0</c:v>
                </c:pt>
                <c:pt idx="314">
                  <c:v>2644</c:v>
                </c:pt>
                <c:pt idx="315">
                  <c:v>2057</c:v>
                </c:pt>
                <c:pt idx="316">
                  <c:v>1909</c:v>
                </c:pt>
                <c:pt idx="317">
                  <c:v>2204</c:v>
                </c:pt>
                <c:pt idx="318">
                  <c:v>3087</c:v>
                </c:pt>
                <c:pt idx="319">
                  <c:v>2498</c:v>
                </c:pt>
                <c:pt idx="320">
                  <c:v>0</c:v>
                </c:pt>
                <c:pt idx="321">
                  <c:v>2496</c:v>
                </c:pt>
                <c:pt idx="322">
                  <c:v>1909</c:v>
                </c:pt>
                <c:pt idx="323">
                  <c:v>2353</c:v>
                </c:pt>
                <c:pt idx="324">
                  <c:v>2643</c:v>
                </c:pt>
                <c:pt idx="325">
                  <c:v>3233</c:v>
                </c:pt>
                <c:pt idx="326">
                  <c:v>2642</c:v>
                </c:pt>
                <c:pt idx="327">
                  <c:v>0</c:v>
                </c:pt>
                <c:pt idx="328">
                  <c:v>2449</c:v>
                </c:pt>
                <c:pt idx="329">
                  <c:v>1987</c:v>
                </c:pt>
                <c:pt idx="330">
                  <c:v>1987</c:v>
                </c:pt>
                <c:pt idx="331">
                  <c:v>2751</c:v>
                </c:pt>
                <c:pt idx="332">
                  <c:v>3670</c:v>
                </c:pt>
                <c:pt idx="333">
                  <c:v>2753</c:v>
                </c:pt>
                <c:pt idx="334">
                  <c:v>0</c:v>
                </c:pt>
                <c:pt idx="335">
                  <c:v>3418</c:v>
                </c:pt>
                <c:pt idx="336">
                  <c:v>2520</c:v>
                </c:pt>
                <c:pt idx="337">
                  <c:v>2340</c:v>
                </c:pt>
                <c:pt idx="338">
                  <c:v>3240</c:v>
                </c:pt>
                <c:pt idx="339">
                  <c:v>3779</c:v>
                </c:pt>
                <c:pt idx="340">
                  <c:v>3059</c:v>
                </c:pt>
                <c:pt idx="341">
                  <c:v>0</c:v>
                </c:pt>
                <c:pt idx="342">
                  <c:v>3238</c:v>
                </c:pt>
                <c:pt idx="343">
                  <c:v>2878</c:v>
                </c:pt>
                <c:pt idx="344">
                  <c:v>2339</c:v>
                </c:pt>
                <c:pt idx="345">
                  <c:v>3059</c:v>
                </c:pt>
                <c:pt idx="346">
                  <c:v>4136</c:v>
                </c:pt>
                <c:pt idx="347">
                  <c:v>3238</c:v>
                </c:pt>
                <c:pt idx="348">
                  <c:v>0</c:v>
                </c:pt>
                <c:pt idx="349">
                  <c:v>3058</c:v>
                </c:pt>
                <c:pt idx="350">
                  <c:v>2697</c:v>
                </c:pt>
                <c:pt idx="351">
                  <c:v>2879</c:v>
                </c:pt>
                <c:pt idx="352">
                  <c:v>2696</c:v>
                </c:pt>
                <c:pt idx="353">
                  <c:v>3955</c:v>
                </c:pt>
                <c:pt idx="354">
                  <c:v>2876</c:v>
                </c:pt>
                <c:pt idx="355">
                  <c:v>0</c:v>
                </c:pt>
                <c:pt idx="356">
                  <c:v>2245</c:v>
                </c:pt>
                <c:pt idx="357">
                  <c:v>1715</c:v>
                </c:pt>
                <c:pt idx="358">
                  <c:v>0</c:v>
                </c:pt>
                <c:pt idx="359">
                  <c:v>0</c:v>
                </c:pt>
                <c:pt idx="360">
                  <c:v>2640</c:v>
                </c:pt>
                <c:pt idx="361">
                  <c:v>2244</c:v>
                </c:pt>
                <c:pt idx="362">
                  <c:v>0</c:v>
                </c:pt>
                <c:pt idx="363">
                  <c:v>541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4-475B-910B-39863724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468376"/>
        <c:axId val="795469032"/>
      </c:barChart>
      <c:lineChart>
        <c:grouping val="standard"/>
        <c:varyColors val="0"/>
        <c:ser>
          <c:idx val="1"/>
          <c:order val="1"/>
          <c:tx>
            <c:strRef>
              <c:f>'Online Orders'!$E$2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'Online Orders'!$E$3:$E$368</c:f>
              <c:numCache>
                <c:formatCode>_ * #\ ##0_ ;_ * \-#\ ##0_ ;_ * "-"??_ ;_ @_ </c:formatCode>
                <c:ptCount val="366"/>
                <c:pt idx="0">
                  <c:v>329.66666666666669</c:v>
                </c:pt>
                <c:pt idx="1">
                  <c:v>838.5</c:v>
                </c:pt>
                <c:pt idx="2">
                  <c:v>831.16666666666663</c:v>
                </c:pt>
                <c:pt idx="3">
                  <c:v>1048</c:v>
                </c:pt>
                <c:pt idx="4">
                  <c:v>1342.1428571428571</c:v>
                </c:pt>
                <c:pt idx="5">
                  <c:v>1656.8571428571429</c:v>
                </c:pt>
                <c:pt idx="6">
                  <c:v>1787</c:v>
                </c:pt>
                <c:pt idx="7">
                  <c:v>2016.5714285714287</c:v>
                </c:pt>
                <c:pt idx="8">
                  <c:v>2140</c:v>
                </c:pt>
                <c:pt idx="9">
                  <c:v>2140</c:v>
                </c:pt>
                <c:pt idx="10">
                  <c:v>2203</c:v>
                </c:pt>
                <c:pt idx="11">
                  <c:v>2223.7142857142858</c:v>
                </c:pt>
                <c:pt idx="12">
                  <c:v>2203.1428571428573</c:v>
                </c:pt>
                <c:pt idx="13">
                  <c:v>2245.1428571428573</c:v>
                </c:pt>
                <c:pt idx="14">
                  <c:v>2245.2857142857142</c:v>
                </c:pt>
                <c:pt idx="15">
                  <c:v>2287.2857142857142</c:v>
                </c:pt>
                <c:pt idx="16">
                  <c:v>2287.2857142857142</c:v>
                </c:pt>
                <c:pt idx="17">
                  <c:v>2287.7142857142858</c:v>
                </c:pt>
                <c:pt idx="18">
                  <c:v>2245.4285714285716</c:v>
                </c:pt>
                <c:pt idx="19">
                  <c:v>2224</c:v>
                </c:pt>
                <c:pt idx="20">
                  <c:v>2224.2857142857142</c:v>
                </c:pt>
                <c:pt idx="21">
                  <c:v>2224.1428571428573</c:v>
                </c:pt>
                <c:pt idx="22">
                  <c:v>2224.4285714285716</c:v>
                </c:pt>
                <c:pt idx="23">
                  <c:v>2224.4285714285716</c:v>
                </c:pt>
                <c:pt idx="24">
                  <c:v>2138.2857142857142</c:v>
                </c:pt>
                <c:pt idx="25">
                  <c:v>2142.2857142857142</c:v>
                </c:pt>
                <c:pt idx="26">
                  <c:v>2164</c:v>
                </c:pt>
                <c:pt idx="27">
                  <c:v>2117.8571428571427</c:v>
                </c:pt>
                <c:pt idx="28">
                  <c:v>1982.8571428571429</c:v>
                </c:pt>
                <c:pt idx="29">
                  <c:v>1897</c:v>
                </c:pt>
                <c:pt idx="30">
                  <c:v>1897</c:v>
                </c:pt>
                <c:pt idx="31">
                  <c:v>1923.2857142857142</c:v>
                </c:pt>
                <c:pt idx="32">
                  <c:v>1929.4285714285713</c:v>
                </c:pt>
                <c:pt idx="33">
                  <c:v>1898.7142857142858</c:v>
                </c:pt>
                <c:pt idx="34">
                  <c:v>1887.5714285714287</c:v>
                </c:pt>
                <c:pt idx="35">
                  <c:v>1896</c:v>
                </c:pt>
                <c:pt idx="36">
                  <c:v>1921.8571428571429</c:v>
                </c:pt>
                <c:pt idx="37">
                  <c:v>1921.8571428571429</c:v>
                </c:pt>
                <c:pt idx="38">
                  <c:v>1922.2857142857142</c:v>
                </c:pt>
                <c:pt idx="39">
                  <c:v>1922.5714285714287</c:v>
                </c:pt>
                <c:pt idx="40">
                  <c:v>1960.4285714285713</c:v>
                </c:pt>
                <c:pt idx="41">
                  <c:v>1960.2857142857142</c:v>
                </c:pt>
                <c:pt idx="42">
                  <c:v>2035.8571428571429</c:v>
                </c:pt>
                <c:pt idx="43">
                  <c:v>1998.7142857142858</c:v>
                </c:pt>
                <c:pt idx="44">
                  <c:v>1998.7142857142858</c:v>
                </c:pt>
                <c:pt idx="45">
                  <c:v>2017.1428571428571</c:v>
                </c:pt>
                <c:pt idx="46">
                  <c:v>2035.7142857142858</c:v>
                </c:pt>
                <c:pt idx="47">
                  <c:v>1979.4285714285713</c:v>
                </c:pt>
                <c:pt idx="48">
                  <c:v>1998.7142857142858</c:v>
                </c:pt>
                <c:pt idx="49">
                  <c:v>1941.8571428571429</c:v>
                </c:pt>
                <c:pt idx="50">
                  <c:v>1998</c:v>
                </c:pt>
                <c:pt idx="51">
                  <c:v>1998</c:v>
                </c:pt>
                <c:pt idx="52">
                  <c:v>2011.2857142857142</c:v>
                </c:pt>
                <c:pt idx="53">
                  <c:v>1993.5714285714287</c:v>
                </c:pt>
                <c:pt idx="54">
                  <c:v>2032.2857142857142</c:v>
                </c:pt>
                <c:pt idx="55">
                  <c:v>2064.2857142857142</c:v>
                </c:pt>
                <c:pt idx="56">
                  <c:v>2192.7142857142858</c:v>
                </c:pt>
                <c:pt idx="57">
                  <c:v>2206.1428571428573</c:v>
                </c:pt>
                <c:pt idx="58">
                  <c:v>2206.1428571428573</c:v>
                </c:pt>
                <c:pt idx="59">
                  <c:v>2257.7142857142858</c:v>
                </c:pt>
                <c:pt idx="60">
                  <c:v>2285.5714285714284</c:v>
                </c:pt>
                <c:pt idx="61">
                  <c:v>2313.7142857142858</c:v>
                </c:pt>
                <c:pt idx="62">
                  <c:v>2298.2857142857142</c:v>
                </c:pt>
                <c:pt idx="63">
                  <c:v>2242.1428571428573</c:v>
                </c:pt>
                <c:pt idx="64">
                  <c:v>2226.8571428571427</c:v>
                </c:pt>
                <c:pt idx="65">
                  <c:v>2226.8571428571427</c:v>
                </c:pt>
                <c:pt idx="66">
                  <c:v>2182.4285714285716</c:v>
                </c:pt>
                <c:pt idx="67">
                  <c:v>2182.5714285714284</c:v>
                </c:pt>
                <c:pt idx="68">
                  <c:v>2159.7142857142858</c:v>
                </c:pt>
                <c:pt idx="69">
                  <c:v>2204.4285714285716</c:v>
                </c:pt>
                <c:pt idx="70">
                  <c:v>2226.2857142857142</c:v>
                </c:pt>
                <c:pt idx="71">
                  <c:v>2248.7142857142858</c:v>
                </c:pt>
                <c:pt idx="72">
                  <c:v>2248.7142857142858</c:v>
                </c:pt>
                <c:pt idx="73">
                  <c:v>2293.1428571428573</c:v>
                </c:pt>
                <c:pt idx="74">
                  <c:v>2293.2857142857142</c:v>
                </c:pt>
                <c:pt idx="75">
                  <c:v>2315.5714285714284</c:v>
                </c:pt>
                <c:pt idx="76">
                  <c:v>2315.8571428571427</c:v>
                </c:pt>
                <c:pt idx="77">
                  <c:v>2338.4285714285716</c:v>
                </c:pt>
                <c:pt idx="78">
                  <c:v>2316.4285714285716</c:v>
                </c:pt>
                <c:pt idx="79">
                  <c:v>2316.4285714285716</c:v>
                </c:pt>
                <c:pt idx="80">
                  <c:v>2161.1428571428573</c:v>
                </c:pt>
                <c:pt idx="81">
                  <c:v>2099.5714285714284</c:v>
                </c:pt>
                <c:pt idx="82">
                  <c:v>2005.2857142857142</c:v>
                </c:pt>
                <c:pt idx="83">
                  <c:v>1871.1428571428571</c:v>
                </c:pt>
                <c:pt idx="84">
                  <c:v>1759.7142857142858</c:v>
                </c:pt>
                <c:pt idx="85">
                  <c:v>1704</c:v>
                </c:pt>
                <c:pt idx="86">
                  <c:v>1704</c:v>
                </c:pt>
                <c:pt idx="87">
                  <c:v>1710.5714285714287</c:v>
                </c:pt>
                <c:pt idx="88">
                  <c:v>1700</c:v>
                </c:pt>
                <c:pt idx="89">
                  <c:v>1722.4285714285713</c:v>
                </c:pt>
                <c:pt idx="90">
                  <c:v>1729.4285714285713</c:v>
                </c:pt>
                <c:pt idx="91">
                  <c:v>1705.7142857142858</c:v>
                </c:pt>
                <c:pt idx="92">
                  <c:v>1696.2857142857142</c:v>
                </c:pt>
                <c:pt idx="93">
                  <c:v>1696.2857142857142</c:v>
                </c:pt>
                <c:pt idx="94">
                  <c:v>1837</c:v>
                </c:pt>
                <c:pt idx="95">
                  <c:v>1924.5714285714287</c:v>
                </c:pt>
                <c:pt idx="96">
                  <c:v>2012.2857142857142</c:v>
                </c:pt>
                <c:pt idx="97">
                  <c:v>2131.2857142857142</c:v>
                </c:pt>
                <c:pt idx="98">
                  <c:v>2256.7142857142858</c:v>
                </c:pt>
                <c:pt idx="99">
                  <c:v>2380.4285714285716</c:v>
                </c:pt>
                <c:pt idx="100">
                  <c:v>2380.4285714285716</c:v>
                </c:pt>
                <c:pt idx="101">
                  <c:v>2315</c:v>
                </c:pt>
                <c:pt idx="102">
                  <c:v>2293.2857142857142</c:v>
                </c:pt>
                <c:pt idx="103">
                  <c:v>2249.5714285714284</c:v>
                </c:pt>
                <c:pt idx="104">
                  <c:v>2184.5714285714284</c:v>
                </c:pt>
                <c:pt idx="105">
                  <c:v>1682</c:v>
                </c:pt>
                <c:pt idx="106">
                  <c:v>1638.2857142857142</c:v>
                </c:pt>
                <c:pt idx="107">
                  <c:v>1638.2857142857142</c:v>
                </c:pt>
                <c:pt idx="108">
                  <c:v>1288.8571428571429</c:v>
                </c:pt>
                <c:pt idx="109">
                  <c:v>1332.7142857142858</c:v>
                </c:pt>
                <c:pt idx="110">
                  <c:v>1376.5714285714287</c:v>
                </c:pt>
                <c:pt idx="111">
                  <c:v>1398.4285714285713</c:v>
                </c:pt>
                <c:pt idx="112">
                  <c:v>1856.8571428571429</c:v>
                </c:pt>
                <c:pt idx="113">
                  <c:v>1900.1428571428571</c:v>
                </c:pt>
                <c:pt idx="114">
                  <c:v>1900.1428571428571</c:v>
                </c:pt>
                <c:pt idx="115">
                  <c:v>2339.8571428571427</c:v>
                </c:pt>
                <c:pt idx="116">
                  <c:v>2360.1428571428573</c:v>
                </c:pt>
                <c:pt idx="117">
                  <c:v>2356.7142857142858</c:v>
                </c:pt>
                <c:pt idx="118">
                  <c:v>2423.2857142857142</c:v>
                </c:pt>
                <c:pt idx="119">
                  <c:v>2450.7142857142858</c:v>
                </c:pt>
                <c:pt idx="120">
                  <c:v>2406.2857142857142</c:v>
                </c:pt>
                <c:pt idx="121">
                  <c:v>2406.2857142857142</c:v>
                </c:pt>
                <c:pt idx="122">
                  <c:v>2316</c:v>
                </c:pt>
                <c:pt idx="123">
                  <c:v>2254.2857142857142</c:v>
                </c:pt>
                <c:pt idx="124">
                  <c:v>2217.8571428571427</c:v>
                </c:pt>
                <c:pt idx="125">
                  <c:v>2109.7142857142858</c:v>
                </c:pt>
                <c:pt idx="126">
                  <c:v>2055.2857142857142</c:v>
                </c:pt>
                <c:pt idx="127">
                  <c:v>2014.2857142857142</c:v>
                </c:pt>
                <c:pt idx="128">
                  <c:v>2014.2857142857142</c:v>
                </c:pt>
                <c:pt idx="129">
                  <c:v>2079.8571428571427</c:v>
                </c:pt>
                <c:pt idx="130">
                  <c:v>2099.7142857142858</c:v>
                </c:pt>
                <c:pt idx="131">
                  <c:v>2096.2857142857142</c:v>
                </c:pt>
                <c:pt idx="132">
                  <c:v>2159.1428571428573</c:v>
                </c:pt>
                <c:pt idx="133">
                  <c:v>2164.2857142857142</c:v>
                </c:pt>
                <c:pt idx="134">
                  <c:v>2250.2857142857142</c:v>
                </c:pt>
                <c:pt idx="135">
                  <c:v>2250.2857142857142</c:v>
                </c:pt>
                <c:pt idx="136">
                  <c:v>2152.7142857142858</c:v>
                </c:pt>
                <c:pt idx="137">
                  <c:v>2058.7142857142858</c:v>
                </c:pt>
                <c:pt idx="138">
                  <c:v>1991.5714285714287</c:v>
                </c:pt>
                <c:pt idx="139">
                  <c:v>1870.7142857142858</c:v>
                </c:pt>
                <c:pt idx="140">
                  <c:v>1818.2857142857142</c:v>
                </c:pt>
                <c:pt idx="141">
                  <c:v>1720.4285714285713</c:v>
                </c:pt>
                <c:pt idx="142">
                  <c:v>1720.4285714285713</c:v>
                </c:pt>
                <c:pt idx="143">
                  <c:v>1781</c:v>
                </c:pt>
                <c:pt idx="144">
                  <c:v>1840.7142857142858</c:v>
                </c:pt>
                <c:pt idx="145">
                  <c:v>1917.2857142857142</c:v>
                </c:pt>
                <c:pt idx="146">
                  <c:v>1667</c:v>
                </c:pt>
                <c:pt idx="147">
                  <c:v>1765.4285714285713</c:v>
                </c:pt>
                <c:pt idx="148">
                  <c:v>1784</c:v>
                </c:pt>
                <c:pt idx="149">
                  <c:v>1784</c:v>
                </c:pt>
                <c:pt idx="150">
                  <c:v>1804.7142857142858</c:v>
                </c:pt>
                <c:pt idx="151">
                  <c:v>1783.7142857142858</c:v>
                </c:pt>
                <c:pt idx="152">
                  <c:v>1804.7142857142858</c:v>
                </c:pt>
                <c:pt idx="153">
                  <c:v>2140.2857142857142</c:v>
                </c:pt>
                <c:pt idx="154">
                  <c:v>2098.7142857142858</c:v>
                </c:pt>
                <c:pt idx="155">
                  <c:v>2140.1428571428573</c:v>
                </c:pt>
                <c:pt idx="156">
                  <c:v>2140.1428571428573</c:v>
                </c:pt>
                <c:pt idx="157">
                  <c:v>1741.4285714285713</c:v>
                </c:pt>
                <c:pt idx="158">
                  <c:v>1804.8571428571429</c:v>
                </c:pt>
                <c:pt idx="159">
                  <c:v>1763.2857142857142</c:v>
                </c:pt>
                <c:pt idx="160">
                  <c:v>1805.7142857142858</c:v>
                </c:pt>
                <c:pt idx="161">
                  <c:v>1826.7142857142858</c:v>
                </c:pt>
                <c:pt idx="162">
                  <c:v>1848.2857142857142</c:v>
                </c:pt>
                <c:pt idx="163">
                  <c:v>1848.2857142857142</c:v>
                </c:pt>
                <c:pt idx="164">
                  <c:v>2184</c:v>
                </c:pt>
                <c:pt idx="165">
                  <c:v>2141.7142857142858</c:v>
                </c:pt>
                <c:pt idx="166">
                  <c:v>2162.4285714285716</c:v>
                </c:pt>
                <c:pt idx="167">
                  <c:v>2120.2857142857142</c:v>
                </c:pt>
                <c:pt idx="168">
                  <c:v>2162.2857142857142</c:v>
                </c:pt>
                <c:pt idx="169">
                  <c:v>2099.2857142857142</c:v>
                </c:pt>
                <c:pt idx="170">
                  <c:v>2099.2857142857142</c:v>
                </c:pt>
                <c:pt idx="171">
                  <c:v>2141.5714285714284</c:v>
                </c:pt>
                <c:pt idx="172">
                  <c:v>2120.2857142857142</c:v>
                </c:pt>
                <c:pt idx="173">
                  <c:v>2162.4285714285716</c:v>
                </c:pt>
                <c:pt idx="174">
                  <c:v>2141.1428571428573</c:v>
                </c:pt>
                <c:pt idx="175">
                  <c:v>2141</c:v>
                </c:pt>
                <c:pt idx="176">
                  <c:v>2203.7142857142858</c:v>
                </c:pt>
                <c:pt idx="177">
                  <c:v>2203.7142857142858</c:v>
                </c:pt>
                <c:pt idx="178">
                  <c:v>2211.4285714285716</c:v>
                </c:pt>
                <c:pt idx="179">
                  <c:v>2239</c:v>
                </c:pt>
                <c:pt idx="180">
                  <c:v>2246</c:v>
                </c:pt>
                <c:pt idx="181">
                  <c:v>2273.8571428571427</c:v>
                </c:pt>
                <c:pt idx="182">
                  <c:v>2198.1428571428573</c:v>
                </c:pt>
                <c:pt idx="183">
                  <c:v>2163.4285714285716</c:v>
                </c:pt>
                <c:pt idx="184">
                  <c:v>2163.4285714285716</c:v>
                </c:pt>
                <c:pt idx="185">
                  <c:v>2163</c:v>
                </c:pt>
                <c:pt idx="186">
                  <c:v>2184.2857142857142</c:v>
                </c:pt>
                <c:pt idx="187">
                  <c:v>2119.5714285714284</c:v>
                </c:pt>
                <c:pt idx="188">
                  <c:v>2119.7142857142858</c:v>
                </c:pt>
                <c:pt idx="189">
                  <c:v>2183.8571428571427</c:v>
                </c:pt>
                <c:pt idx="190">
                  <c:v>2162.2857142857142</c:v>
                </c:pt>
                <c:pt idx="191">
                  <c:v>2162.2857142857142</c:v>
                </c:pt>
                <c:pt idx="192">
                  <c:v>2162.4285714285716</c:v>
                </c:pt>
                <c:pt idx="193">
                  <c:v>2140.5714285714284</c:v>
                </c:pt>
                <c:pt idx="194">
                  <c:v>2162.1428571428573</c:v>
                </c:pt>
                <c:pt idx="195">
                  <c:v>2205.2857142857142</c:v>
                </c:pt>
                <c:pt idx="196">
                  <c:v>2205.4285714285716</c:v>
                </c:pt>
                <c:pt idx="197">
                  <c:v>2248.5714285714284</c:v>
                </c:pt>
                <c:pt idx="198">
                  <c:v>2248.5714285714284</c:v>
                </c:pt>
                <c:pt idx="199">
                  <c:v>2205.7142857142858</c:v>
                </c:pt>
                <c:pt idx="200">
                  <c:v>2206.1428571428573</c:v>
                </c:pt>
                <c:pt idx="201">
                  <c:v>2184.7142857142858</c:v>
                </c:pt>
                <c:pt idx="202">
                  <c:v>2163</c:v>
                </c:pt>
                <c:pt idx="203">
                  <c:v>2163.2857142857142</c:v>
                </c:pt>
                <c:pt idx="204">
                  <c:v>2184.4285714285716</c:v>
                </c:pt>
                <c:pt idx="205">
                  <c:v>2184.4285714285716</c:v>
                </c:pt>
                <c:pt idx="206">
                  <c:v>2159.2857142857142</c:v>
                </c:pt>
                <c:pt idx="207">
                  <c:v>2093.2857142857142</c:v>
                </c:pt>
                <c:pt idx="208">
                  <c:v>2065.4285714285716</c:v>
                </c:pt>
                <c:pt idx="209">
                  <c:v>1701.4285714285713</c:v>
                </c:pt>
                <c:pt idx="210">
                  <c:v>1576.4285714285713</c:v>
                </c:pt>
                <c:pt idx="211">
                  <c:v>1470.7142857142858</c:v>
                </c:pt>
                <c:pt idx="212">
                  <c:v>1470.7142857142858</c:v>
                </c:pt>
                <c:pt idx="213">
                  <c:v>1508</c:v>
                </c:pt>
                <c:pt idx="214">
                  <c:v>1549.7142857142858</c:v>
                </c:pt>
                <c:pt idx="215">
                  <c:v>1594.7142857142858</c:v>
                </c:pt>
                <c:pt idx="216">
                  <c:v>1890.5714285714287</c:v>
                </c:pt>
                <c:pt idx="217">
                  <c:v>1995.7142857142858</c:v>
                </c:pt>
                <c:pt idx="218">
                  <c:v>2069</c:v>
                </c:pt>
                <c:pt idx="219">
                  <c:v>2069</c:v>
                </c:pt>
                <c:pt idx="220">
                  <c:v>2049.1428571428573</c:v>
                </c:pt>
                <c:pt idx="221">
                  <c:v>2069.1428571428573</c:v>
                </c:pt>
                <c:pt idx="222">
                  <c:v>2049.5714285714284</c:v>
                </c:pt>
                <c:pt idx="223">
                  <c:v>2088.4285714285716</c:v>
                </c:pt>
                <c:pt idx="224">
                  <c:v>2048.8571428571427</c:v>
                </c:pt>
                <c:pt idx="225">
                  <c:v>2048.7142857142858</c:v>
                </c:pt>
                <c:pt idx="226">
                  <c:v>2048.7142857142858</c:v>
                </c:pt>
                <c:pt idx="227">
                  <c:v>2088.2857142857142</c:v>
                </c:pt>
                <c:pt idx="228">
                  <c:v>2088.4285714285716</c:v>
                </c:pt>
                <c:pt idx="229">
                  <c:v>2108.1428571428573</c:v>
                </c:pt>
                <c:pt idx="230">
                  <c:v>2068.8571428571427</c:v>
                </c:pt>
                <c:pt idx="231">
                  <c:v>2108.7142857142858</c:v>
                </c:pt>
                <c:pt idx="232">
                  <c:v>2069.2857142857142</c:v>
                </c:pt>
                <c:pt idx="233">
                  <c:v>2069.2857142857142</c:v>
                </c:pt>
                <c:pt idx="234">
                  <c:v>2049.5714285714284</c:v>
                </c:pt>
                <c:pt idx="235">
                  <c:v>2049.2857142857142</c:v>
                </c:pt>
                <c:pt idx="236">
                  <c:v>2029.5714285714287</c:v>
                </c:pt>
                <c:pt idx="237">
                  <c:v>2029.5714285714287</c:v>
                </c:pt>
                <c:pt idx="238">
                  <c:v>1950.5714285714287</c:v>
                </c:pt>
                <c:pt idx="239">
                  <c:v>1970.1428571428571</c:v>
                </c:pt>
                <c:pt idx="240">
                  <c:v>1970.1428571428571</c:v>
                </c:pt>
                <c:pt idx="241">
                  <c:v>2014.2857142857142</c:v>
                </c:pt>
                <c:pt idx="242">
                  <c:v>2012.2857142857142</c:v>
                </c:pt>
                <c:pt idx="243">
                  <c:v>2009.2857142857142</c:v>
                </c:pt>
                <c:pt idx="244">
                  <c:v>2070.5714285714284</c:v>
                </c:pt>
                <c:pt idx="245">
                  <c:v>2138</c:v>
                </c:pt>
                <c:pt idx="246">
                  <c:v>2119.2857142857142</c:v>
                </c:pt>
                <c:pt idx="247">
                  <c:v>2119.2857142857142</c:v>
                </c:pt>
                <c:pt idx="248">
                  <c:v>2098</c:v>
                </c:pt>
                <c:pt idx="249">
                  <c:v>2140.5714285714284</c:v>
                </c:pt>
                <c:pt idx="250">
                  <c:v>2161.2857142857142</c:v>
                </c:pt>
                <c:pt idx="251">
                  <c:v>2140.2857142857142</c:v>
                </c:pt>
                <c:pt idx="252">
                  <c:v>2161.7142857142858</c:v>
                </c:pt>
                <c:pt idx="253">
                  <c:v>2162.1428571428573</c:v>
                </c:pt>
                <c:pt idx="254">
                  <c:v>2162.1428571428573</c:v>
                </c:pt>
                <c:pt idx="255">
                  <c:v>2085.4285714285716</c:v>
                </c:pt>
                <c:pt idx="256">
                  <c:v>1999.7142857142858</c:v>
                </c:pt>
                <c:pt idx="257">
                  <c:v>1956.5714285714287</c:v>
                </c:pt>
                <c:pt idx="258">
                  <c:v>1921.8571428571429</c:v>
                </c:pt>
                <c:pt idx="259">
                  <c:v>1806</c:v>
                </c:pt>
                <c:pt idx="260">
                  <c:v>1753.7142857142858</c:v>
                </c:pt>
                <c:pt idx="261">
                  <c:v>1753.7142857142858</c:v>
                </c:pt>
                <c:pt idx="262">
                  <c:v>1788.8571428571429</c:v>
                </c:pt>
                <c:pt idx="263">
                  <c:v>1874.4285714285713</c:v>
                </c:pt>
                <c:pt idx="264">
                  <c:v>1896.7142857142858</c:v>
                </c:pt>
                <c:pt idx="265">
                  <c:v>1952.7142857142858</c:v>
                </c:pt>
                <c:pt idx="266">
                  <c:v>2089.5714285714284</c:v>
                </c:pt>
                <c:pt idx="267">
                  <c:v>2183.2857142857142</c:v>
                </c:pt>
                <c:pt idx="268">
                  <c:v>2183.2857142857142</c:v>
                </c:pt>
                <c:pt idx="269">
                  <c:v>2229.7142857142858</c:v>
                </c:pt>
                <c:pt idx="270">
                  <c:v>2175.2857142857142</c:v>
                </c:pt>
                <c:pt idx="271">
                  <c:v>2224.2857142857142</c:v>
                </c:pt>
                <c:pt idx="272">
                  <c:v>2169.1428571428573</c:v>
                </c:pt>
                <c:pt idx="273">
                  <c:v>2087.7142857142858</c:v>
                </c:pt>
                <c:pt idx="274">
                  <c:v>2052.7142857142858</c:v>
                </c:pt>
                <c:pt idx="275">
                  <c:v>2052.7142857142858</c:v>
                </c:pt>
                <c:pt idx="276">
                  <c:v>2052.8571428571427</c:v>
                </c:pt>
                <c:pt idx="277">
                  <c:v>2033</c:v>
                </c:pt>
                <c:pt idx="278">
                  <c:v>2013.1428571428571</c:v>
                </c:pt>
                <c:pt idx="279">
                  <c:v>2073.5714285714284</c:v>
                </c:pt>
                <c:pt idx="280">
                  <c:v>2094.1428571428573</c:v>
                </c:pt>
                <c:pt idx="281">
                  <c:v>2093.8571428571427</c:v>
                </c:pt>
                <c:pt idx="282">
                  <c:v>2093.8571428571427</c:v>
                </c:pt>
                <c:pt idx="283">
                  <c:v>2053.7142857142858</c:v>
                </c:pt>
                <c:pt idx="284">
                  <c:v>2054</c:v>
                </c:pt>
                <c:pt idx="285">
                  <c:v>2053.7142857142858</c:v>
                </c:pt>
                <c:pt idx="286">
                  <c:v>2053.8571428571427</c:v>
                </c:pt>
                <c:pt idx="287">
                  <c:v>2013.1428571428571</c:v>
                </c:pt>
                <c:pt idx="288">
                  <c:v>2053.5714285714284</c:v>
                </c:pt>
                <c:pt idx="289">
                  <c:v>2053.5714285714284</c:v>
                </c:pt>
                <c:pt idx="290">
                  <c:v>2073.7142857142858</c:v>
                </c:pt>
                <c:pt idx="291">
                  <c:v>2113.5714285714284</c:v>
                </c:pt>
                <c:pt idx="292">
                  <c:v>2134.2857142857142</c:v>
                </c:pt>
                <c:pt idx="293">
                  <c:v>2134.4285714285716</c:v>
                </c:pt>
                <c:pt idx="294">
                  <c:v>2195.2857142857142</c:v>
                </c:pt>
                <c:pt idx="295">
                  <c:v>2175.2857142857142</c:v>
                </c:pt>
                <c:pt idx="296">
                  <c:v>2175.2857142857142</c:v>
                </c:pt>
                <c:pt idx="297">
                  <c:v>2107.5714285714284</c:v>
                </c:pt>
                <c:pt idx="298">
                  <c:v>2063.8571428571427</c:v>
                </c:pt>
                <c:pt idx="299">
                  <c:v>2017.4285714285713</c:v>
                </c:pt>
                <c:pt idx="300">
                  <c:v>1986.1428571428571</c:v>
                </c:pt>
                <c:pt idx="301">
                  <c:v>1909.2857142857142</c:v>
                </c:pt>
                <c:pt idx="302">
                  <c:v>1878</c:v>
                </c:pt>
                <c:pt idx="303">
                  <c:v>1878</c:v>
                </c:pt>
                <c:pt idx="304">
                  <c:v>1961.2857142857142</c:v>
                </c:pt>
                <c:pt idx="305">
                  <c:v>2038.8571428571429</c:v>
                </c:pt>
                <c:pt idx="306">
                  <c:v>2056.8571428571427</c:v>
                </c:pt>
                <c:pt idx="307">
                  <c:v>2040.4285714285713</c:v>
                </c:pt>
                <c:pt idx="308">
                  <c:v>2136.5714285714284</c:v>
                </c:pt>
                <c:pt idx="309">
                  <c:v>2141.1428571428573</c:v>
                </c:pt>
                <c:pt idx="310">
                  <c:v>2141.1428571428573</c:v>
                </c:pt>
                <c:pt idx="311">
                  <c:v>2140.7142857142858</c:v>
                </c:pt>
                <c:pt idx="312">
                  <c:v>2098.8571428571427</c:v>
                </c:pt>
                <c:pt idx="313">
                  <c:v>2077.5714285714284</c:v>
                </c:pt>
                <c:pt idx="314">
                  <c:v>2077.5714285714284</c:v>
                </c:pt>
                <c:pt idx="315">
                  <c:v>2036</c:v>
                </c:pt>
                <c:pt idx="316">
                  <c:v>2057</c:v>
                </c:pt>
                <c:pt idx="317">
                  <c:v>2057</c:v>
                </c:pt>
                <c:pt idx="318">
                  <c:v>2035.8571428571429</c:v>
                </c:pt>
                <c:pt idx="319">
                  <c:v>2014.7142857142858</c:v>
                </c:pt>
                <c:pt idx="320">
                  <c:v>2078.1428571428573</c:v>
                </c:pt>
                <c:pt idx="321">
                  <c:v>2140.8571428571427</c:v>
                </c:pt>
                <c:pt idx="322">
                  <c:v>2161.7142857142858</c:v>
                </c:pt>
                <c:pt idx="323">
                  <c:v>2182.2857142857142</c:v>
                </c:pt>
                <c:pt idx="324">
                  <c:v>2182.2857142857142</c:v>
                </c:pt>
                <c:pt idx="325">
                  <c:v>2175.5714285714284</c:v>
                </c:pt>
                <c:pt idx="326">
                  <c:v>2186.7142857142858</c:v>
                </c:pt>
                <c:pt idx="327">
                  <c:v>2134.4285714285716</c:v>
                </c:pt>
                <c:pt idx="328">
                  <c:v>2149.8571428571427</c:v>
                </c:pt>
                <c:pt idx="329">
                  <c:v>2212.2857142857142</c:v>
                </c:pt>
                <c:pt idx="330">
                  <c:v>2228.1428571428573</c:v>
                </c:pt>
                <c:pt idx="331">
                  <c:v>2228.1428571428573</c:v>
                </c:pt>
                <c:pt idx="332">
                  <c:v>2366.5714285714284</c:v>
                </c:pt>
                <c:pt idx="333">
                  <c:v>2442.7142857142858</c:v>
                </c:pt>
                <c:pt idx="334">
                  <c:v>2493.1428571428573</c:v>
                </c:pt>
                <c:pt idx="335">
                  <c:v>2563</c:v>
                </c:pt>
                <c:pt idx="336">
                  <c:v>2578.5714285714284</c:v>
                </c:pt>
                <c:pt idx="337">
                  <c:v>2622.2857142857142</c:v>
                </c:pt>
                <c:pt idx="338">
                  <c:v>2622.2857142857142</c:v>
                </c:pt>
                <c:pt idx="339">
                  <c:v>2596.5714285714284</c:v>
                </c:pt>
                <c:pt idx="340">
                  <c:v>2647.7142857142858</c:v>
                </c:pt>
                <c:pt idx="341">
                  <c:v>2647.5714285714284</c:v>
                </c:pt>
                <c:pt idx="342">
                  <c:v>2621.7142857142858</c:v>
                </c:pt>
                <c:pt idx="343">
                  <c:v>2672.7142857142858</c:v>
                </c:pt>
                <c:pt idx="344">
                  <c:v>2698.2857142857142</c:v>
                </c:pt>
                <c:pt idx="345">
                  <c:v>2698.2857142857142</c:v>
                </c:pt>
                <c:pt idx="346">
                  <c:v>2672.5714285714284</c:v>
                </c:pt>
                <c:pt idx="347">
                  <c:v>2646.7142857142858</c:v>
                </c:pt>
                <c:pt idx="348">
                  <c:v>2723.8571428571427</c:v>
                </c:pt>
                <c:pt idx="349">
                  <c:v>2672</c:v>
                </c:pt>
                <c:pt idx="350">
                  <c:v>2646.1428571428573</c:v>
                </c:pt>
                <c:pt idx="351">
                  <c:v>2594.4285714285716</c:v>
                </c:pt>
                <c:pt idx="352">
                  <c:v>2594.4285714285716</c:v>
                </c:pt>
                <c:pt idx="353">
                  <c:v>2478.2857142857142</c:v>
                </c:pt>
                <c:pt idx="354">
                  <c:v>2338</c:v>
                </c:pt>
                <c:pt idx="355">
                  <c:v>1926.7142857142858</c:v>
                </c:pt>
                <c:pt idx="356">
                  <c:v>1541.5714285714287</c:v>
                </c:pt>
                <c:pt idx="357">
                  <c:v>1353.7142857142858</c:v>
                </c:pt>
                <c:pt idx="358">
                  <c:v>1263.4285714285713</c:v>
                </c:pt>
                <c:pt idx="359">
                  <c:v>1263.4285714285713</c:v>
                </c:pt>
                <c:pt idx="360">
                  <c:v>1020</c:v>
                </c:pt>
                <c:pt idx="361">
                  <c:v>775</c:v>
                </c:pt>
                <c:pt idx="362">
                  <c:v>904.16666666666663</c:v>
                </c:pt>
                <c:pt idx="363">
                  <c:v>904.16666666666663</c:v>
                </c:pt>
                <c:pt idx="364">
                  <c:v>464.16666666666669</c:v>
                </c:pt>
                <c:pt idx="365">
                  <c:v>329.66666666666669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3-432C-B91F-674D94A76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68376"/>
        <c:axId val="795469032"/>
      </c:lineChart>
      <c:dateAx>
        <c:axId val="795468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69032"/>
        <c:crosses val="autoZero"/>
        <c:auto val="1"/>
        <c:lblOffset val="100"/>
        <c:baseTimeUnit val="days"/>
      </c:dateAx>
      <c:valAx>
        <c:axId val="7954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6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Daily</a:t>
            </a:r>
            <a:r>
              <a:rPr lang="en-GB" baseline="0"/>
              <a:t>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7063754127508"/>
          <c:y val="5.5889434191759263E-2"/>
          <c:w val="0.82191753450173566"/>
          <c:h val="0.802308538248361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'Online Orders'!$Y$3:$Y$9</c:f>
              <c:numCache>
                <c:formatCode>0%</c:formatCode>
                <c:ptCount val="7"/>
                <c:pt idx="0">
                  <c:v>0.17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0.22</c:v>
                </c:pt>
                <c:pt idx="5">
                  <c:v>0.17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0-4D0D-8D65-2C7AC6D9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06824"/>
        <c:axId val="483106496"/>
      </c:barChart>
      <c:catAx>
        <c:axId val="48310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06496"/>
        <c:crosses val="autoZero"/>
        <c:auto val="1"/>
        <c:lblAlgn val="ctr"/>
        <c:lblOffset val="100"/>
        <c:noMultiLvlLbl val="0"/>
      </c:catAx>
      <c:valAx>
        <c:axId val="4831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06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104775</xdr:rowOff>
    </xdr:from>
    <xdr:to>
      <xdr:col>22</xdr:col>
      <xdr:colOff>114300</xdr:colOff>
      <xdr:row>26</xdr:row>
      <xdr:rowOff>95250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9CB361F-C94E-4F4C-8923-BECF28551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114300</xdr:colOff>
      <xdr:row>1</xdr:row>
      <xdr:rowOff>685799</xdr:rowOff>
    </xdr:from>
    <xdr:to>
      <xdr:col>33</xdr:col>
      <xdr:colOff>57150</xdr:colOff>
      <xdr:row>13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255472-1F3B-41D3-B16D-0FB26E949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CD22-2546-43C1-B6A5-0B0E224EEDA6}">
  <sheetPr>
    <tabColor rgb="FFFF0000"/>
  </sheetPr>
  <dimension ref="A1:AA372"/>
  <sheetViews>
    <sheetView tabSelected="1" workbookViewId="0">
      <selection activeCell="Y23" sqref="Y23"/>
    </sheetView>
  </sheetViews>
  <sheetFormatPr baseColWidth="10" defaultRowHeight="11.25" x14ac:dyDescent="0.2"/>
  <cols>
    <col min="1" max="1" width="8.7109375" style="1" bestFit="1" customWidth="1"/>
    <col min="2" max="2" width="5.28515625" style="1" customWidth="1"/>
    <col min="3" max="3" width="7.28515625" style="1" bestFit="1" customWidth="1"/>
    <col min="4" max="4" width="11.28515625" style="1" bestFit="1" customWidth="1"/>
    <col min="5" max="5" width="7.28515625" style="1" bestFit="1" customWidth="1"/>
    <col min="6" max="6" width="5.28515625" style="1" customWidth="1"/>
    <col min="7" max="8" width="4.28515625" style="1" customWidth="1"/>
    <col min="9" max="9" width="5.28515625" style="1" bestFit="1" customWidth="1"/>
    <col min="10" max="13" width="4.28515625" style="1" customWidth="1"/>
    <col min="14" max="14" width="4.28515625" style="3" customWidth="1"/>
    <col min="15" max="15" width="5.28515625" style="3" bestFit="1" customWidth="1"/>
    <col min="16" max="16" width="2.85546875" style="1" customWidth="1"/>
    <col min="17" max="19" width="5" style="1" customWidth="1"/>
    <col min="20" max="20" width="4.28515625" style="1" customWidth="1"/>
    <col min="21" max="21" width="3.85546875" style="2" customWidth="1"/>
    <col min="22" max="22" width="2.7109375" style="2" bestFit="1" customWidth="1"/>
    <col min="23" max="23" width="6.140625" style="2" bestFit="1" customWidth="1"/>
    <col min="24" max="24" width="1.85546875" style="2" bestFit="1" customWidth="1"/>
    <col min="25" max="25" width="3.85546875" style="2" bestFit="1" customWidth="1"/>
    <col min="26" max="26" width="4.85546875" style="4" customWidth="1"/>
    <col min="27" max="27" width="4.85546875" style="6" customWidth="1"/>
    <col min="28" max="32" width="4.85546875" style="2" customWidth="1"/>
    <col min="33" max="35" width="4.7109375" style="2" customWidth="1"/>
    <col min="36" max="16384" width="11.42578125" style="2"/>
  </cols>
  <sheetData>
    <row r="1" spans="1:27" x14ac:dyDescent="0.2">
      <c r="A1" s="12"/>
      <c r="B1" s="12"/>
      <c r="C1" s="12"/>
      <c r="D1" s="12"/>
      <c r="E1" s="22"/>
      <c r="F1" s="12"/>
      <c r="G1" s="12"/>
      <c r="H1" s="12"/>
      <c r="I1" s="8"/>
      <c r="J1" s="8"/>
      <c r="K1" s="8"/>
      <c r="L1" s="9">
        <v>2</v>
      </c>
      <c r="M1" s="9">
        <v>2</v>
      </c>
      <c r="N1" s="10"/>
      <c r="O1" s="10"/>
      <c r="P1" s="8"/>
      <c r="Q1" s="8">
        <v>2</v>
      </c>
      <c r="R1" s="8">
        <v>2</v>
      </c>
      <c r="S1" s="21" t="s">
        <v>14</v>
      </c>
      <c r="T1" s="8" t="s">
        <v>13</v>
      </c>
      <c r="U1" s="11"/>
      <c r="V1" s="24" t="s">
        <v>12</v>
      </c>
      <c r="W1" s="24"/>
      <c r="X1" s="24"/>
      <c r="Y1" s="24"/>
    </row>
    <row r="2" spans="1:27" ht="54" x14ac:dyDescent="0.2">
      <c r="A2" s="16" t="s">
        <v>1</v>
      </c>
      <c r="B2" s="20" t="s">
        <v>15</v>
      </c>
      <c r="C2" s="20" t="s">
        <v>16</v>
      </c>
      <c r="D2" s="20" t="s">
        <v>17</v>
      </c>
      <c r="E2" s="20" t="s">
        <v>18</v>
      </c>
      <c r="F2" s="12"/>
      <c r="G2" s="16" t="s">
        <v>5</v>
      </c>
      <c r="H2" s="16" t="s">
        <v>9</v>
      </c>
      <c r="I2" s="16" t="s">
        <v>10</v>
      </c>
      <c r="J2" s="16" t="s">
        <v>7</v>
      </c>
      <c r="K2" s="16" t="s">
        <v>8</v>
      </c>
      <c r="L2" s="16" t="s">
        <v>2</v>
      </c>
      <c r="M2" s="16" t="s">
        <v>3</v>
      </c>
      <c r="N2" s="17" t="s">
        <v>6</v>
      </c>
      <c r="O2" s="17"/>
      <c r="P2" s="16"/>
      <c r="Q2" s="16" t="s">
        <v>2</v>
      </c>
      <c r="R2" s="16" t="s">
        <v>3</v>
      </c>
      <c r="S2" s="18" t="s">
        <v>6</v>
      </c>
      <c r="T2" s="16" t="s">
        <v>4</v>
      </c>
      <c r="U2" s="11"/>
      <c r="V2" s="23" t="s">
        <v>11</v>
      </c>
      <c r="W2" s="23"/>
      <c r="X2" s="23" t="s">
        <v>0</v>
      </c>
      <c r="Y2" s="23"/>
      <c r="AA2" s="5"/>
    </row>
    <row r="3" spans="1:27" x14ac:dyDescent="0.2">
      <c r="A3" s="7">
        <v>43466</v>
      </c>
      <c r="B3" s="8">
        <v>0</v>
      </c>
      <c r="C3" s="19">
        <v>245</v>
      </c>
      <c r="D3" s="22">
        <f>B3*C3</f>
        <v>0</v>
      </c>
      <c r="E3" s="9">
        <f>E368</f>
        <v>329.66666666666669</v>
      </c>
      <c r="F3" s="12"/>
      <c r="G3" s="8">
        <v>1</v>
      </c>
      <c r="H3" s="8">
        <f t="shared" ref="H3:H66" si="0">WEEKNUM(A3,2)</f>
        <v>1</v>
      </c>
      <c r="I3" s="8">
        <f>VLOOKUP(H3,'Online Orders'!V$3:W$55,2,FALSE)</f>
        <v>9593</v>
      </c>
      <c r="J3" s="8">
        <f t="shared" ref="J3:J66" si="1">WEEKDAY(A3,2)</f>
        <v>2</v>
      </c>
      <c r="K3" s="13">
        <f>IF(G3=1,0,VLOOKUP(J3,'Online Orders'!X$3:Y$9,2,FALSE))</f>
        <v>0</v>
      </c>
      <c r="L3" s="9">
        <f>MAX(0,K3-L$1/100)*100</f>
        <v>0</v>
      </c>
      <c r="M3" s="9">
        <f>IF(K3=0,0,K3+M$1/100)*100</f>
        <v>0</v>
      </c>
      <c r="N3" s="9">
        <f ca="1">RANDBETWEEN(L3,M3)</f>
        <v>0</v>
      </c>
      <c r="O3" s="9">
        <f ca="1">ROUNDUP((N3/100)*I3,0)</f>
        <v>0</v>
      </c>
      <c r="P3" s="8"/>
      <c r="Q3" s="14">
        <f ca="1">MAX(0,N3-Q$1)</f>
        <v>0</v>
      </c>
      <c r="R3" s="8">
        <f ca="1">IF(N3=0,0,N3+R$1)</f>
        <v>0</v>
      </c>
      <c r="S3" s="8">
        <f ca="1">RANDBETWEEN(Q3,R3)</f>
        <v>0</v>
      </c>
      <c r="T3" s="8">
        <v>0</v>
      </c>
      <c r="U3" s="11"/>
      <c r="V3" s="8">
        <v>1</v>
      </c>
      <c r="W3" s="4">
        <v>9593</v>
      </c>
      <c r="X3" s="8">
        <v>1</v>
      </c>
      <c r="Y3" s="13">
        <v>0.17</v>
      </c>
      <c r="AA3" s="5"/>
    </row>
    <row r="4" spans="1:27" x14ac:dyDescent="0.2">
      <c r="A4" s="7">
        <v>43467</v>
      </c>
      <c r="B4" s="8">
        <v>0</v>
      </c>
      <c r="C4" s="19">
        <v>245</v>
      </c>
      <c r="D4" s="22">
        <f t="shared" ref="D4:D67" si="2">B4*C4</f>
        <v>0</v>
      </c>
      <c r="E4" s="9">
        <f>AVERAGE(B1:B6)</f>
        <v>838.5</v>
      </c>
      <c r="F4" s="12"/>
      <c r="G4" s="8">
        <v>1</v>
      </c>
      <c r="H4" s="8">
        <f t="shared" si="0"/>
        <v>1</v>
      </c>
      <c r="I4" s="8">
        <f>VLOOKUP(H4,'Online Orders'!V$3:W$55,2,FALSE)</f>
        <v>9593</v>
      </c>
      <c r="J4" s="8">
        <f t="shared" si="1"/>
        <v>3</v>
      </c>
      <c r="K4" s="13">
        <f>IF(G4=1,0,VLOOKUP(J4,'Online Orders'!X$3:Y$9,2,FALSE))</f>
        <v>0</v>
      </c>
      <c r="L4" s="9">
        <f t="shared" ref="L4:L67" si="3">MAX(0,K4-L$1/100)*100</f>
        <v>0</v>
      </c>
      <c r="M4" s="9">
        <f t="shared" ref="M4:M67" si="4">IF(K4=0,0,K4+M$1/100)*100</f>
        <v>0</v>
      </c>
      <c r="N4" s="9">
        <f t="shared" ref="N4:N67" ca="1" si="5">RANDBETWEEN(L4,M4)</f>
        <v>0</v>
      </c>
      <c r="O4" s="9">
        <f t="shared" ref="O4:O67" ca="1" si="6">ROUNDUP((N4/100)*I4,0)</f>
        <v>0</v>
      </c>
      <c r="P4" s="8"/>
      <c r="Q4" s="14">
        <f t="shared" ref="Q4" ca="1" si="7">MAX(0,N4-Q$1)</f>
        <v>0</v>
      </c>
      <c r="R4" s="8">
        <f t="shared" ref="R4" ca="1" si="8">IF(N4=0,0,N4+R$1)</f>
        <v>0</v>
      </c>
      <c r="S4" s="8">
        <f t="shared" ref="S4:S22" ca="1" si="9">RANDBETWEEN(Q4,R4)</f>
        <v>0</v>
      </c>
      <c r="T4" s="8">
        <v>0</v>
      </c>
      <c r="U4" s="11"/>
      <c r="V4" s="8">
        <v>2</v>
      </c>
      <c r="W4" s="4">
        <v>14687</v>
      </c>
      <c r="X4" s="8">
        <v>2</v>
      </c>
      <c r="Y4" s="13">
        <v>0.14000000000000001</v>
      </c>
    </row>
    <row r="5" spans="1:27" x14ac:dyDescent="0.2">
      <c r="A5" s="7">
        <v>43468</v>
      </c>
      <c r="B5" s="8">
        <v>1437</v>
      </c>
      <c r="C5" s="19">
        <v>245</v>
      </c>
      <c r="D5" s="22">
        <f t="shared" si="2"/>
        <v>352065</v>
      </c>
      <c r="E5" s="9">
        <f t="shared" ref="E5" si="10">AVERAGE(B2:B8)</f>
        <v>831.16666666666663</v>
      </c>
      <c r="F5" s="12"/>
      <c r="G5" s="8"/>
      <c r="H5" s="8">
        <f t="shared" si="0"/>
        <v>1</v>
      </c>
      <c r="I5" s="8">
        <f>VLOOKUP(H5,'Online Orders'!V$3:W$55,2,FALSE)</f>
        <v>9593</v>
      </c>
      <c r="J5" s="8">
        <f t="shared" si="1"/>
        <v>4</v>
      </c>
      <c r="K5" s="13">
        <f>IF(G5=1,0,VLOOKUP(J5,'Online Orders'!X$3:Y$9,2,FALSE))</f>
        <v>0.16</v>
      </c>
      <c r="L5" s="9">
        <f t="shared" si="3"/>
        <v>14.000000000000002</v>
      </c>
      <c r="M5" s="9">
        <f t="shared" si="4"/>
        <v>18</v>
      </c>
      <c r="N5" s="9">
        <f t="shared" ca="1" si="5"/>
        <v>17</v>
      </c>
      <c r="O5" s="9">
        <f t="shared" ca="1" si="6"/>
        <v>1631</v>
      </c>
      <c r="P5" s="8"/>
      <c r="Q5" s="14">
        <f ca="1">MAX(0,O5-Q$1)</f>
        <v>1629</v>
      </c>
      <c r="R5" s="8">
        <f ca="1">IF(O5=0,0,O5+R$1)</f>
        <v>1633</v>
      </c>
      <c r="S5" s="8">
        <f t="shared" ca="1" si="9"/>
        <v>1631</v>
      </c>
      <c r="T5" s="8">
        <v>5</v>
      </c>
      <c r="U5" s="11"/>
      <c r="V5" s="8">
        <v>3</v>
      </c>
      <c r="W5" s="4">
        <v>14688</v>
      </c>
      <c r="X5" s="8">
        <v>3</v>
      </c>
      <c r="Y5" s="13">
        <v>0.14000000000000001</v>
      </c>
      <c r="AA5" s="15"/>
    </row>
    <row r="6" spans="1:27" x14ac:dyDescent="0.2">
      <c r="A6" s="7">
        <v>43469</v>
      </c>
      <c r="B6" s="8">
        <v>1917</v>
      </c>
      <c r="C6" s="19">
        <v>245</v>
      </c>
      <c r="D6" s="22">
        <f t="shared" si="2"/>
        <v>469665</v>
      </c>
      <c r="E6" s="9">
        <f>AVERAGE(B3:B9)</f>
        <v>1048</v>
      </c>
      <c r="F6" s="12"/>
      <c r="G6" s="8"/>
      <c r="H6" s="8">
        <f t="shared" si="0"/>
        <v>1</v>
      </c>
      <c r="I6" s="8">
        <f>VLOOKUP(H6,'Online Orders'!V$3:W$55,2,FALSE)</f>
        <v>9593</v>
      </c>
      <c r="J6" s="8">
        <f t="shared" si="1"/>
        <v>5</v>
      </c>
      <c r="K6" s="13">
        <f>IF(G6=1,0,VLOOKUP(J6,'Online Orders'!X$3:Y$9,2,FALSE))</f>
        <v>0.22</v>
      </c>
      <c r="L6" s="9">
        <f t="shared" si="3"/>
        <v>20</v>
      </c>
      <c r="M6" s="9">
        <f t="shared" si="4"/>
        <v>24</v>
      </c>
      <c r="N6" s="9">
        <f t="shared" ca="1" si="5"/>
        <v>24</v>
      </c>
      <c r="O6" s="9">
        <f t="shared" ca="1" si="6"/>
        <v>2303</v>
      </c>
      <c r="P6" s="8"/>
      <c r="Q6" s="14">
        <f t="shared" ref="Q6:Q69" ca="1" si="11">MAX(0,O6-Q$1)</f>
        <v>2301</v>
      </c>
      <c r="R6" s="8">
        <f t="shared" ref="R6:R69" ca="1" si="12">IF(O6=0,0,O6+R$1)</f>
        <v>2305</v>
      </c>
      <c r="S6" s="8">
        <f t="shared" ca="1" si="9"/>
        <v>2305</v>
      </c>
      <c r="T6" s="8">
        <v>12</v>
      </c>
      <c r="U6" s="11"/>
      <c r="V6" s="8">
        <v>4</v>
      </c>
      <c r="W6" s="4">
        <v>14689</v>
      </c>
      <c r="X6" s="8">
        <v>4</v>
      </c>
      <c r="Y6" s="13">
        <v>0.16</v>
      </c>
    </row>
    <row r="7" spans="1:27" x14ac:dyDescent="0.2">
      <c r="A7" s="7">
        <v>43470</v>
      </c>
      <c r="B7" s="8">
        <v>1633</v>
      </c>
      <c r="C7" s="19">
        <v>245</v>
      </c>
      <c r="D7" s="22">
        <f t="shared" si="2"/>
        <v>400085</v>
      </c>
      <c r="E7" s="9">
        <f t="shared" ref="E7:E70" si="13">AVERAGE(B4:B10)</f>
        <v>1342.1428571428571</v>
      </c>
      <c r="F7" s="12"/>
      <c r="G7" s="8"/>
      <c r="H7" s="8">
        <f t="shared" si="0"/>
        <v>1</v>
      </c>
      <c r="I7" s="8">
        <f>VLOOKUP(H7,'Online Orders'!V$3:W$55,2,FALSE)</f>
        <v>9593</v>
      </c>
      <c r="J7" s="8">
        <f t="shared" si="1"/>
        <v>6</v>
      </c>
      <c r="K7" s="13">
        <f>IF(G7=1,0,VLOOKUP(J7,'Online Orders'!X$3:Y$9,2,FALSE))</f>
        <v>0.17</v>
      </c>
      <c r="L7" s="9">
        <f t="shared" si="3"/>
        <v>15.000000000000002</v>
      </c>
      <c r="M7" s="9">
        <f t="shared" si="4"/>
        <v>19</v>
      </c>
      <c r="N7" s="9">
        <f t="shared" ca="1" si="5"/>
        <v>17</v>
      </c>
      <c r="O7" s="9">
        <f t="shared" ca="1" si="6"/>
        <v>1631</v>
      </c>
      <c r="P7" s="8"/>
      <c r="Q7" s="14">
        <f t="shared" ca="1" si="11"/>
        <v>1629</v>
      </c>
      <c r="R7" s="8">
        <f t="shared" ca="1" si="12"/>
        <v>1633</v>
      </c>
      <c r="S7" s="8">
        <f t="shared" ca="1" si="9"/>
        <v>1632</v>
      </c>
      <c r="T7" s="8">
        <v>9</v>
      </c>
      <c r="U7" s="11"/>
      <c r="V7" s="8">
        <v>5</v>
      </c>
      <c r="W7" s="4">
        <v>12890</v>
      </c>
      <c r="X7" s="8">
        <v>5</v>
      </c>
      <c r="Y7" s="13">
        <v>0.22</v>
      </c>
    </row>
    <row r="8" spans="1:27" x14ac:dyDescent="0.2">
      <c r="A8" s="7">
        <v>43471</v>
      </c>
      <c r="B8" s="8">
        <v>0</v>
      </c>
      <c r="C8" s="19">
        <v>245</v>
      </c>
      <c r="D8" s="22">
        <f t="shared" si="2"/>
        <v>0</v>
      </c>
      <c r="E8" s="9">
        <f t="shared" si="13"/>
        <v>1656.8571428571429</v>
      </c>
      <c r="F8" s="12"/>
      <c r="G8" s="8"/>
      <c r="H8" s="8">
        <f t="shared" si="0"/>
        <v>1</v>
      </c>
      <c r="I8" s="8">
        <f>VLOOKUP(H8,'Online Orders'!V$3:W$55,2,FALSE)</f>
        <v>9593</v>
      </c>
      <c r="J8" s="8">
        <f t="shared" si="1"/>
        <v>7</v>
      </c>
      <c r="K8" s="13">
        <f>IF(G8=1,0,VLOOKUP(J8,'Online Orders'!X$3:Y$9,2,FALSE))</f>
        <v>0</v>
      </c>
      <c r="L8" s="9">
        <f t="shared" si="3"/>
        <v>0</v>
      </c>
      <c r="M8" s="9">
        <f t="shared" si="4"/>
        <v>0</v>
      </c>
      <c r="N8" s="9">
        <f t="shared" ca="1" si="5"/>
        <v>0</v>
      </c>
      <c r="O8" s="9">
        <f t="shared" ca="1" si="6"/>
        <v>0</v>
      </c>
      <c r="P8" s="8"/>
      <c r="Q8" s="14">
        <f t="shared" ca="1" si="11"/>
        <v>0</v>
      </c>
      <c r="R8" s="8">
        <f t="shared" ca="1" si="12"/>
        <v>0</v>
      </c>
      <c r="S8" s="8">
        <f t="shared" ca="1" si="9"/>
        <v>0</v>
      </c>
      <c r="T8" s="8">
        <v>0</v>
      </c>
      <c r="U8" s="11"/>
      <c r="V8" s="8">
        <v>6</v>
      </c>
      <c r="W8" s="4">
        <v>13190</v>
      </c>
      <c r="X8" s="8">
        <v>6</v>
      </c>
      <c r="Y8" s="13">
        <v>0.17</v>
      </c>
    </row>
    <row r="9" spans="1:27" x14ac:dyDescent="0.2">
      <c r="A9" s="7">
        <v>43472</v>
      </c>
      <c r="B9" s="8">
        <v>2349</v>
      </c>
      <c r="C9" s="19">
        <v>245</v>
      </c>
      <c r="D9" s="22">
        <f t="shared" si="2"/>
        <v>575505</v>
      </c>
      <c r="E9" s="9">
        <f t="shared" si="13"/>
        <v>1787</v>
      </c>
      <c r="F9" s="12"/>
      <c r="G9" s="8"/>
      <c r="H9" s="8">
        <f t="shared" si="0"/>
        <v>2</v>
      </c>
      <c r="I9" s="8">
        <f>VLOOKUP(H9,'Online Orders'!V$3:W$55,2,FALSE)</f>
        <v>14687</v>
      </c>
      <c r="J9" s="8">
        <f t="shared" si="1"/>
        <v>1</v>
      </c>
      <c r="K9" s="13">
        <f>IF(G9=1,0,VLOOKUP(J9,'Online Orders'!X$3:Y$9,2,FALSE))</f>
        <v>0.17</v>
      </c>
      <c r="L9" s="9">
        <f t="shared" si="3"/>
        <v>15.000000000000002</v>
      </c>
      <c r="M9" s="9">
        <f t="shared" si="4"/>
        <v>19</v>
      </c>
      <c r="N9" s="9">
        <f t="shared" ca="1" si="5"/>
        <v>16</v>
      </c>
      <c r="O9" s="9">
        <f t="shared" ca="1" si="6"/>
        <v>2350</v>
      </c>
      <c r="P9" s="8"/>
      <c r="Q9" s="14">
        <f t="shared" ca="1" si="11"/>
        <v>2348</v>
      </c>
      <c r="R9" s="8">
        <f t="shared" ca="1" si="12"/>
        <v>2352</v>
      </c>
      <c r="S9" s="8">
        <f t="shared" ca="1" si="9"/>
        <v>2348</v>
      </c>
      <c r="T9" s="8">
        <v>11</v>
      </c>
      <c r="U9" s="11"/>
      <c r="V9" s="8">
        <v>7</v>
      </c>
      <c r="W9" s="4">
        <v>13190</v>
      </c>
      <c r="X9" s="8">
        <v>7</v>
      </c>
      <c r="Y9" s="13">
        <v>0</v>
      </c>
    </row>
    <row r="10" spans="1:27" x14ac:dyDescent="0.2">
      <c r="A10" s="7">
        <v>43473</v>
      </c>
      <c r="B10" s="8">
        <v>2059</v>
      </c>
      <c r="C10" s="19">
        <v>245</v>
      </c>
      <c r="D10" s="22">
        <f t="shared" si="2"/>
        <v>504455</v>
      </c>
      <c r="E10" s="9">
        <f t="shared" si="13"/>
        <v>2016.5714285714287</v>
      </c>
      <c r="F10" s="12"/>
      <c r="G10" s="8"/>
      <c r="H10" s="8">
        <f t="shared" si="0"/>
        <v>2</v>
      </c>
      <c r="I10" s="8">
        <f>VLOOKUP(H10,'Online Orders'!V$3:W$55,2,FALSE)</f>
        <v>14687</v>
      </c>
      <c r="J10" s="8">
        <f t="shared" si="1"/>
        <v>2</v>
      </c>
      <c r="K10" s="13">
        <f>IF(G10=1,0,VLOOKUP(J10,'Online Orders'!X$3:Y$9,2,FALSE))</f>
        <v>0.14000000000000001</v>
      </c>
      <c r="L10" s="9">
        <f t="shared" si="3"/>
        <v>12.000000000000002</v>
      </c>
      <c r="M10" s="9">
        <f t="shared" si="4"/>
        <v>16</v>
      </c>
      <c r="N10" s="9">
        <f t="shared" ca="1" si="5"/>
        <v>16</v>
      </c>
      <c r="O10" s="9">
        <f t="shared" ca="1" si="6"/>
        <v>2350</v>
      </c>
      <c r="P10" s="8"/>
      <c r="Q10" s="14">
        <f t="shared" ca="1" si="11"/>
        <v>2348</v>
      </c>
      <c r="R10" s="8">
        <f t="shared" ca="1" si="12"/>
        <v>2352</v>
      </c>
      <c r="S10" s="8">
        <f t="shared" ca="1" si="9"/>
        <v>2351</v>
      </c>
      <c r="T10" s="8">
        <v>6</v>
      </c>
      <c r="U10" s="11"/>
      <c r="V10" s="8">
        <v>8</v>
      </c>
      <c r="W10" s="4">
        <v>13190</v>
      </c>
      <c r="X10" s="11"/>
      <c r="Y10" s="11"/>
    </row>
    <row r="11" spans="1:27" x14ac:dyDescent="0.2">
      <c r="A11" s="7">
        <v>43474</v>
      </c>
      <c r="B11" s="8">
        <v>2203</v>
      </c>
      <c r="C11" s="19">
        <v>245</v>
      </c>
      <c r="D11" s="22">
        <f t="shared" si="2"/>
        <v>539735</v>
      </c>
      <c r="E11" s="9">
        <f t="shared" si="13"/>
        <v>2140</v>
      </c>
      <c r="F11" s="12"/>
      <c r="G11" s="8"/>
      <c r="H11" s="8">
        <f t="shared" si="0"/>
        <v>2</v>
      </c>
      <c r="I11" s="8">
        <f>VLOOKUP(H11,'Online Orders'!V$3:W$55,2,FALSE)</f>
        <v>14687</v>
      </c>
      <c r="J11" s="8">
        <f t="shared" si="1"/>
        <v>3</v>
      </c>
      <c r="K11" s="13">
        <f>IF(G11=1,0,VLOOKUP(J11,'Online Orders'!X$3:Y$9,2,FALSE))</f>
        <v>0.14000000000000001</v>
      </c>
      <c r="L11" s="9">
        <f t="shared" si="3"/>
        <v>12.000000000000002</v>
      </c>
      <c r="M11" s="9">
        <f t="shared" si="4"/>
        <v>16</v>
      </c>
      <c r="N11" s="9">
        <f t="shared" ca="1" si="5"/>
        <v>15</v>
      </c>
      <c r="O11" s="9">
        <f t="shared" ca="1" si="6"/>
        <v>2204</v>
      </c>
      <c r="P11" s="8"/>
      <c r="Q11" s="14">
        <f t="shared" ca="1" si="11"/>
        <v>2202</v>
      </c>
      <c r="R11" s="8">
        <f t="shared" ca="1" si="12"/>
        <v>2206</v>
      </c>
      <c r="S11" s="8">
        <f t="shared" ca="1" si="9"/>
        <v>2205</v>
      </c>
      <c r="T11" s="8">
        <v>6</v>
      </c>
      <c r="U11" s="11"/>
      <c r="V11" s="8">
        <v>9</v>
      </c>
      <c r="W11" s="4">
        <v>15288</v>
      </c>
      <c r="X11" s="11"/>
      <c r="Y11" s="11"/>
    </row>
    <row r="12" spans="1:27" x14ac:dyDescent="0.2">
      <c r="A12" s="7">
        <v>43475</v>
      </c>
      <c r="B12" s="8">
        <v>2348</v>
      </c>
      <c r="C12" s="19">
        <v>245</v>
      </c>
      <c r="D12" s="22">
        <f t="shared" si="2"/>
        <v>575260</v>
      </c>
      <c r="E12" s="9">
        <f t="shared" si="13"/>
        <v>2140</v>
      </c>
      <c r="F12" s="12"/>
      <c r="G12" s="8"/>
      <c r="H12" s="8">
        <f t="shared" si="0"/>
        <v>2</v>
      </c>
      <c r="I12" s="8">
        <f>VLOOKUP(H12,'Online Orders'!V$3:W$55,2,FALSE)</f>
        <v>14687</v>
      </c>
      <c r="J12" s="8">
        <f t="shared" si="1"/>
        <v>4</v>
      </c>
      <c r="K12" s="13">
        <f>IF(G12=1,0,VLOOKUP(J12,'Online Orders'!X$3:Y$9,2,FALSE))</f>
        <v>0.16</v>
      </c>
      <c r="L12" s="9">
        <f t="shared" si="3"/>
        <v>14.000000000000002</v>
      </c>
      <c r="M12" s="9">
        <f t="shared" si="4"/>
        <v>18</v>
      </c>
      <c r="N12" s="9">
        <f t="shared" ca="1" si="5"/>
        <v>17</v>
      </c>
      <c r="O12" s="9">
        <f t="shared" ca="1" si="6"/>
        <v>2497</v>
      </c>
      <c r="P12" s="8"/>
      <c r="Q12" s="14">
        <f t="shared" ca="1" si="11"/>
        <v>2495</v>
      </c>
      <c r="R12" s="8">
        <f t="shared" ca="1" si="12"/>
        <v>2499</v>
      </c>
      <c r="S12" s="8">
        <f t="shared" ca="1" si="9"/>
        <v>2498</v>
      </c>
      <c r="T12" s="8">
        <v>5</v>
      </c>
      <c r="U12" s="11"/>
      <c r="V12" s="8">
        <v>10</v>
      </c>
      <c r="W12" s="4">
        <v>15588</v>
      </c>
      <c r="X12" s="11"/>
      <c r="Y12" s="11"/>
    </row>
    <row r="13" spans="1:27" x14ac:dyDescent="0.2">
      <c r="A13" s="7">
        <v>43476</v>
      </c>
      <c r="B13" s="8">
        <v>3524</v>
      </c>
      <c r="C13" s="19">
        <v>245</v>
      </c>
      <c r="D13" s="22">
        <f t="shared" si="2"/>
        <v>863380</v>
      </c>
      <c r="E13" s="9">
        <f t="shared" si="13"/>
        <v>2203</v>
      </c>
      <c r="F13" s="12"/>
      <c r="G13" s="8"/>
      <c r="H13" s="8">
        <f t="shared" si="0"/>
        <v>2</v>
      </c>
      <c r="I13" s="8">
        <f>VLOOKUP(H13,'Online Orders'!V$3:W$55,2,FALSE)</f>
        <v>14687</v>
      </c>
      <c r="J13" s="8">
        <f t="shared" si="1"/>
        <v>5</v>
      </c>
      <c r="K13" s="13">
        <f>IF(G13=1,0,VLOOKUP(J13,'Online Orders'!X$3:Y$9,2,FALSE))</f>
        <v>0.22</v>
      </c>
      <c r="L13" s="9">
        <f t="shared" si="3"/>
        <v>20</v>
      </c>
      <c r="M13" s="9">
        <f t="shared" si="4"/>
        <v>24</v>
      </c>
      <c r="N13" s="9">
        <f t="shared" ca="1" si="5"/>
        <v>23</v>
      </c>
      <c r="O13" s="9">
        <f t="shared" ca="1" si="6"/>
        <v>3379</v>
      </c>
      <c r="P13" s="8"/>
      <c r="Q13" s="14">
        <f t="shared" ca="1" si="11"/>
        <v>3377</v>
      </c>
      <c r="R13" s="8">
        <f t="shared" ca="1" si="12"/>
        <v>3381</v>
      </c>
      <c r="S13" s="8">
        <f t="shared" ca="1" si="9"/>
        <v>3377</v>
      </c>
      <c r="T13" s="8">
        <v>12</v>
      </c>
      <c r="U13" s="11"/>
      <c r="V13" s="8">
        <v>11</v>
      </c>
      <c r="W13" s="4">
        <v>15588</v>
      </c>
      <c r="X13" s="11"/>
      <c r="Y13" s="11"/>
    </row>
    <row r="14" spans="1:27" x14ac:dyDescent="0.2">
      <c r="A14" s="7">
        <v>43477</v>
      </c>
      <c r="B14" s="8">
        <v>2497</v>
      </c>
      <c r="C14" s="19">
        <v>245</v>
      </c>
      <c r="D14" s="22">
        <f t="shared" si="2"/>
        <v>611765</v>
      </c>
      <c r="E14" s="9">
        <f t="shared" si="13"/>
        <v>2223.7142857142858</v>
      </c>
      <c r="F14" s="12"/>
      <c r="G14" s="8"/>
      <c r="H14" s="8">
        <f t="shared" si="0"/>
        <v>2</v>
      </c>
      <c r="I14" s="8">
        <f>VLOOKUP(H14,'Online Orders'!V$3:W$55,2,FALSE)</f>
        <v>14687</v>
      </c>
      <c r="J14" s="8">
        <f t="shared" si="1"/>
        <v>6</v>
      </c>
      <c r="K14" s="13">
        <f>IF(G14=1,0,VLOOKUP(J14,'Online Orders'!X$3:Y$9,2,FALSE))</f>
        <v>0.17</v>
      </c>
      <c r="L14" s="9">
        <f t="shared" si="3"/>
        <v>15.000000000000002</v>
      </c>
      <c r="M14" s="9">
        <f t="shared" si="4"/>
        <v>19</v>
      </c>
      <c r="N14" s="9">
        <f t="shared" ca="1" si="5"/>
        <v>19</v>
      </c>
      <c r="O14" s="9">
        <f t="shared" ca="1" si="6"/>
        <v>2791</v>
      </c>
      <c r="P14" s="8"/>
      <c r="Q14" s="14">
        <f t="shared" ca="1" si="11"/>
        <v>2789</v>
      </c>
      <c r="R14" s="8">
        <f t="shared" ca="1" si="12"/>
        <v>2793</v>
      </c>
      <c r="S14" s="8">
        <f t="shared" ca="1" si="9"/>
        <v>2789</v>
      </c>
      <c r="T14" s="8">
        <v>9</v>
      </c>
      <c r="U14" s="11"/>
      <c r="V14" s="8">
        <v>12</v>
      </c>
      <c r="W14" s="4">
        <v>15588</v>
      </c>
      <c r="X14" s="11"/>
      <c r="Y14" s="11"/>
    </row>
    <row r="15" spans="1:27" x14ac:dyDescent="0.2">
      <c r="A15" s="7">
        <v>43478</v>
      </c>
      <c r="B15" s="8">
        <v>0</v>
      </c>
      <c r="C15" s="19">
        <v>245</v>
      </c>
      <c r="D15" s="22">
        <f t="shared" si="2"/>
        <v>0</v>
      </c>
      <c r="E15" s="9">
        <f t="shared" si="13"/>
        <v>2203.1428571428573</v>
      </c>
      <c r="F15" s="12"/>
      <c r="G15" s="8"/>
      <c r="H15" s="8">
        <f t="shared" si="0"/>
        <v>2</v>
      </c>
      <c r="I15" s="8">
        <f>VLOOKUP(H15,'Online Orders'!V$3:W$55,2,FALSE)</f>
        <v>14687</v>
      </c>
      <c r="J15" s="8">
        <f t="shared" si="1"/>
        <v>7</v>
      </c>
      <c r="K15" s="13">
        <f>IF(G15=1,0,VLOOKUP(J15,'Online Orders'!X$3:Y$9,2,FALSE))</f>
        <v>0</v>
      </c>
      <c r="L15" s="9">
        <f t="shared" si="3"/>
        <v>0</v>
      </c>
      <c r="M15" s="9">
        <f t="shared" si="4"/>
        <v>0</v>
      </c>
      <c r="N15" s="9">
        <f t="shared" ca="1" si="5"/>
        <v>0</v>
      </c>
      <c r="O15" s="9">
        <f t="shared" ca="1" si="6"/>
        <v>0</v>
      </c>
      <c r="P15" s="8"/>
      <c r="Q15" s="14">
        <f t="shared" ca="1" si="11"/>
        <v>0</v>
      </c>
      <c r="R15" s="8">
        <f t="shared" ca="1" si="12"/>
        <v>0</v>
      </c>
      <c r="S15" s="8">
        <f t="shared" ca="1" si="9"/>
        <v>0</v>
      </c>
      <c r="T15" s="8">
        <v>0</v>
      </c>
      <c r="U15" s="11"/>
      <c r="V15" s="8">
        <v>13</v>
      </c>
      <c r="W15" s="4">
        <v>11690</v>
      </c>
      <c r="X15" s="11"/>
      <c r="Y15" s="11"/>
    </row>
    <row r="16" spans="1:27" x14ac:dyDescent="0.2">
      <c r="A16" s="7">
        <v>43479</v>
      </c>
      <c r="B16" s="8">
        <v>2790</v>
      </c>
      <c r="C16" s="19">
        <v>245</v>
      </c>
      <c r="D16" s="22">
        <f t="shared" si="2"/>
        <v>683550</v>
      </c>
      <c r="E16" s="9">
        <f t="shared" si="13"/>
        <v>2245.1428571428573</v>
      </c>
      <c r="F16" s="12"/>
      <c r="G16" s="8"/>
      <c r="H16" s="8">
        <f t="shared" si="0"/>
        <v>3</v>
      </c>
      <c r="I16" s="8">
        <f>VLOOKUP(H16,'Online Orders'!V$3:W$55,2,FALSE)</f>
        <v>14688</v>
      </c>
      <c r="J16" s="8">
        <f t="shared" si="1"/>
        <v>1</v>
      </c>
      <c r="K16" s="13">
        <f>IF(G16=1,0,VLOOKUP(J16,'Online Orders'!X$3:Y$9,2,FALSE))</f>
        <v>0.17</v>
      </c>
      <c r="L16" s="9">
        <f t="shared" si="3"/>
        <v>15.000000000000002</v>
      </c>
      <c r="M16" s="9">
        <f t="shared" si="4"/>
        <v>19</v>
      </c>
      <c r="N16" s="9">
        <f t="shared" ca="1" si="5"/>
        <v>17</v>
      </c>
      <c r="O16" s="9">
        <f t="shared" ca="1" si="6"/>
        <v>2497</v>
      </c>
      <c r="P16" s="8"/>
      <c r="Q16" s="14">
        <f t="shared" ca="1" si="11"/>
        <v>2495</v>
      </c>
      <c r="R16" s="8">
        <f t="shared" ca="1" si="12"/>
        <v>2499</v>
      </c>
      <c r="S16" s="8">
        <f t="shared" ca="1" si="9"/>
        <v>2495</v>
      </c>
      <c r="T16" s="8">
        <v>11</v>
      </c>
      <c r="U16" s="11"/>
      <c r="V16" s="8">
        <v>14</v>
      </c>
      <c r="W16" s="4">
        <v>11990</v>
      </c>
      <c r="X16" s="11"/>
      <c r="Y16" s="11"/>
    </row>
    <row r="17" spans="1:25" x14ac:dyDescent="0.2">
      <c r="A17" s="7">
        <v>43480</v>
      </c>
      <c r="B17" s="8">
        <v>2204</v>
      </c>
      <c r="C17" s="19">
        <v>245</v>
      </c>
      <c r="D17" s="22">
        <f t="shared" si="2"/>
        <v>539980</v>
      </c>
      <c r="E17" s="9">
        <f t="shared" si="13"/>
        <v>2245.2857142857142</v>
      </c>
      <c r="F17" s="12"/>
      <c r="G17" s="8"/>
      <c r="H17" s="8">
        <f t="shared" si="0"/>
        <v>3</v>
      </c>
      <c r="I17" s="8">
        <f>VLOOKUP(H17,'Online Orders'!V$3:W$55,2,FALSE)</f>
        <v>14688</v>
      </c>
      <c r="J17" s="8">
        <f t="shared" si="1"/>
        <v>2</v>
      </c>
      <c r="K17" s="13">
        <f>IF(G17=1,0,VLOOKUP(J17,'Online Orders'!X$3:Y$9,2,FALSE))</f>
        <v>0.14000000000000001</v>
      </c>
      <c r="L17" s="9">
        <f t="shared" si="3"/>
        <v>12.000000000000002</v>
      </c>
      <c r="M17" s="9">
        <f t="shared" si="4"/>
        <v>16</v>
      </c>
      <c r="N17" s="9">
        <f t="shared" ca="1" si="5"/>
        <v>14</v>
      </c>
      <c r="O17" s="9">
        <f t="shared" ca="1" si="6"/>
        <v>2057</v>
      </c>
      <c r="P17" s="8"/>
      <c r="Q17" s="14">
        <f t="shared" ca="1" si="11"/>
        <v>2055</v>
      </c>
      <c r="R17" s="8">
        <f t="shared" ca="1" si="12"/>
        <v>2059</v>
      </c>
      <c r="S17" s="8">
        <f t="shared" ca="1" si="9"/>
        <v>2058</v>
      </c>
      <c r="T17" s="8">
        <v>6</v>
      </c>
      <c r="U17" s="11"/>
      <c r="V17" s="8">
        <v>15</v>
      </c>
      <c r="W17" s="4">
        <v>15288</v>
      </c>
      <c r="X17" s="11"/>
      <c r="Y17" s="11"/>
    </row>
    <row r="18" spans="1:25" x14ac:dyDescent="0.2">
      <c r="A18" s="7">
        <v>43481</v>
      </c>
      <c r="B18" s="8">
        <v>2059</v>
      </c>
      <c r="C18" s="19">
        <v>245</v>
      </c>
      <c r="D18" s="22">
        <f t="shared" si="2"/>
        <v>504455</v>
      </c>
      <c r="E18" s="9">
        <f t="shared" si="13"/>
        <v>2287.2857142857142</v>
      </c>
      <c r="F18" s="12"/>
      <c r="G18" s="8"/>
      <c r="H18" s="8">
        <f t="shared" si="0"/>
        <v>3</v>
      </c>
      <c r="I18" s="8">
        <f>VLOOKUP(H18,'Online Orders'!V$3:W$55,2,FALSE)</f>
        <v>14688</v>
      </c>
      <c r="J18" s="8">
        <f t="shared" si="1"/>
        <v>3</v>
      </c>
      <c r="K18" s="13">
        <f>IF(G18=1,0,VLOOKUP(J18,'Online Orders'!X$3:Y$9,2,FALSE))</f>
        <v>0.14000000000000001</v>
      </c>
      <c r="L18" s="9">
        <f t="shared" si="3"/>
        <v>12.000000000000002</v>
      </c>
      <c r="M18" s="9">
        <f t="shared" si="4"/>
        <v>16</v>
      </c>
      <c r="N18" s="9">
        <f t="shared" ca="1" si="5"/>
        <v>15</v>
      </c>
      <c r="O18" s="9">
        <f t="shared" ca="1" si="6"/>
        <v>2204</v>
      </c>
      <c r="P18" s="8"/>
      <c r="Q18" s="14">
        <f t="shared" ca="1" si="11"/>
        <v>2202</v>
      </c>
      <c r="R18" s="8">
        <f t="shared" ca="1" si="12"/>
        <v>2206</v>
      </c>
      <c r="S18" s="8">
        <f t="shared" ca="1" si="9"/>
        <v>2203</v>
      </c>
      <c r="T18" s="8">
        <v>6</v>
      </c>
      <c r="U18" s="11"/>
      <c r="V18" s="8">
        <v>16</v>
      </c>
      <c r="W18" s="4">
        <v>15288</v>
      </c>
      <c r="X18" s="11"/>
      <c r="Y18" s="11"/>
    </row>
    <row r="19" spans="1:25" x14ac:dyDescent="0.2">
      <c r="A19" s="7">
        <v>43482</v>
      </c>
      <c r="B19" s="8">
        <v>2642</v>
      </c>
      <c r="C19" s="19">
        <v>245</v>
      </c>
      <c r="D19" s="22">
        <f t="shared" si="2"/>
        <v>647290</v>
      </c>
      <c r="E19" s="9">
        <f t="shared" si="13"/>
        <v>2287.2857142857142</v>
      </c>
      <c r="F19" s="12"/>
      <c r="G19" s="8"/>
      <c r="H19" s="8">
        <f t="shared" si="0"/>
        <v>3</v>
      </c>
      <c r="I19" s="8">
        <f>VLOOKUP(H19,'Online Orders'!V$3:W$55,2,FALSE)</f>
        <v>14688</v>
      </c>
      <c r="J19" s="8">
        <f t="shared" si="1"/>
        <v>4</v>
      </c>
      <c r="K19" s="13">
        <f>IF(G19=1,0,VLOOKUP(J19,'Online Orders'!X$3:Y$9,2,FALSE))</f>
        <v>0.16</v>
      </c>
      <c r="L19" s="9">
        <f t="shared" si="3"/>
        <v>14.000000000000002</v>
      </c>
      <c r="M19" s="9">
        <f t="shared" si="4"/>
        <v>18</v>
      </c>
      <c r="N19" s="9">
        <f t="shared" ca="1" si="5"/>
        <v>15</v>
      </c>
      <c r="O19" s="9">
        <f t="shared" ca="1" si="6"/>
        <v>2204</v>
      </c>
      <c r="P19" s="8"/>
      <c r="Q19" s="14">
        <f t="shared" ca="1" si="11"/>
        <v>2202</v>
      </c>
      <c r="R19" s="8">
        <f t="shared" ca="1" si="12"/>
        <v>2206</v>
      </c>
      <c r="S19" s="8">
        <f t="shared" ca="1" si="9"/>
        <v>2202</v>
      </c>
      <c r="T19" s="8">
        <v>5</v>
      </c>
      <c r="U19" s="11"/>
      <c r="V19" s="8">
        <v>17</v>
      </c>
      <c r="W19" s="4">
        <v>15288</v>
      </c>
      <c r="X19" s="11"/>
      <c r="Y19" s="11"/>
    </row>
    <row r="20" spans="1:25" x14ac:dyDescent="0.2">
      <c r="A20" s="7">
        <v>43483</v>
      </c>
      <c r="B20" s="8">
        <v>3525</v>
      </c>
      <c r="C20" s="19">
        <v>245</v>
      </c>
      <c r="D20" s="22">
        <f t="shared" si="2"/>
        <v>863625</v>
      </c>
      <c r="E20" s="9">
        <f t="shared" si="13"/>
        <v>2287.7142857142858</v>
      </c>
      <c r="F20" s="12"/>
      <c r="G20" s="8"/>
      <c r="H20" s="8">
        <f t="shared" si="0"/>
        <v>3</v>
      </c>
      <c r="I20" s="8">
        <f>VLOOKUP(H20,'Online Orders'!V$3:W$55,2,FALSE)</f>
        <v>14688</v>
      </c>
      <c r="J20" s="8">
        <f t="shared" si="1"/>
        <v>5</v>
      </c>
      <c r="K20" s="13">
        <f>IF(G20=1,0,VLOOKUP(J20,'Online Orders'!X$3:Y$9,2,FALSE))</f>
        <v>0.22</v>
      </c>
      <c r="L20" s="9">
        <f t="shared" si="3"/>
        <v>20</v>
      </c>
      <c r="M20" s="9">
        <f t="shared" si="4"/>
        <v>24</v>
      </c>
      <c r="N20" s="9">
        <f t="shared" ca="1" si="5"/>
        <v>20</v>
      </c>
      <c r="O20" s="9">
        <f t="shared" ca="1" si="6"/>
        <v>2938</v>
      </c>
      <c r="P20" s="8"/>
      <c r="Q20" s="14">
        <f t="shared" ca="1" si="11"/>
        <v>2936</v>
      </c>
      <c r="R20" s="8">
        <f t="shared" ca="1" si="12"/>
        <v>2940</v>
      </c>
      <c r="S20" s="8">
        <f t="shared" ca="1" si="9"/>
        <v>2940</v>
      </c>
      <c r="T20" s="8">
        <v>12</v>
      </c>
      <c r="U20" s="11"/>
      <c r="V20" s="8">
        <v>18</v>
      </c>
      <c r="W20" s="4">
        <v>16188</v>
      </c>
      <c r="X20" s="11"/>
      <c r="Y20" s="11"/>
    </row>
    <row r="21" spans="1:25" x14ac:dyDescent="0.2">
      <c r="A21" s="7">
        <v>43484</v>
      </c>
      <c r="B21" s="8">
        <v>2791</v>
      </c>
      <c r="C21" s="19">
        <v>245</v>
      </c>
      <c r="D21" s="22">
        <f t="shared" si="2"/>
        <v>683795</v>
      </c>
      <c r="E21" s="9">
        <f t="shared" si="13"/>
        <v>2245.4285714285716</v>
      </c>
      <c r="F21" s="12"/>
      <c r="G21" s="8"/>
      <c r="H21" s="8">
        <f t="shared" si="0"/>
        <v>3</v>
      </c>
      <c r="I21" s="8">
        <f>VLOOKUP(H21,'Online Orders'!V$3:W$55,2,FALSE)</f>
        <v>14688</v>
      </c>
      <c r="J21" s="8">
        <f t="shared" si="1"/>
        <v>6</v>
      </c>
      <c r="K21" s="13">
        <f>IF(G21=1,0,VLOOKUP(J21,'Online Orders'!X$3:Y$9,2,FALSE))</f>
        <v>0.17</v>
      </c>
      <c r="L21" s="9">
        <f t="shared" si="3"/>
        <v>15.000000000000002</v>
      </c>
      <c r="M21" s="9">
        <f t="shared" si="4"/>
        <v>19</v>
      </c>
      <c r="N21" s="9">
        <f t="shared" ca="1" si="5"/>
        <v>17</v>
      </c>
      <c r="O21" s="9">
        <f t="shared" ca="1" si="6"/>
        <v>2497</v>
      </c>
      <c r="P21" s="8"/>
      <c r="Q21" s="14">
        <f t="shared" ca="1" si="11"/>
        <v>2495</v>
      </c>
      <c r="R21" s="8">
        <f t="shared" ca="1" si="12"/>
        <v>2499</v>
      </c>
      <c r="S21" s="8">
        <f t="shared" ca="1" si="9"/>
        <v>2496</v>
      </c>
      <c r="T21" s="8">
        <v>9</v>
      </c>
      <c r="U21" s="11"/>
      <c r="V21" s="8">
        <v>19</v>
      </c>
      <c r="W21" s="4">
        <v>14388</v>
      </c>
      <c r="X21" s="11"/>
      <c r="Y21" s="11"/>
    </row>
    <row r="22" spans="1:25" x14ac:dyDescent="0.2">
      <c r="A22" s="7">
        <v>43485</v>
      </c>
      <c r="B22" s="8">
        <v>0</v>
      </c>
      <c r="C22" s="19">
        <v>245</v>
      </c>
      <c r="D22" s="22">
        <f t="shared" si="2"/>
        <v>0</v>
      </c>
      <c r="E22" s="9">
        <f t="shared" si="13"/>
        <v>2224</v>
      </c>
      <c r="F22" s="12"/>
      <c r="G22" s="8"/>
      <c r="H22" s="8">
        <f t="shared" si="0"/>
        <v>3</v>
      </c>
      <c r="I22" s="8">
        <f>VLOOKUP(H22,'Online Orders'!V$3:W$55,2,FALSE)</f>
        <v>14688</v>
      </c>
      <c r="J22" s="8">
        <f t="shared" si="1"/>
        <v>7</v>
      </c>
      <c r="K22" s="13">
        <f>IF(G22=1,0,VLOOKUP(J22,'Online Orders'!X$3:Y$9,2,FALSE))</f>
        <v>0</v>
      </c>
      <c r="L22" s="9">
        <f t="shared" si="3"/>
        <v>0</v>
      </c>
      <c r="M22" s="9">
        <f t="shared" si="4"/>
        <v>0</v>
      </c>
      <c r="N22" s="9">
        <f t="shared" ca="1" si="5"/>
        <v>0</v>
      </c>
      <c r="O22" s="9">
        <f t="shared" ca="1" si="6"/>
        <v>0</v>
      </c>
      <c r="P22" s="8"/>
      <c r="Q22" s="14">
        <f t="shared" ca="1" si="11"/>
        <v>0</v>
      </c>
      <c r="R22" s="8">
        <f t="shared" ca="1" si="12"/>
        <v>0</v>
      </c>
      <c r="S22" s="8">
        <f t="shared" ca="1" si="9"/>
        <v>0</v>
      </c>
      <c r="T22" s="8">
        <v>0</v>
      </c>
      <c r="U22" s="11"/>
      <c r="V22" s="8">
        <v>20</v>
      </c>
      <c r="W22" s="4">
        <v>15288</v>
      </c>
      <c r="X22" s="11"/>
      <c r="Y22" s="11"/>
    </row>
    <row r="23" spans="1:25" x14ac:dyDescent="0.2">
      <c r="A23" s="7">
        <v>43486</v>
      </c>
      <c r="B23" s="8">
        <v>2793</v>
      </c>
      <c r="C23" s="19">
        <v>245</v>
      </c>
      <c r="D23" s="22">
        <f t="shared" si="2"/>
        <v>684285</v>
      </c>
      <c r="E23" s="9">
        <f t="shared" si="13"/>
        <v>2224.2857142857142</v>
      </c>
      <c r="F23" s="12"/>
      <c r="G23" s="8"/>
      <c r="H23" s="8">
        <f t="shared" si="0"/>
        <v>4</v>
      </c>
      <c r="I23" s="8">
        <f>VLOOKUP(H23,'Online Orders'!V$3:W$55,2,FALSE)</f>
        <v>14689</v>
      </c>
      <c r="J23" s="8">
        <f t="shared" si="1"/>
        <v>1</v>
      </c>
      <c r="K23" s="13">
        <f>IF(G23=1,0,VLOOKUP(J23,'Online Orders'!X$3:Y$9,2,FALSE))</f>
        <v>0.17</v>
      </c>
      <c r="L23" s="9">
        <f t="shared" si="3"/>
        <v>15.000000000000002</v>
      </c>
      <c r="M23" s="9">
        <f t="shared" si="4"/>
        <v>19</v>
      </c>
      <c r="N23" s="9">
        <f t="shared" ca="1" si="5"/>
        <v>17</v>
      </c>
      <c r="O23" s="9">
        <f t="shared" ca="1" si="6"/>
        <v>2498</v>
      </c>
      <c r="P23" s="8"/>
      <c r="Q23" s="14">
        <f t="shared" ca="1" si="11"/>
        <v>2496</v>
      </c>
      <c r="R23" s="8">
        <f t="shared" ca="1" si="12"/>
        <v>2500</v>
      </c>
      <c r="S23" s="8">
        <f t="shared" ref="S23:S86" ca="1" si="14">RANDBETWEEN(Q23,R23)</f>
        <v>2496</v>
      </c>
      <c r="T23" s="8">
        <v>11</v>
      </c>
      <c r="U23" s="11"/>
      <c r="V23" s="8">
        <v>21</v>
      </c>
      <c r="W23" s="4">
        <v>11690</v>
      </c>
      <c r="X23" s="11"/>
      <c r="Y23" s="11"/>
    </row>
    <row r="24" spans="1:25" x14ac:dyDescent="0.2">
      <c r="A24" s="7">
        <v>43487</v>
      </c>
      <c r="B24" s="8">
        <v>1908</v>
      </c>
      <c r="C24" s="19">
        <v>245</v>
      </c>
      <c r="D24" s="22">
        <f t="shared" si="2"/>
        <v>467460</v>
      </c>
      <c r="E24" s="9">
        <f t="shared" si="13"/>
        <v>2224.1428571428573</v>
      </c>
      <c r="F24" s="12"/>
      <c r="G24" s="8"/>
      <c r="H24" s="8">
        <f t="shared" si="0"/>
        <v>4</v>
      </c>
      <c r="I24" s="8">
        <f>VLOOKUP(H24,'Online Orders'!V$3:W$55,2,FALSE)</f>
        <v>14689</v>
      </c>
      <c r="J24" s="8">
        <f t="shared" si="1"/>
        <v>2</v>
      </c>
      <c r="K24" s="13">
        <f>IF(G24=1,0,VLOOKUP(J24,'Online Orders'!X$3:Y$9,2,FALSE))</f>
        <v>0.14000000000000001</v>
      </c>
      <c r="L24" s="9">
        <f t="shared" si="3"/>
        <v>12.000000000000002</v>
      </c>
      <c r="M24" s="9">
        <f t="shared" si="4"/>
        <v>16</v>
      </c>
      <c r="N24" s="9">
        <f t="shared" ca="1" si="5"/>
        <v>16</v>
      </c>
      <c r="O24" s="9">
        <f t="shared" ca="1" si="6"/>
        <v>2351</v>
      </c>
      <c r="P24" s="8"/>
      <c r="Q24" s="14">
        <f t="shared" ca="1" si="11"/>
        <v>2349</v>
      </c>
      <c r="R24" s="8">
        <f t="shared" ca="1" si="12"/>
        <v>2353</v>
      </c>
      <c r="S24" s="8">
        <f t="shared" ca="1" si="14"/>
        <v>2349</v>
      </c>
      <c r="T24" s="8">
        <v>6</v>
      </c>
      <c r="U24" s="11"/>
      <c r="V24" s="8">
        <v>22</v>
      </c>
      <c r="W24" s="4">
        <v>14688</v>
      </c>
      <c r="X24" s="11"/>
      <c r="Y24" s="11"/>
    </row>
    <row r="25" spans="1:25" x14ac:dyDescent="0.2">
      <c r="A25" s="7">
        <v>43488</v>
      </c>
      <c r="B25" s="8">
        <v>1909</v>
      </c>
      <c r="C25" s="19">
        <v>245</v>
      </c>
      <c r="D25" s="22">
        <f t="shared" si="2"/>
        <v>467705</v>
      </c>
      <c r="E25" s="9">
        <f t="shared" si="13"/>
        <v>2224.4285714285716</v>
      </c>
      <c r="F25" s="12"/>
      <c r="G25" s="8"/>
      <c r="H25" s="8">
        <f t="shared" si="0"/>
        <v>4</v>
      </c>
      <c r="I25" s="8">
        <f>VLOOKUP(H25,'Online Orders'!V$3:W$55,2,FALSE)</f>
        <v>14689</v>
      </c>
      <c r="J25" s="8">
        <f t="shared" si="1"/>
        <v>3</v>
      </c>
      <c r="K25" s="13">
        <f>IF(G25=1,0,VLOOKUP(J25,'Online Orders'!X$3:Y$9,2,FALSE))</f>
        <v>0.14000000000000001</v>
      </c>
      <c r="L25" s="9">
        <f t="shared" si="3"/>
        <v>12.000000000000002</v>
      </c>
      <c r="M25" s="9">
        <f t="shared" si="4"/>
        <v>16</v>
      </c>
      <c r="N25" s="9">
        <f t="shared" ca="1" si="5"/>
        <v>14</v>
      </c>
      <c r="O25" s="9">
        <f t="shared" ca="1" si="6"/>
        <v>2057</v>
      </c>
      <c r="P25" s="8"/>
      <c r="Q25" s="14">
        <f t="shared" ca="1" si="11"/>
        <v>2055</v>
      </c>
      <c r="R25" s="8">
        <f t="shared" ca="1" si="12"/>
        <v>2059</v>
      </c>
      <c r="S25" s="8">
        <f t="shared" ca="1" si="14"/>
        <v>2056</v>
      </c>
      <c r="T25" s="8">
        <v>6</v>
      </c>
      <c r="U25" s="11"/>
      <c r="V25" s="8">
        <v>23</v>
      </c>
      <c r="W25" s="4">
        <v>14688</v>
      </c>
      <c r="X25" s="11"/>
      <c r="Y25" s="11"/>
    </row>
    <row r="26" spans="1:25" x14ac:dyDescent="0.2">
      <c r="A26" s="7">
        <v>43489</v>
      </c>
      <c r="B26" s="8">
        <v>2644</v>
      </c>
      <c r="C26" s="19">
        <v>245</v>
      </c>
      <c r="D26" s="22">
        <f t="shared" si="2"/>
        <v>647780</v>
      </c>
      <c r="E26" s="9">
        <f t="shared" si="13"/>
        <v>2224.4285714285716</v>
      </c>
      <c r="F26" s="12"/>
      <c r="G26" s="8"/>
      <c r="H26" s="8">
        <f t="shared" si="0"/>
        <v>4</v>
      </c>
      <c r="I26" s="8">
        <f>VLOOKUP(H26,'Online Orders'!V$3:W$55,2,FALSE)</f>
        <v>14689</v>
      </c>
      <c r="J26" s="8">
        <f t="shared" si="1"/>
        <v>4</v>
      </c>
      <c r="K26" s="13">
        <f>IF(G26=1,0,VLOOKUP(J26,'Online Orders'!X$3:Y$9,2,FALSE))</f>
        <v>0.16</v>
      </c>
      <c r="L26" s="9">
        <f t="shared" si="3"/>
        <v>14.000000000000002</v>
      </c>
      <c r="M26" s="9">
        <f t="shared" si="4"/>
        <v>18</v>
      </c>
      <c r="N26" s="9">
        <f t="shared" ca="1" si="5"/>
        <v>17</v>
      </c>
      <c r="O26" s="9">
        <f t="shared" ca="1" si="6"/>
        <v>2498</v>
      </c>
      <c r="P26" s="8"/>
      <c r="Q26" s="14">
        <f t="shared" ca="1" si="11"/>
        <v>2496</v>
      </c>
      <c r="R26" s="8">
        <f t="shared" ca="1" si="12"/>
        <v>2500</v>
      </c>
      <c r="S26" s="8">
        <f t="shared" ca="1" si="14"/>
        <v>2500</v>
      </c>
      <c r="T26" s="8">
        <v>5</v>
      </c>
      <c r="U26" s="11"/>
      <c r="V26" s="8">
        <v>24</v>
      </c>
      <c r="W26" s="4">
        <v>14688</v>
      </c>
      <c r="X26" s="11"/>
      <c r="Y26" s="11"/>
    </row>
    <row r="27" spans="1:25" x14ac:dyDescent="0.2">
      <c r="A27" s="7">
        <v>43490</v>
      </c>
      <c r="B27" s="8">
        <v>3524</v>
      </c>
      <c r="C27" s="19">
        <v>245</v>
      </c>
      <c r="D27" s="22">
        <f t="shared" si="2"/>
        <v>863380</v>
      </c>
      <c r="E27" s="9">
        <f t="shared" si="13"/>
        <v>2138.2857142857142</v>
      </c>
      <c r="F27" s="12"/>
      <c r="G27" s="8"/>
      <c r="H27" s="8">
        <f t="shared" si="0"/>
        <v>4</v>
      </c>
      <c r="I27" s="8">
        <f>VLOOKUP(H27,'Online Orders'!V$3:W$55,2,FALSE)</f>
        <v>14689</v>
      </c>
      <c r="J27" s="8">
        <f t="shared" si="1"/>
        <v>5</v>
      </c>
      <c r="K27" s="13">
        <f>IF(G27=1,0,VLOOKUP(J27,'Online Orders'!X$3:Y$9,2,FALSE))</f>
        <v>0.22</v>
      </c>
      <c r="L27" s="9">
        <f t="shared" si="3"/>
        <v>20</v>
      </c>
      <c r="M27" s="9">
        <f t="shared" si="4"/>
        <v>24</v>
      </c>
      <c r="N27" s="9">
        <f t="shared" ca="1" si="5"/>
        <v>23</v>
      </c>
      <c r="O27" s="9">
        <f t="shared" ca="1" si="6"/>
        <v>3379</v>
      </c>
      <c r="P27" s="8"/>
      <c r="Q27" s="14">
        <f t="shared" ca="1" si="11"/>
        <v>3377</v>
      </c>
      <c r="R27" s="8">
        <f t="shared" ca="1" si="12"/>
        <v>3381</v>
      </c>
      <c r="S27" s="8">
        <f t="shared" ca="1" si="14"/>
        <v>3381</v>
      </c>
      <c r="T27" s="8">
        <v>12</v>
      </c>
      <c r="U27" s="11"/>
      <c r="V27" s="8">
        <v>25</v>
      </c>
      <c r="W27" s="4">
        <v>14688</v>
      </c>
      <c r="X27" s="11"/>
      <c r="Y27" s="11"/>
    </row>
    <row r="28" spans="1:25" x14ac:dyDescent="0.2">
      <c r="A28" s="7">
        <v>43491</v>
      </c>
      <c r="B28" s="8">
        <v>2793</v>
      </c>
      <c r="C28" s="19">
        <v>245</v>
      </c>
      <c r="D28" s="22">
        <f t="shared" si="2"/>
        <v>684285</v>
      </c>
      <c r="E28" s="9">
        <f t="shared" si="13"/>
        <v>2142.2857142857142</v>
      </c>
      <c r="F28" s="12"/>
      <c r="G28" s="8"/>
      <c r="H28" s="8">
        <f t="shared" si="0"/>
        <v>4</v>
      </c>
      <c r="I28" s="8">
        <f>VLOOKUP(H28,'Online Orders'!V$3:W$55,2,FALSE)</f>
        <v>14689</v>
      </c>
      <c r="J28" s="8">
        <f t="shared" si="1"/>
        <v>6</v>
      </c>
      <c r="K28" s="13">
        <f>IF(G28=1,0,VLOOKUP(J28,'Online Orders'!X$3:Y$9,2,FALSE))</f>
        <v>0.17</v>
      </c>
      <c r="L28" s="9">
        <f t="shared" si="3"/>
        <v>15.000000000000002</v>
      </c>
      <c r="M28" s="9">
        <f t="shared" si="4"/>
        <v>19</v>
      </c>
      <c r="N28" s="9">
        <f t="shared" ca="1" si="5"/>
        <v>16</v>
      </c>
      <c r="O28" s="9">
        <f t="shared" ca="1" si="6"/>
        <v>2351</v>
      </c>
      <c r="P28" s="8"/>
      <c r="Q28" s="14">
        <f t="shared" ca="1" si="11"/>
        <v>2349</v>
      </c>
      <c r="R28" s="8">
        <f t="shared" ca="1" si="12"/>
        <v>2353</v>
      </c>
      <c r="S28" s="8">
        <f t="shared" ca="1" si="14"/>
        <v>2353</v>
      </c>
      <c r="T28" s="8">
        <v>9</v>
      </c>
      <c r="U28" s="11"/>
      <c r="V28" s="8">
        <v>26</v>
      </c>
      <c r="W28" s="4">
        <v>14688</v>
      </c>
      <c r="X28" s="11"/>
      <c r="Y28" s="11"/>
    </row>
    <row r="29" spans="1:25" x14ac:dyDescent="0.2">
      <c r="A29" s="7">
        <v>43492</v>
      </c>
      <c r="B29" s="8">
        <v>0</v>
      </c>
      <c r="C29" s="19">
        <v>245</v>
      </c>
      <c r="D29" s="22">
        <f t="shared" si="2"/>
        <v>0</v>
      </c>
      <c r="E29" s="9">
        <f t="shared" si="13"/>
        <v>2164</v>
      </c>
      <c r="F29" s="12"/>
      <c r="G29" s="8"/>
      <c r="H29" s="8">
        <f t="shared" si="0"/>
        <v>4</v>
      </c>
      <c r="I29" s="8">
        <f>VLOOKUP(H29,'Online Orders'!V$3:W$55,2,FALSE)</f>
        <v>14689</v>
      </c>
      <c r="J29" s="8">
        <f t="shared" si="1"/>
        <v>7</v>
      </c>
      <c r="K29" s="13">
        <f>IF(G29=1,0,VLOOKUP(J29,'Online Orders'!X$3:Y$9,2,FALSE))</f>
        <v>0</v>
      </c>
      <c r="L29" s="9">
        <f t="shared" si="3"/>
        <v>0</v>
      </c>
      <c r="M29" s="9">
        <f t="shared" si="4"/>
        <v>0</v>
      </c>
      <c r="N29" s="9">
        <f t="shared" ca="1" si="5"/>
        <v>0</v>
      </c>
      <c r="O29" s="9">
        <f t="shared" ca="1" si="6"/>
        <v>0</v>
      </c>
      <c r="P29" s="8"/>
      <c r="Q29" s="14">
        <f t="shared" ca="1" si="11"/>
        <v>0</v>
      </c>
      <c r="R29" s="8">
        <f t="shared" ca="1" si="12"/>
        <v>0</v>
      </c>
      <c r="S29" s="8">
        <f t="shared" ca="1" si="14"/>
        <v>0</v>
      </c>
      <c r="T29" s="8">
        <v>0</v>
      </c>
      <c r="U29" s="11"/>
      <c r="V29" s="8">
        <v>27</v>
      </c>
      <c r="W29" s="4">
        <v>14989</v>
      </c>
      <c r="X29" s="11"/>
      <c r="Y29" s="11"/>
    </row>
    <row r="30" spans="1:25" x14ac:dyDescent="0.2">
      <c r="A30" s="7">
        <v>43493</v>
      </c>
      <c r="B30" s="8">
        <v>2190</v>
      </c>
      <c r="C30" s="19">
        <v>245</v>
      </c>
      <c r="D30" s="22">
        <f t="shared" si="2"/>
        <v>536550</v>
      </c>
      <c r="E30" s="9">
        <f t="shared" si="13"/>
        <v>2117.8571428571427</v>
      </c>
      <c r="F30" s="12"/>
      <c r="G30" s="8"/>
      <c r="H30" s="8">
        <f t="shared" si="0"/>
        <v>5</v>
      </c>
      <c r="I30" s="8">
        <f>VLOOKUP(H30,'Online Orders'!V$3:W$55,2,FALSE)</f>
        <v>12890</v>
      </c>
      <c r="J30" s="8">
        <f t="shared" si="1"/>
        <v>1</v>
      </c>
      <c r="K30" s="13">
        <f>IF(G30=1,0,VLOOKUP(J30,'Online Orders'!X$3:Y$9,2,FALSE))</f>
        <v>0.17</v>
      </c>
      <c r="L30" s="9">
        <f t="shared" si="3"/>
        <v>15.000000000000002</v>
      </c>
      <c r="M30" s="9">
        <f t="shared" si="4"/>
        <v>19</v>
      </c>
      <c r="N30" s="9">
        <f t="shared" ca="1" si="5"/>
        <v>18</v>
      </c>
      <c r="O30" s="9">
        <f t="shared" ca="1" si="6"/>
        <v>2321</v>
      </c>
      <c r="P30" s="8"/>
      <c r="Q30" s="14">
        <f t="shared" ca="1" si="11"/>
        <v>2319</v>
      </c>
      <c r="R30" s="8">
        <f t="shared" ca="1" si="12"/>
        <v>2323</v>
      </c>
      <c r="S30" s="8">
        <f t="shared" ca="1" si="14"/>
        <v>2319</v>
      </c>
      <c r="T30" s="8">
        <v>11</v>
      </c>
      <c r="U30" s="11"/>
      <c r="V30" s="8">
        <v>28</v>
      </c>
      <c r="W30" s="4">
        <v>14989</v>
      </c>
      <c r="X30" s="11"/>
      <c r="Y30" s="11"/>
    </row>
    <row r="31" spans="1:25" x14ac:dyDescent="0.2">
      <c r="A31" s="7">
        <v>43494</v>
      </c>
      <c r="B31" s="8">
        <v>1936</v>
      </c>
      <c r="C31" s="19">
        <v>245</v>
      </c>
      <c r="D31" s="22">
        <f t="shared" si="2"/>
        <v>474320</v>
      </c>
      <c r="E31" s="9">
        <f t="shared" si="13"/>
        <v>1982.8571428571429</v>
      </c>
      <c r="F31" s="12"/>
      <c r="G31" s="8"/>
      <c r="H31" s="8">
        <f t="shared" si="0"/>
        <v>5</v>
      </c>
      <c r="I31" s="8">
        <f>VLOOKUP(H31,'Online Orders'!V$3:W$55,2,FALSE)</f>
        <v>12890</v>
      </c>
      <c r="J31" s="8">
        <f t="shared" si="1"/>
        <v>2</v>
      </c>
      <c r="K31" s="13">
        <f>IF(G31=1,0,VLOOKUP(J31,'Online Orders'!X$3:Y$9,2,FALSE))</f>
        <v>0.14000000000000001</v>
      </c>
      <c r="L31" s="9">
        <f t="shared" si="3"/>
        <v>12.000000000000002</v>
      </c>
      <c r="M31" s="9">
        <f t="shared" si="4"/>
        <v>16</v>
      </c>
      <c r="N31" s="9">
        <f t="shared" ca="1" si="5"/>
        <v>15</v>
      </c>
      <c r="O31" s="9">
        <f t="shared" ca="1" si="6"/>
        <v>1934</v>
      </c>
      <c r="P31" s="8"/>
      <c r="Q31" s="14">
        <f t="shared" ca="1" si="11"/>
        <v>1932</v>
      </c>
      <c r="R31" s="8">
        <f t="shared" ca="1" si="12"/>
        <v>1936</v>
      </c>
      <c r="S31" s="8">
        <f t="shared" ca="1" si="14"/>
        <v>1933</v>
      </c>
      <c r="T31" s="8">
        <v>6</v>
      </c>
      <c r="U31" s="11"/>
      <c r="V31" s="8">
        <v>29</v>
      </c>
      <c r="W31" s="4">
        <v>14989</v>
      </c>
      <c r="X31" s="11"/>
      <c r="Y31" s="11"/>
    </row>
    <row r="32" spans="1:25" x14ac:dyDescent="0.2">
      <c r="A32" s="7">
        <v>43495</v>
      </c>
      <c r="B32" s="8">
        <v>2061</v>
      </c>
      <c r="C32" s="19">
        <v>245</v>
      </c>
      <c r="D32" s="22">
        <f t="shared" si="2"/>
        <v>504945</v>
      </c>
      <c r="E32" s="9">
        <f t="shared" si="13"/>
        <v>1897</v>
      </c>
      <c r="F32" s="12"/>
      <c r="G32" s="8"/>
      <c r="H32" s="8">
        <f t="shared" si="0"/>
        <v>5</v>
      </c>
      <c r="I32" s="8">
        <f>VLOOKUP(H32,'Online Orders'!V$3:W$55,2,FALSE)</f>
        <v>12890</v>
      </c>
      <c r="J32" s="8">
        <f t="shared" si="1"/>
        <v>3</v>
      </c>
      <c r="K32" s="13">
        <f>IF(G32=1,0,VLOOKUP(J32,'Online Orders'!X$3:Y$9,2,FALSE))</f>
        <v>0.14000000000000001</v>
      </c>
      <c r="L32" s="9">
        <f t="shared" si="3"/>
        <v>12.000000000000002</v>
      </c>
      <c r="M32" s="9">
        <f t="shared" si="4"/>
        <v>16</v>
      </c>
      <c r="N32" s="9">
        <f t="shared" ca="1" si="5"/>
        <v>15</v>
      </c>
      <c r="O32" s="9">
        <f t="shared" ca="1" si="6"/>
        <v>1934</v>
      </c>
      <c r="P32" s="8"/>
      <c r="Q32" s="14">
        <f t="shared" ca="1" si="11"/>
        <v>1932</v>
      </c>
      <c r="R32" s="8">
        <f t="shared" ca="1" si="12"/>
        <v>1936</v>
      </c>
      <c r="S32" s="8">
        <f t="shared" ca="1" si="14"/>
        <v>1932</v>
      </c>
      <c r="T32" s="8">
        <v>6</v>
      </c>
      <c r="U32" s="11"/>
      <c r="V32" s="8">
        <v>30</v>
      </c>
      <c r="W32" s="4">
        <v>14989</v>
      </c>
      <c r="X32" s="11"/>
      <c r="Y32" s="11"/>
    </row>
    <row r="33" spans="1:25" x14ac:dyDescent="0.2">
      <c r="A33" s="7">
        <v>43496</v>
      </c>
      <c r="B33" s="8">
        <v>2321</v>
      </c>
      <c r="C33" s="19">
        <v>245</v>
      </c>
      <c r="D33" s="22">
        <f t="shared" si="2"/>
        <v>568645</v>
      </c>
      <c r="E33" s="9">
        <f t="shared" si="13"/>
        <v>1897</v>
      </c>
      <c r="F33" s="12"/>
      <c r="G33" s="8"/>
      <c r="H33" s="8">
        <f t="shared" si="0"/>
        <v>5</v>
      </c>
      <c r="I33" s="8">
        <f>VLOOKUP(H33,'Online Orders'!V$3:W$55,2,FALSE)</f>
        <v>12890</v>
      </c>
      <c r="J33" s="8">
        <f t="shared" si="1"/>
        <v>4</v>
      </c>
      <c r="K33" s="13">
        <f>IF(G33=1,0,VLOOKUP(J33,'Online Orders'!X$3:Y$9,2,FALSE))</f>
        <v>0.16</v>
      </c>
      <c r="L33" s="9">
        <f t="shared" si="3"/>
        <v>14.000000000000002</v>
      </c>
      <c r="M33" s="9">
        <f t="shared" si="4"/>
        <v>18</v>
      </c>
      <c r="N33" s="9">
        <f t="shared" ca="1" si="5"/>
        <v>17</v>
      </c>
      <c r="O33" s="9">
        <f t="shared" ca="1" si="6"/>
        <v>2192</v>
      </c>
      <c r="P33" s="8"/>
      <c r="Q33" s="14">
        <f t="shared" ca="1" si="11"/>
        <v>2190</v>
      </c>
      <c r="R33" s="8">
        <f t="shared" ca="1" si="12"/>
        <v>2194</v>
      </c>
      <c r="S33" s="8">
        <f t="shared" ca="1" si="14"/>
        <v>2191</v>
      </c>
      <c r="T33" s="8">
        <v>4</v>
      </c>
      <c r="U33" s="11"/>
      <c r="V33" s="8">
        <v>31</v>
      </c>
      <c r="W33" s="4">
        <v>11690</v>
      </c>
      <c r="X33" s="11"/>
      <c r="Y33" s="11"/>
    </row>
    <row r="34" spans="1:25" x14ac:dyDescent="0.2">
      <c r="A34" s="7">
        <v>43497</v>
      </c>
      <c r="B34" s="8">
        <v>2579</v>
      </c>
      <c r="C34" s="19">
        <v>245</v>
      </c>
      <c r="D34" s="22">
        <f t="shared" si="2"/>
        <v>631855</v>
      </c>
      <c r="E34" s="9">
        <f t="shared" si="13"/>
        <v>1923.2857142857142</v>
      </c>
      <c r="F34" s="12"/>
      <c r="G34" s="8"/>
      <c r="H34" s="8">
        <f t="shared" si="0"/>
        <v>5</v>
      </c>
      <c r="I34" s="8">
        <f>VLOOKUP(H34,'Online Orders'!V$3:W$55,2,FALSE)</f>
        <v>12890</v>
      </c>
      <c r="J34" s="8">
        <f t="shared" si="1"/>
        <v>5</v>
      </c>
      <c r="K34" s="13">
        <f>IF(G34=1,0,VLOOKUP(J34,'Online Orders'!X$3:Y$9,2,FALSE))</f>
        <v>0.22</v>
      </c>
      <c r="L34" s="9">
        <f t="shared" si="3"/>
        <v>20</v>
      </c>
      <c r="M34" s="9">
        <f t="shared" si="4"/>
        <v>24</v>
      </c>
      <c r="N34" s="9">
        <f t="shared" ca="1" si="5"/>
        <v>23</v>
      </c>
      <c r="O34" s="9">
        <f t="shared" ca="1" si="6"/>
        <v>2965</v>
      </c>
      <c r="P34" s="8"/>
      <c r="Q34" s="14">
        <f t="shared" ca="1" si="11"/>
        <v>2963</v>
      </c>
      <c r="R34" s="8">
        <f t="shared" ca="1" si="12"/>
        <v>2967</v>
      </c>
      <c r="S34" s="8">
        <f t="shared" ca="1" si="14"/>
        <v>2964</v>
      </c>
      <c r="T34" s="8">
        <v>9</v>
      </c>
      <c r="U34" s="11"/>
      <c r="V34" s="8">
        <v>32</v>
      </c>
      <c r="W34" s="4">
        <v>13788</v>
      </c>
      <c r="X34" s="11"/>
      <c r="Y34" s="11"/>
    </row>
    <row r="35" spans="1:25" x14ac:dyDescent="0.2">
      <c r="A35" s="7">
        <v>43498</v>
      </c>
      <c r="B35" s="8">
        <v>2192</v>
      </c>
      <c r="C35" s="19">
        <v>245</v>
      </c>
      <c r="D35" s="22">
        <f t="shared" si="2"/>
        <v>537040</v>
      </c>
      <c r="E35" s="9">
        <f t="shared" si="13"/>
        <v>1929.4285714285713</v>
      </c>
      <c r="F35" s="12"/>
      <c r="G35" s="8"/>
      <c r="H35" s="8">
        <f t="shared" si="0"/>
        <v>5</v>
      </c>
      <c r="I35" s="8">
        <f>VLOOKUP(H35,'Online Orders'!V$3:W$55,2,FALSE)</f>
        <v>12890</v>
      </c>
      <c r="J35" s="8">
        <f t="shared" si="1"/>
        <v>6</v>
      </c>
      <c r="K35" s="13">
        <f>IF(G35=1,0,VLOOKUP(J35,'Online Orders'!X$3:Y$9,2,FALSE))</f>
        <v>0.17</v>
      </c>
      <c r="L35" s="9">
        <f t="shared" si="3"/>
        <v>15.000000000000002</v>
      </c>
      <c r="M35" s="9">
        <f t="shared" si="4"/>
        <v>19</v>
      </c>
      <c r="N35" s="9">
        <f t="shared" ca="1" si="5"/>
        <v>17</v>
      </c>
      <c r="O35" s="9">
        <f t="shared" ca="1" si="6"/>
        <v>2192</v>
      </c>
      <c r="P35" s="8"/>
      <c r="Q35" s="14">
        <f t="shared" ca="1" si="11"/>
        <v>2190</v>
      </c>
      <c r="R35" s="8">
        <f t="shared" ca="1" si="12"/>
        <v>2194</v>
      </c>
      <c r="S35" s="8">
        <f t="shared" ca="1" si="14"/>
        <v>2194</v>
      </c>
      <c r="T35" s="8">
        <v>7</v>
      </c>
      <c r="U35" s="11"/>
      <c r="V35" s="8">
        <v>33</v>
      </c>
      <c r="W35" s="4">
        <v>13788</v>
      </c>
      <c r="X35" s="11"/>
      <c r="Y35" s="11"/>
    </row>
    <row r="36" spans="1:25" x14ac:dyDescent="0.2">
      <c r="A36" s="7">
        <v>43499</v>
      </c>
      <c r="B36" s="8">
        <v>0</v>
      </c>
      <c r="C36" s="19">
        <v>245</v>
      </c>
      <c r="D36" s="22">
        <f t="shared" si="2"/>
        <v>0</v>
      </c>
      <c r="E36" s="9">
        <f t="shared" si="13"/>
        <v>1898.7142857142858</v>
      </c>
      <c r="F36" s="12"/>
      <c r="G36" s="8"/>
      <c r="H36" s="8">
        <f t="shared" si="0"/>
        <v>5</v>
      </c>
      <c r="I36" s="8">
        <f>VLOOKUP(H36,'Online Orders'!V$3:W$55,2,FALSE)</f>
        <v>12890</v>
      </c>
      <c r="J36" s="8">
        <f t="shared" si="1"/>
        <v>7</v>
      </c>
      <c r="K36" s="13">
        <f>IF(G36=1,0,VLOOKUP(J36,'Online Orders'!X$3:Y$9,2,FALSE))</f>
        <v>0</v>
      </c>
      <c r="L36" s="9">
        <f t="shared" si="3"/>
        <v>0</v>
      </c>
      <c r="M36" s="9">
        <f t="shared" si="4"/>
        <v>0</v>
      </c>
      <c r="N36" s="9">
        <f t="shared" ca="1" si="5"/>
        <v>0</v>
      </c>
      <c r="O36" s="9">
        <f t="shared" ca="1" si="6"/>
        <v>0</v>
      </c>
      <c r="P36" s="8"/>
      <c r="Q36" s="14">
        <f t="shared" ca="1" si="11"/>
        <v>0</v>
      </c>
      <c r="R36" s="8">
        <f t="shared" ca="1" si="12"/>
        <v>0</v>
      </c>
      <c r="S36" s="8">
        <f t="shared" ca="1" si="14"/>
        <v>0</v>
      </c>
      <c r="T36" s="8">
        <v>0</v>
      </c>
      <c r="U36" s="11"/>
      <c r="V36" s="8">
        <v>34</v>
      </c>
      <c r="W36" s="4">
        <v>13788</v>
      </c>
      <c r="X36" s="11"/>
      <c r="Y36" s="11"/>
    </row>
    <row r="37" spans="1:25" x14ac:dyDescent="0.2">
      <c r="A37" s="7">
        <v>43500</v>
      </c>
      <c r="B37" s="8">
        <v>2374</v>
      </c>
      <c r="C37" s="19">
        <v>245</v>
      </c>
      <c r="D37" s="22">
        <f t="shared" si="2"/>
        <v>581630</v>
      </c>
      <c r="E37" s="9">
        <f t="shared" si="13"/>
        <v>1887.5714285714287</v>
      </c>
      <c r="F37" s="12"/>
      <c r="G37" s="8"/>
      <c r="H37" s="8">
        <f t="shared" si="0"/>
        <v>6</v>
      </c>
      <c r="I37" s="8">
        <f>VLOOKUP(H37,'Online Orders'!V$3:W$55,2,FALSE)</f>
        <v>13190</v>
      </c>
      <c r="J37" s="8">
        <f t="shared" si="1"/>
        <v>1</v>
      </c>
      <c r="K37" s="13">
        <f>IF(G37=1,0,VLOOKUP(J37,'Online Orders'!X$3:Y$9,2,FALSE))</f>
        <v>0.17</v>
      </c>
      <c r="L37" s="9">
        <f t="shared" si="3"/>
        <v>15.000000000000002</v>
      </c>
      <c r="M37" s="9">
        <f t="shared" si="4"/>
        <v>19</v>
      </c>
      <c r="N37" s="9">
        <f t="shared" ca="1" si="5"/>
        <v>18</v>
      </c>
      <c r="O37" s="9">
        <f t="shared" ca="1" si="6"/>
        <v>2375</v>
      </c>
      <c r="P37" s="8"/>
      <c r="Q37" s="14">
        <f t="shared" ca="1" si="11"/>
        <v>2373</v>
      </c>
      <c r="R37" s="8">
        <f t="shared" ca="1" si="12"/>
        <v>2377</v>
      </c>
      <c r="S37" s="8">
        <f t="shared" ca="1" si="14"/>
        <v>2375</v>
      </c>
      <c r="T37" s="8">
        <v>12</v>
      </c>
      <c r="U37" s="11"/>
      <c r="V37" s="8">
        <v>35</v>
      </c>
      <c r="W37" s="4">
        <v>13788</v>
      </c>
      <c r="X37" s="11"/>
      <c r="Y37" s="11"/>
    </row>
    <row r="38" spans="1:25" x14ac:dyDescent="0.2">
      <c r="A38" s="7">
        <v>43501</v>
      </c>
      <c r="B38" s="8">
        <v>1979</v>
      </c>
      <c r="C38" s="19">
        <v>245</v>
      </c>
      <c r="D38" s="22">
        <f t="shared" si="2"/>
        <v>484855</v>
      </c>
      <c r="E38" s="9">
        <f t="shared" si="13"/>
        <v>1896</v>
      </c>
      <c r="F38" s="12"/>
      <c r="G38" s="8"/>
      <c r="H38" s="8">
        <f t="shared" si="0"/>
        <v>6</v>
      </c>
      <c r="I38" s="8">
        <f>VLOOKUP(H38,'Online Orders'!V$3:W$55,2,FALSE)</f>
        <v>13190</v>
      </c>
      <c r="J38" s="8">
        <f t="shared" si="1"/>
        <v>2</v>
      </c>
      <c r="K38" s="13">
        <f>IF(G38=1,0,VLOOKUP(J38,'Online Orders'!X$3:Y$9,2,FALSE))</f>
        <v>0.14000000000000001</v>
      </c>
      <c r="L38" s="9">
        <f t="shared" si="3"/>
        <v>12.000000000000002</v>
      </c>
      <c r="M38" s="9">
        <f t="shared" si="4"/>
        <v>16</v>
      </c>
      <c r="N38" s="9">
        <f t="shared" ca="1" si="5"/>
        <v>14</v>
      </c>
      <c r="O38" s="9">
        <f t="shared" ca="1" si="6"/>
        <v>1847</v>
      </c>
      <c r="P38" s="8"/>
      <c r="Q38" s="14">
        <f t="shared" ca="1" si="11"/>
        <v>1845</v>
      </c>
      <c r="R38" s="8">
        <f t="shared" ca="1" si="12"/>
        <v>1849</v>
      </c>
      <c r="S38" s="8">
        <f t="shared" ca="1" si="14"/>
        <v>1848</v>
      </c>
      <c r="T38" s="8">
        <v>7</v>
      </c>
      <c r="U38" s="11"/>
      <c r="V38" s="8">
        <v>36</v>
      </c>
      <c r="W38" s="4">
        <v>14688</v>
      </c>
      <c r="X38" s="11"/>
      <c r="Y38" s="11"/>
    </row>
    <row r="39" spans="1:25" x14ac:dyDescent="0.2">
      <c r="A39" s="7">
        <v>43502</v>
      </c>
      <c r="B39" s="8">
        <v>1846</v>
      </c>
      <c r="C39" s="19">
        <v>245</v>
      </c>
      <c r="D39" s="22">
        <f t="shared" si="2"/>
        <v>452270</v>
      </c>
      <c r="E39" s="9">
        <f t="shared" si="13"/>
        <v>1921.8571428571429</v>
      </c>
      <c r="F39" s="12"/>
      <c r="G39" s="8"/>
      <c r="H39" s="8">
        <f t="shared" si="0"/>
        <v>6</v>
      </c>
      <c r="I39" s="8">
        <f>VLOOKUP(H39,'Online Orders'!V$3:W$55,2,FALSE)</f>
        <v>13190</v>
      </c>
      <c r="J39" s="8">
        <f t="shared" si="1"/>
        <v>3</v>
      </c>
      <c r="K39" s="13">
        <f>IF(G39=1,0,VLOOKUP(J39,'Online Orders'!X$3:Y$9,2,FALSE))</f>
        <v>0.14000000000000001</v>
      </c>
      <c r="L39" s="9">
        <f t="shared" si="3"/>
        <v>12.000000000000002</v>
      </c>
      <c r="M39" s="9">
        <f t="shared" si="4"/>
        <v>16</v>
      </c>
      <c r="N39" s="9">
        <f t="shared" ca="1" si="5"/>
        <v>15</v>
      </c>
      <c r="O39" s="9">
        <f t="shared" ca="1" si="6"/>
        <v>1979</v>
      </c>
      <c r="P39" s="8"/>
      <c r="Q39" s="14">
        <f t="shared" ca="1" si="11"/>
        <v>1977</v>
      </c>
      <c r="R39" s="8">
        <f t="shared" ca="1" si="12"/>
        <v>1981</v>
      </c>
      <c r="S39" s="8">
        <f t="shared" ca="1" si="14"/>
        <v>1979</v>
      </c>
      <c r="T39" s="8">
        <v>5</v>
      </c>
      <c r="U39" s="11"/>
      <c r="V39" s="8">
        <v>37</v>
      </c>
      <c r="W39" s="4">
        <v>14688</v>
      </c>
      <c r="X39" s="11"/>
      <c r="Y39" s="11"/>
    </row>
    <row r="40" spans="1:25" x14ac:dyDescent="0.2">
      <c r="A40" s="7">
        <v>43503</v>
      </c>
      <c r="B40" s="8">
        <v>2243</v>
      </c>
      <c r="C40" s="19">
        <v>245</v>
      </c>
      <c r="D40" s="22">
        <f t="shared" si="2"/>
        <v>549535</v>
      </c>
      <c r="E40" s="9">
        <f t="shared" si="13"/>
        <v>1921.8571428571429</v>
      </c>
      <c r="F40" s="12"/>
      <c r="G40" s="8"/>
      <c r="H40" s="8">
        <f t="shared" si="0"/>
        <v>6</v>
      </c>
      <c r="I40" s="8">
        <f>VLOOKUP(H40,'Online Orders'!V$3:W$55,2,FALSE)</f>
        <v>13190</v>
      </c>
      <c r="J40" s="8">
        <f t="shared" si="1"/>
        <v>4</v>
      </c>
      <c r="K40" s="13">
        <f>IF(G40=1,0,VLOOKUP(J40,'Online Orders'!X$3:Y$9,2,FALSE))</f>
        <v>0.16</v>
      </c>
      <c r="L40" s="9">
        <f t="shared" si="3"/>
        <v>14.000000000000002</v>
      </c>
      <c r="M40" s="9">
        <f t="shared" si="4"/>
        <v>18</v>
      </c>
      <c r="N40" s="9">
        <f t="shared" ca="1" si="5"/>
        <v>15</v>
      </c>
      <c r="O40" s="9">
        <f t="shared" ca="1" si="6"/>
        <v>1979</v>
      </c>
      <c r="P40" s="8"/>
      <c r="Q40" s="14">
        <f t="shared" ca="1" si="11"/>
        <v>1977</v>
      </c>
      <c r="R40" s="8">
        <f t="shared" ca="1" si="12"/>
        <v>1981</v>
      </c>
      <c r="S40" s="8">
        <f t="shared" ca="1" si="14"/>
        <v>1981</v>
      </c>
      <c r="T40" s="8">
        <v>4</v>
      </c>
      <c r="U40" s="11"/>
      <c r="V40" s="8">
        <v>38</v>
      </c>
      <c r="W40" s="4">
        <v>11690</v>
      </c>
      <c r="X40" s="11"/>
      <c r="Y40" s="11"/>
    </row>
    <row r="41" spans="1:25" x14ac:dyDescent="0.2">
      <c r="A41" s="7">
        <v>43504</v>
      </c>
      <c r="B41" s="8">
        <v>2638</v>
      </c>
      <c r="C41" s="19">
        <v>245</v>
      </c>
      <c r="D41" s="22">
        <f t="shared" si="2"/>
        <v>646310</v>
      </c>
      <c r="E41" s="9">
        <f t="shared" si="13"/>
        <v>1922.2857142857142</v>
      </c>
      <c r="F41" s="12"/>
      <c r="G41" s="8"/>
      <c r="H41" s="8">
        <f t="shared" si="0"/>
        <v>6</v>
      </c>
      <c r="I41" s="8">
        <f>VLOOKUP(H41,'Online Orders'!V$3:W$55,2,FALSE)</f>
        <v>13190</v>
      </c>
      <c r="J41" s="8">
        <f t="shared" si="1"/>
        <v>5</v>
      </c>
      <c r="K41" s="13">
        <f>IF(G41=1,0,VLOOKUP(J41,'Online Orders'!X$3:Y$9,2,FALSE))</f>
        <v>0.22</v>
      </c>
      <c r="L41" s="9">
        <f t="shared" si="3"/>
        <v>20</v>
      </c>
      <c r="M41" s="9">
        <f t="shared" si="4"/>
        <v>24</v>
      </c>
      <c r="N41" s="9">
        <f t="shared" ca="1" si="5"/>
        <v>24</v>
      </c>
      <c r="O41" s="9">
        <f t="shared" ca="1" si="6"/>
        <v>3166</v>
      </c>
      <c r="P41" s="8"/>
      <c r="Q41" s="14">
        <f t="shared" ca="1" si="11"/>
        <v>3164</v>
      </c>
      <c r="R41" s="8">
        <f t="shared" ca="1" si="12"/>
        <v>3168</v>
      </c>
      <c r="S41" s="8">
        <f t="shared" ca="1" si="14"/>
        <v>3167</v>
      </c>
      <c r="T41" s="8">
        <v>9</v>
      </c>
      <c r="U41" s="11"/>
      <c r="V41" s="8">
        <v>39</v>
      </c>
      <c r="W41" s="4">
        <v>14688</v>
      </c>
      <c r="X41" s="11"/>
      <c r="Y41" s="11"/>
    </row>
    <row r="42" spans="1:25" x14ac:dyDescent="0.2">
      <c r="A42" s="7">
        <v>43505</v>
      </c>
      <c r="B42" s="8">
        <v>2373</v>
      </c>
      <c r="C42" s="19">
        <v>245</v>
      </c>
      <c r="D42" s="22">
        <f t="shared" si="2"/>
        <v>581385</v>
      </c>
      <c r="E42" s="9">
        <f t="shared" si="13"/>
        <v>1922.5714285714287</v>
      </c>
      <c r="F42" s="12"/>
      <c r="G42" s="8"/>
      <c r="H42" s="8">
        <f t="shared" si="0"/>
        <v>6</v>
      </c>
      <c r="I42" s="8">
        <f>VLOOKUP(H42,'Online Orders'!V$3:W$55,2,FALSE)</f>
        <v>13190</v>
      </c>
      <c r="J42" s="8">
        <f t="shared" si="1"/>
        <v>6</v>
      </c>
      <c r="K42" s="13">
        <f>IF(G42=1,0,VLOOKUP(J42,'Online Orders'!X$3:Y$9,2,FALSE))</f>
        <v>0.17</v>
      </c>
      <c r="L42" s="9">
        <f t="shared" si="3"/>
        <v>15.000000000000002</v>
      </c>
      <c r="M42" s="9">
        <f t="shared" si="4"/>
        <v>19</v>
      </c>
      <c r="N42" s="9">
        <f t="shared" ca="1" si="5"/>
        <v>18</v>
      </c>
      <c r="O42" s="9">
        <f t="shared" ca="1" si="6"/>
        <v>2375</v>
      </c>
      <c r="P42" s="8"/>
      <c r="Q42" s="14">
        <f t="shared" ca="1" si="11"/>
        <v>2373</v>
      </c>
      <c r="R42" s="8">
        <f t="shared" ca="1" si="12"/>
        <v>2377</v>
      </c>
      <c r="S42" s="8">
        <f t="shared" ca="1" si="14"/>
        <v>2375</v>
      </c>
      <c r="T42" s="8">
        <v>7</v>
      </c>
      <c r="U42" s="11"/>
      <c r="V42" s="8">
        <v>40</v>
      </c>
      <c r="W42" s="4">
        <v>14088</v>
      </c>
      <c r="X42" s="11"/>
      <c r="Y42" s="11"/>
    </row>
    <row r="43" spans="1:25" x14ac:dyDescent="0.2">
      <c r="A43" s="7">
        <v>43506</v>
      </c>
      <c r="B43" s="8">
        <v>0</v>
      </c>
      <c r="C43" s="19">
        <v>245</v>
      </c>
      <c r="D43" s="22">
        <f t="shared" si="2"/>
        <v>0</v>
      </c>
      <c r="E43" s="9">
        <f t="shared" si="13"/>
        <v>1960.4285714285713</v>
      </c>
      <c r="F43" s="12"/>
      <c r="G43" s="8"/>
      <c r="H43" s="8">
        <f t="shared" si="0"/>
        <v>6</v>
      </c>
      <c r="I43" s="8">
        <f>VLOOKUP(H43,'Online Orders'!V$3:W$55,2,FALSE)</f>
        <v>13190</v>
      </c>
      <c r="J43" s="8">
        <f t="shared" si="1"/>
        <v>7</v>
      </c>
      <c r="K43" s="13">
        <f>IF(G43=1,0,VLOOKUP(J43,'Online Orders'!X$3:Y$9,2,FALSE))</f>
        <v>0</v>
      </c>
      <c r="L43" s="9">
        <f t="shared" si="3"/>
        <v>0</v>
      </c>
      <c r="M43" s="9">
        <f t="shared" si="4"/>
        <v>0</v>
      </c>
      <c r="N43" s="9">
        <f t="shared" ca="1" si="5"/>
        <v>0</v>
      </c>
      <c r="O43" s="9">
        <f t="shared" ca="1" si="6"/>
        <v>0</v>
      </c>
      <c r="P43" s="8"/>
      <c r="Q43" s="14">
        <f t="shared" ca="1" si="11"/>
        <v>0</v>
      </c>
      <c r="R43" s="8">
        <f t="shared" ca="1" si="12"/>
        <v>0</v>
      </c>
      <c r="S43" s="8">
        <f t="shared" ca="1" si="14"/>
        <v>0</v>
      </c>
      <c r="T43" s="8">
        <v>0</v>
      </c>
      <c r="U43" s="11"/>
      <c r="V43" s="8">
        <v>41</v>
      </c>
      <c r="W43" s="4">
        <v>14088</v>
      </c>
      <c r="X43" s="11"/>
      <c r="Y43" s="11"/>
    </row>
    <row r="44" spans="1:25" x14ac:dyDescent="0.2">
      <c r="A44" s="7">
        <v>43507</v>
      </c>
      <c r="B44" s="8">
        <v>2377</v>
      </c>
      <c r="C44" s="19">
        <v>245</v>
      </c>
      <c r="D44" s="22">
        <f t="shared" si="2"/>
        <v>582365</v>
      </c>
      <c r="E44" s="9">
        <f t="shared" si="13"/>
        <v>1960.2857142857142</v>
      </c>
      <c r="F44" s="12"/>
      <c r="G44" s="8"/>
      <c r="H44" s="8">
        <f t="shared" si="0"/>
        <v>7</v>
      </c>
      <c r="I44" s="8">
        <f>VLOOKUP(H44,'Online Orders'!V$3:W$55,2,FALSE)</f>
        <v>13190</v>
      </c>
      <c r="J44" s="8">
        <f t="shared" si="1"/>
        <v>1</v>
      </c>
      <c r="K44" s="13">
        <f>IF(G44=1,0,VLOOKUP(J44,'Online Orders'!X$3:Y$9,2,FALSE))</f>
        <v>0.17</v>
      </c>
      <c r="L44" s="9">
        <f t="shared" si="3"/>
        <v>15.000000000000002</v>
      </c>
      <c r="M44" s="9">
        <f t="shared" si="4"/>
        <v>19</v>
      </c>
      <c r="N44" s="9">
        <f t="shared" ca="1" si="5"/>
        <v>16</v>
      </c>
      <c r="O44" s="9">
        <f t="shared" ca="1" si="6"/>
        <v>2111</v>
      </c>
      <c r="P44" s="8"/>
      <c r="Q44" s="14">
        <f t="shared" ca="1" si="11"/>
        <v>2109</v>
      </c>
      <c r="R44" s="8">
        <f t="shared" ca="1" si="12"/>
        <v>2113</v>
      </c>
      <c r="S44" s="8">
        <f t="shared" ca="1" si="14"/>
        <v>2112</v>
      </c>
      <c r="T44" s="8">
        <v>12</v>
      </c>
      <c r="U44" s="11"/>
      <c r="V44" s="8">
        <v>42</v>
      </c>
      <c r="W44" s="4">
        <v>14088</v>
      </c>
      <c r="X44" s="11"/>
      <c r="Y44" s="11"/>
    </row>
    <row r="45" spans="1:25" x14ac:dyDescent="0.2">
      <c r="A45" s="7">
        <v>43508</v>
      </c>
      <c r="B45" s="8">
        <v>1981</v>
      </c>
      <c r="C45" s="19">
        <v>245</v>
      </c>
      <c r="D45" s="22">
        <f t="shared" si="2"/>
        <v>485345</v>
      </c>
      <c r="E45" s="9">
        <f t="shared" si="13"/>
        <v>2035.8571428571429</v>
      </c>
      <c r="F45" s="12"/>
      <c r="G45" s="8"/>
      <c r="H45" s="8">
        <f t="shared" si="0"/>
        <v>7</v>
      </c>
      <c r="I45" s="8">
        <f>VLOOKUP(H45,'Online Orders'!V$3:W$55,2,FALSE)</f>
        <v>13190</v>
      </c>
      <c r="J45" s="8">
        <f t="shared" si="1"/>
        <v>2</v>
      </c>
      <c r="K45" s="13">
        <f>IF(G45=1,0,VLOOKUP(J45,'Online Orders'!X$3:Y$9,2,FALSE))</f>
        <v>0.14000000000000001</v>
      </c>
      <c r="L45" s="9">
        <f t="shared" si="3"/>
        <v>12.000000000000002</v>
      </c>
      <c r="M45" s="9">
        <f t="shared" si="4"/>
        <v>16</v>
      </c>
      <c r="N45" s="9">
        <f t="shared" ca="1" si="5"/>
        <v>16</v>
      </c>
      <c r="O45" s="9">
        <f t="shared" ca="1" si="6"/>
        <v>2111</v>
      </c>
      <c r="P45" s="8"/>
      <c r="Q45" s="14">
        <f t="shared" ca="1" si="11"/>
        <v>2109</v>
      </c>
      <c r="R45" s="8">
        <f t="shared" ca="1" si="12"/>
        <v>2113</v>
      </c>
      <c r="S45" s="8">
        <f t="shared" ca="1" si="14"/>
        <v>2112</v>
      </c>
      <c r="T45" s="8">
        <v>7</v>
      </c>
      <c r="U45" s="11"/>
      <c r="V45" s="8">
        <v>43</v>
      </c>
      <c r="W45" s="4">
        <v>14088</v>
      </c>
      <c r="X45" s="11"/>
      <c r="Y45" s="11"/>
    </row>
    <row r="46" spans="1:25" x14ac:dyDescent="0.2">
      <c r="A46" s="7">
        <v>43509</v>
      </c>
      <c r="B46" s="8">
        <v>2111</v>
      </c>
      <c r="C46" s="19">
        <v>245</v>
      </c>
      <c r="D46" s="22">
        <f t="shared" si="2"/>
        <v>517195</v>
      </c>
      <c r="E46" s="9">
        <f t="shared" si="13"/>
        <v>1998.7142857142858</v>
      </c>
      <c r="F46" s="12"/>
      <c r="G46" s="8"/>
      <c r="H46" s="8">
        <f t="shared" si="0"/>
        <v>7</v>
      </c>
      <c r="I46" s="8">
        <f>VLOOKUP(H46,'Online Orders'!V$3:W$55,2,FALSE)</f>
        <v>13190</v>
      </c>
      <c r="J46" s="8">
        <f t="shared" si="1"/>
        <v>3</v>
      </c>
      <c r="K46" s="13">
        <f>IF(G46=1,0,VLOOKUP(J46,'Online Orders'!X$3:Y$9,2,FALSE))</f>
        <v>0.14000000000000001</v>
      </c>
      <c r="L46" s="9">
        <f t="shared" si="3"/>
        <v>12.000000000000002</v>
      </c>
      <c r="M46" s="9">
        <f t="shared" si="4"/>
        <v>16</v>
      </c>
      <c r="N46" s="9">
        <f t="shared" ca="1" si="5"/>
        <v>14</v>
      </c>
      <c r="O46" s="9">
        <f t="shared" ca="1" si="6"/>
        <v>1847</v>
      </c>
      <c r="P46" s="8"/>
      <c r="Q46" s="14">
        <f t="shared" ca="1" si="11"/>
        <v>1845</v>
      </c>
      <c r="R46" s="8">
        <f t="shared" ca="1" si="12"/>
        <v>1849</v>
      </c>
      <c r="S46" s="8">
        <f t="shared" ca="1" si="14"/>
        <v>1849</v>
      </c>
      <c r="T46" s="8">
        <v>5</v>
      </c>
      <c r="U46" s="11"/>
      <c r="V46" s="8">
        <v>44</v>
      </c>
      <c r="W46" s="4">
        <v>12890</v>
      </c>
      <c r="X46" s="11"/>
      <c r="Y46" s="11"/>
    </row>
    <row r="47" spans="1:25" x14ac:dyDescent="0.2">
      <c r="A47" s="7">
        <v>43510</v>
      </c>
      <c r="B47" s="8">
        <v>2242</v>
      </c>
      <c r="C47" s="19">
        <v>245</v>
      </c>
      <c r="D47" s="22">
        <f t="shared" si="2"/>
        <v>549290</v>
      </c>
      <c r="E47" s="9">
        <f t="shared" si="13"/>
        <v>1998.7142857142858</v>
      </c>
      <c r="F47" s="12"/>
      <c r="G47" s="8"/>
      <c r="H47" s="8">
        <f t="shared" si="0"/>
        <v>7</v>
      </c>
      <c r="I47" s="8">
        <f>VLOOKUP(H47,'Online Orders'!V$3:W$55,2,FALSE)</f>
        <v>13190</v>
      </c>
      <c r="J47" s="8">
        <f t="shared" si="1"/>
        <v>4</v>
      </c>
      <c r="K47" s="13">
        <f>IF(G47=1,0,VLOOKUP(J47,'Online Orders'!X$3:Y$9,2,FALSE))</f>
        <v>0.16</v>
      </c>
      <c r="L47" s="9">
        <f t="shared" si="3"/>
        <v>14.000000000000002</v>
      </c>
      <c r="M47" s="9">
        <f t="shared" si="4"/>
        <v>18</v>
      </c>
      <c r="N47" s="9">
        <f t="shared" ca="1" si="5"/>
        <v>18</v>
      </c>
      <c r="O47" s="9">
        <f t="shared" ca="1" si="6"/>
        <v>2375</v>
      </c>
      <c r="P47" s="8"/>
      <c r="Q47" s="14">
        <f t="shared" ca="1" si="11"/>
        <v>2373</v>
      </c>
      <c r="R47" s="8">
        <f t="shared" ca="1" si="12"/>
        <v>2377</v>
      </c>
      <c r="S47" s="8">
        <f t="shared" ca="1" si="14"/>
        <v>2376</v>
      </c>
      <c r="T47" s="8">
        <v>4</v>
      </c>
      <c r="U47" s="11"/>
      <c r="V47" s="8">
        <v>45</v>
      </c>
      <c r="W47" s="4">
        <v>14689</v>
      </c>
      <c r="X47" s="11"/>
      <c r="Y47" s="11"/>
    </row>
    <row r="48" spans="1:25" x14ac:dyDescent="0.2">
      <c r="A48" s="7">
        <v>43511</v>
      </c>
      <c r="B48" s="8">
        <v>3167</v>
      </c>
      <c r="C48" s="19">
        <v>245</v>
      </c>
      <c r="D48" s="22">
        <f t="shared" si="2"/>
        <v>775915</v>
      </c>
      <c r="E48" s="9">
        <f t="shared" si="13"/>
        <v>2017.1428571428571</v>
      </c>
      <c r="F48" s="12"/>
      <c r="G48" s="8"/>
      <c r="H48" s="8">
        <f t="shared" si="0"/>
        <v>7</v>
      </c>
      <c r="I48" s="8">
        <f>VLOOKUP(H48,'Online Orders'!V$3:W$55,2,FALSE)</f>
        <v>13190</v>
      </c>
      <c r="J48" s="8">
        <f t="shared" si="1"/>
        <v>5</v>
      </c>
      <c r="K48" s="13">
        <f>IF(G48=1,0,VLOOKUP(J48,'Online Orders'!X$3:Y$9,2,FALSE))</f>
        <v>0.22</v>
      </c>
      <c r="L48" s="9">
        <f t="shared" si="3"/>
        <v>20</v>
      </c>
      <c r="M48" s="9">
        <f t="shared" si="4"/>
        <v>24</v>
      </c>
      <c r="N48" s="9">
        <f t="shared" ca="1" si="5"/>
        <v>20</v>
      </c>
      <c r="O48" s="9">
        <f t="shared" ca="1" si="6"/>
        <v>2638</v>
      </c>
      <c r="P48" s="8"/>
      <c r="Q48" s="14">
        <f t="shared" ca="1" si="11"/>
        <v>2636</v>
      </c>
      <c r="R48" s="8">
        <f t="shared" ca="1" si="12"/>
        <v>2640</v>
      </c>
      <c r="S48" s="8">
        <f t="shared" ca="1" si="14"/>
        <v>2637</v>
      </c>
      <c r="T48" s="8">
        <v>9</v>
      </c>
      <c r="U48" s="11"/>
      <c r="V48" s="8">
        <v>46</v>
      </c>
      <c r="W48" s="4">
        <v>14688</v>
      </c>
      <c r="X48" s="11"/>
      <c r="Y48" s="11"/>
    </row>
    <row r="49" spans="1:25" x14ac:dyDescent="0.2">
      <c r="A49" s="7">
        <v>43512</v>
      </c>
      <c r="B49" s="8">
        <v>2113</v>
      </c>
      <c r="C49" s="19">
        <v>245</v>
      </c>
      <c r="D49" s="22">
        <f t="shared" si="2"/>
        <v>517685</v>
      </c>
      <c r="E49" s="9">
        <f t="shared" si="13"/>
        <v>2035.7142857142858</v>
      </c>
      <c r="F49" s="12"/>
      <c r="G49" s="8"/>
      <c r="H49" s="8">
        <f t="shared" si="0"/>
        <v>7</v>
      </c>
      <c r="I49" s="8">
        <f>VLOOKUP(H49,'Online Orders'!V$3:W$55,2,FALSE)</f>
        <v>13190</v>
      </c>
      <c r="J49" s="8">
        <f t="shared" si="1"/>
        <v>6</v>
      </c>
      <c r="K49" s="13">
        <f>IF(G49=1,0,VLOOKUP(J49,'Online Orders'!X$3:Y$9,2,FALSE))</f>
        <v>0.17</v>
      </c>
      <c r="L49" s="9">
        <f t="shared" si="3"/>
        <v>15.000000000000002</v>
      </c>
      <c r="M49" s="9">
        <f t="shared" si="4"/>
        <v>19</v>
      </c>
      <c r="N49" s="9">
        <f t="shared" ca="1" si="5"/>
        <v>17</v>
      </c>
      <c r="O49" s="9">
        <f t="shared" ca="1" si="6"/>
        <v>2243</v>
      </c>
      <c r="P49" s="8"/>
      <c r="Q49" s="14">
        <f t="shared" ca="1" si="11"/>
        <v>2241</v>
      </c>
      <c r="R49" s="8">
        <f t="shared" ca="1" si="12"/>
        <v>2245</v>
      </c>
      <c r="S49" s="8">
        <f t="shared" ca="1" si="14"/>
        <v>2245</v>
      </c>
      <c r="T49" s="8">
        <v>7</v>
      </c>
      <c r="U49" s="11"/>
      <c r="V49" s="8">
        <v>47</v>
      </c>
      <c r="W49" s="4">
        <v>14688</v>
      </c>
      <c r="X49" s="11"/>
      <c r="Y49" s="11"/>
    </row>
    <row r="50" spans="1:25" x14ac:dyDescent="0.2">
      <c r="A50" s="7">
        <v>43513</v>
      </c>
      <c r="B50" s="8">
        <v>0</v>
      </c>
      <c r="C50" s="19">
        <v>245</v>
      </c>
      <c r="D50" s="22">
        <f t="shared" si="2"/>
        <v>0</v>
      </c>
      <c r="E50" s="9">
        <f t="shared" si="13"/>
        <v>1979.4285714285713</v>
      </c>
      <c r="F50" s="12"/>
      <c r="G50" s="8"/>
      <c r="H50" s="8">
        <f t="shared" si="0"/>
        <v>7</v>
      </c>
      <c r="I50" s="8">
        <f>VLOOKUP(H50,'Online Orders'!V$3:W$55,2,FALSE)</f>
        <v>13190</v>
      </c>
      <c r="J50" s="8">
        <f t="shared" si="1"/>
        <v>7</v>
      </c>
      <c r="K50" s="13">
        <f>IF(G50=1,0,VLOOKUP(J50,'Online Orders'!X$3:Y$9,2,FALSE))</f>
        <v>0</v>
      </c>
      <c r="L50" s="9">
        <f t="shared" si="3"/>
        <v>0</v>
      </c>
      <c r="M50" s="9">
        <f t="shared" si="4"/>
        <v>0</v>
      </c>
      <c r="N50" s="9">
        <f t="shared" ca="1" si="5"/>
        <v>0</v>
      </c>
      <c r="O50" s="9">
        <f t="shared" ca="1" si="6"/>
        <v>0</v>
      </c>
      <c r="P50" s="8"/>
      <c r="Q50" s="14">
        <f t="shared" ca="1" si="11"/>
        <v>0</v>
      </c>
      <c r="R50" s="8">
        <f t="shared" ca="1" si="12"/>
        <v>0</v>
      </c>
      <c r="S50" s="8">
        <f t="shared" ca="1" si="14"/>
        <v>0</v>
      </c>
      <c r="T50" s="8">
        <v>0</v>
      </c>
      <c r="U50" s="11"/>
      <c r="V50" s="8">
        <v>48</v>
      </c>
      <c r="W50" s="4">
        <v>15288</v>
      </c>
      <c r="X50" s="11"/>
      <c r="Y50" s="11"/>
    </row>
    <row r="51" spans="1:25" x14ac:dyDescent="0.2">
      <c r="A51" s="7">
        <v>43514</v>
      </c>
      <c r="B51" s="8">
        <v>2506</v>
      </c>
      <c r="C51" s="19">
        <v>245</v>
      </c>
      <c r="D51" s="22">
        <f t="shared" si="2"/>
        <v>613970</v>
      </c>
      <c r="E51" s="9">
        <f t="shared" si="13"/>
        <v>1998.7142857142858</v>
      </c>
      <c r="F51" s="12"/>
      <c r="G51" s="8"/>
      <c r="H51" s="8">
        <f t="shared" si="0"/>
        <v>8</v>
      </c>
      <c r="I51" s="8">
        <f>VLOOKUP(H51,'Online Orders'!V$3:W$55,2,FALSE)</f>
        <v>13190</v>
      </c>
      <c r="J51" s="8">
        <f t="shared" si="1"/>
        <v>1</v>
      </c>
      <c r="K51" s="13">
        <f>IF(G51=1,0,VLOOKUP(J51,'Online Orders'!X$3:Y$9,2,FALSE))</f>
        <v>0.17</v>
      </c>
      <c r="L51" s="9">
        <f t="shared" si="3"/>
        <v>15.000000000000002</v>
      </c>
      <c r="M51" s="9">
        <f t="shared" si="4"/>
        <v>19</v>
      </c>
      <c r="N51" s="9">
        <f t="shared" ca="1" si="5"/>
        <v>19</v>
      </c>
      <c r="O51" s="9">
        <f t="shared" ca="1" si="6"/>
        <v>2507</v>
      </c>
      <c r="P51" s="8"/>
      <c r="Q51" s="14">
        <f t="shared" ca="1" si="11"/>
        <v>2505</v>
      </c>
      <c r="R51" s="8">
        <f t="shared" ca="1" si="12"/>
        <v>2509</v>
      </c>
      <c r="S51" s="8">
        <f t="shared" ca="1" si="14"/>
        <v>2505</v>
      </c>
      <c r="T51" s="8">
        <v>12</v>
      </c>
      <c r="U51" s="11"/>
      <c r="V51" s="8">
        <v>49</v>
      </c>
      <c r="W51" s="4">
        <v>17986</v>
      </c>
      <c r="X51" s="11"/>
      <c r="Y51" s="11"/>
    </row>
    <row r="52" spans="1:25" x14ac:dyDescent="0.2">
      <c r="A52" s="7">
        <v>43515</v>
      </c>
      <c r="B52" s="8">
        <v>2111</v>
      </c>
      <c r="C52" s="19">
        <v>245</v>
      </c>
      <c r="D52" s="22">
        <f t="shared" si="2"/>
        <v>517195</v>
      </c>
      <c r="E52" s="9">
        <f t="shared" si="13"/>
        <v>1941.8571428571429</v>
      </c>
      <c r="F52" s="12"/>
      <c r="G52" s="8"/>
      <c r="H52" s="8">
        <f t="shared" si="0"/>
        <v>8</v>
      </c>
      <c r="I52" s="8">
        <f>VLOOKUP(H52,'Online Orders'!V$3:W$55,2,FALSE)</f>
        <v>13190</v>
      </c>
      <c r="J52" s="8">
        <f t="shared" si="1"/>
        <v>2</v>
      </c>
      <c r="K52" s="13">
        <f>IF(G52=1,0,VLOOKUP(J52,'Online Orders'!X$3:Y$9,2,FALSE))</f>
        <v>0.14000000000000001</v>
      </c>
      <c r="L52" s="9">
        <f t="shared" si="3"/>
        <v>12.000000000000002</v>
      </c>
      <c r="M52" s="9">
        <f t="shared" si="4"/>
        <v>16</v>
      </c>
      <c r="N52" s="9">
        <f t="shared" ca="1" si="5"/>
        <v>14</v>
      </c>
      <c r="O52" s="9">
        <f t="shared" ca="1" si="6"/>
        <v>1847</v>
      </c>
      <c r="P52" s="8"/>
      <c r="Q52" s="14">
        <f t="shared" ca="1" si="11"/>
        <v>1845</v>
      </c>
      <c r="R52" s="8">
        <f t="shared" ca="1" si="12"/>
        <v>1849</v>
      </c>
      <c r="S52" s="8">
        <f t="shared" ca="1" si="14"/>
        <v>1847</v>
      </c>
      <c r="T52" s="8">
        <v>7</v>
      </c>
      <c r="U52" s="11"/>
      <c r="V52" s="8">
        <v>50</v>
      </c>
      <c r="W52" s="4">
        <v>17986</v>
      </c>
      <c r="X52" s="11"/>
      <c r="Y52" s="11"/>
    </row>
    <row r="53" spans="1:25" x14ac:dyDescent="0.2">
      <c r="A53" s="7">
        <v>43516</v>
      </c>
      <c r="B53" s="8">
        <v>1717</v>
      </c>
      <c r="C53" s="19">
        <v>245</v>
      </c>
      <c r="D53" s="22">
        <f t="shared" si="2"/>
        <v>420665</v>
      </c>
      <c r="E53" s="9">
        <f t="shared" si="13"/>
        <v>1998</v>
      </c>
      <c r="F53" s="12"/>
      <c r="G53" s="8"/>
      <c r="H53" s="8">
        <f t="shared" si="0"/>
        <v>8</v>
      </c>
      <c r="I53" s="8">
        <f>VLOOKUP(H53,'Online Orders'!V$3:W$55,2,FALSE)</f>
        <v>13190</v>
      </c>
      <c r="J53" s="8">
        <f t="shared" si="1"/>
        <v>3</v>
      </c>
      <c r="K53" s="13">
        <f>IF(G53=1,0,VLOOKUP(J53,'Online Orders'!X$3:Y$9,2,FALSE))</f>
        <v>0.14000000000000001</v>
      </c>
      <c r="L53" s="9">
        <f t="shared" si="3"/>
        <v>12.000000000000002</v>
      </c>
      <c r="M53" s="9">
        <f t="shared" si="4"/>
        <v>16</v>
      </c>
      <c r="N53" s="9">
        <f t="shared" ca="1" si="5"/>
        <v>14</v>
      </c>
      <c r="O53" s="9">
        <f t="shared" ca="1" si="6"/>
        <v>1847</v>
      </c>
      <c r="P53" s="8"/>
      <c r="Q53" s="14">
        <f t="shared" ca="1" si="11"/>
        <v>1845</v>
      </c>
      <c r="R53" s="8">
        <f t="shared" ca="1" si="12"/>
        <v>1849</v>
      </c>
      <c r="S53" s="8">
        <f t="shared" ca="1" si="14"/>
        <v>1849</v>
      </c>
      <c r="T53" s="8">
        <v>5</v>
      </c>
      <c r="U53" s="11"/>
      <c r="V53" s="8">
        <v>51</v>
      </c>
      <c r="W53" s="4">
        <v>17986</v>
      </c>
      <c r="X53" s="11"/>
      <c r="Y53" s="11"/>
    </row>
    <row r="54" spans="1:25" x14ac:dyDescent="0.2">
      <c r="A54" s="7">
        <v>43517</v>
      </c>
      <c r="B54" s="8">
        <v>2377</v>
      </c>
      <c r="C54" s="19">
        <v>245</v>
      </c>
      <c r="D54" s="22">
        <f t="shared" si="2"/>
        <v>582365</v>
      </c>
      <c r="E54" s="9">
        <f t="shared" si="13"/>
        <v>1998</v>
      </c>
      <c r="F54" s="12"/>
      <c r="G54" s="8"/>
      <c r="H54" s="8">
        <f t="shared" si="0"/>
        <v>8</v>
      </c>
      <c r="I54" s="8">
        <f>VLOOKUP(H54,'Online Orders'!V$3:W$55,2,FALSE)</f>
        <v>13190</v>
      </c>
      <c r="J54" s="8">
        <f t="shared" si="1"/>
        <v>4</v>
      </c>
      <c r="K54" s="13">
        <f>IF(G54=1,0,VLOOKUP(J54,'Online Orders'!X$3:Y$9,2,FALSE))</f>
        <v>0.16</v>
      </c>
      <c r="L54" s="9">
        <f t="shared" si="3"/>
        <v>14.000000000000002</v>
      </c>
      <c r="M54" s="9">
        <f t="shared" si="4"/>
        <v>18</v>
      </c>
      <c r="N54" s="9">
        <f t="shared" ca="1" si="5"/>
        <v>15</v>
      </c>
      <c r="O54" s="9">
        <f t="shared" ca="1" si="6"/>
        <v>1979</v>
      </c>
      <c r="P54" s="8"/>
      <c r="Q54" s="14">
        <f t="shared" ca="1" si="11"/>
        <v>1977</v>
      </c>
      <c r="R54" s="8">
        <f t="shared" ca="1" si="12"/>
        <v>1981</v>
      </c>
      <c r="S54" s="8">
        <f t="shared" ca="1" si="14"/>
        <v>1980</v>
      </c>
      <c r="T54" s="8">
        <v>4</v>
      </c>
      <c r="U54" s="11"/>
      <c r="V54" s="8">
        <v>52</v>
      </c>
      <c r="W54" s="4">
        <v>13190</v>
      </c>
      <c r="X54" s="11"/>
      <c r="Y54" s="11"/>
    </row>
    <row r="55" spans="1:25" x14ac:dyDescent="0.2">
      <c r="A55" s="7">
        <v>43518</v>
      </c>
      <c r="B55" s="8">
        <v>2769</v>
      </c>
      <c r="C55" s="19">
        <v>245</v>
      </c>
      <c r="D55" s="22">
        <f t="shared" si="2"/>
        <v>678405</v>
      </c>
      <c r="E55" s="9">
        <f t="shared" si="13"/>
        <v>2011.2857142857142</v>
      </c>
      <c r="F55" s="12"/>
      <c r="G55" s="8"/>
      <c r="H55" s="8">
        <f t="shared" si="0"/>
        <v>8</v>
      </c>
      <c r="I55" s="8">
        <f>VLOOKUP(H55,'Online Orders'!V$3:W$55,2,FALSE)</f>
        <v>13190</v>
      </c>
      <c r="J55" s="8">
        <f t="shared" si="1"/>
        <v>5</v>
      </c>
      <c r="K55" s="13">
        <f>IF(G55=1,0,VLOOKUP(J55,'Online Orders'!X$3:Y$9,2,FALSE))</f>
        <v>0.22</v>
      </c>
      <c r="L55" s="9">
        <f t="shared" si="3"/>
        <v>20</v>
      </c>
      <c r="M55" s="9">
        <f t="shared" si="4"/>
        <v>24</v>
      </c>
      <c r="N55" s="9">
        <f t="shared" ca="1" si="5"/>
        <v>24</v>
      </c>
      <c r="O55" s="9">
        <f t="shared" ca="1" si="6"/>
        <v>3166</v>
      </c>
      <c r="P55" s="8"/>
      <c r="Q55" s="14">
        <f t="shared" ca="1" si="11"/>
        <v>3164</v>
      </c>
      <c r="R55" s="8">
        <f t="shared" ca="1" si="12"/>
        <v>3168</v>
      </c>
      <c r="S55" s="8">
        <f t="shared" ca="1" si="14"/>
        <v>3164</v>
      </c>
      <c r="T55" s="8">
        <v>9</v>
      </c>
      <c r="U55" s="11"/>
      <c r="V55" s="8">
        <v>53</v>
      </c>
      <c r="W55" s="4">
        <v>2998</v>
      </c>
      <c r="X55" s="11"/>
      <c r="Y55" s="11"/>
    </row>
    <row r="56" spans="1:25" x14ac:dyDescent="0.2">
      <c r="A56" s="7">
        <v>43519</v>
      </c>
      <c r="B56" s="8">
        <v>2506</v>
      </c>
      <c r="C56" s="19">
        <v>245</v>
      </c>
      <c r="D56" s="22">
        <f t="shared" si="2"/>
        <v>613970</v>
      </c>
      <c r="E56" s="9">
        <f t="shared" si="13"/>
        <v>1993.5714285714287</v>
      </c>
      <c r="F56" s="12"/>
      <c r="G56" s="8"/>
      <c r="H56" s="8">
        <f t="shared" si="0"/>
        <v>8</v>
      </c>
      <c r="I56" s="8">
        <f>VLOOKUP(H56,'Online Orders'!V$3:W$55,2,FALSE)</f>
        <v>13190</v>
      </c>
      <c r="J56" s="8">
        <f t="shared" si="1"/>
        <v>6</v>
      </c>
      <c r="K56" s="13">
        <f>IF(G56=1,0,VLOOKUP(J56,'Online Orders'!X$3:Y$9,2,FALSE))</f>
        <v>0.17</v>
      </c>
      <c r="L56" s="9">
        <f t="shared" si="3"/>
        <v>15.000000000000002</v>
      </c>
      <c r="M56" s="9">
        <f t="shared" si="4"/>
        <v>19</v>
      </c>
      <c r="N56" s="9">
        <f t="shared" ca="1" si="5"/>
        <v>16</v>
      </c>
      <c r="O56" s="9">
        <f t="shared" ca="1" si="6"/>
        <v>2111</v>
      </c>
      <c r="P56" s="8"/>
      <c r="Q56" s="14">
        <f t="shared" ca="1" si="11"/>
        <v>2109</v>
      </c>
      <c r="R56" s="8">
        <f t="shared" ca="1" si="12"/>
        <v>2113</v>
      </c>
      <c r="S56" s="8">
        <f t="shared" ca="1" si="14"/>
        <v>2112</v>
      </c>
      <c r="T56" s="8">
        <v>7</v>
      </c>
      <c r="U56" s="11"/>
      <c r="V56" s="11"/>
      <c r="W56" s="11"/>
      <c r="X56" s="11"/>
      <c r="Y56" s="11"/>
    </row>
    <row r="57" spans="1:25" x14ac:dyDescent="0.2">
      <c r="A57" s="7">
        <v>43520</v>
      </c>
      <c r="B57" s="8">
        <v>0</v>
      </c>
      <c r="C57" s="19">
        <v>245</v>
      </c>
      <c r="D57" s="22">
        <f t="shared" si="2"/>
        <v>0</v>
      </c>
      <c r="E57" s="9">
        <f t="shared" si="13"/>
        <v>2032.2857142857142</v>
      </c>
      <c r="F57" s="12"/>
      <c r="G57" s="8"/>
      <c r="H57" s="8">
        <f t="shared" si="0"/>
        <v>8</v>
      </c>
      <c r="I57" s="8">
        <f>VLOOKUP(H57,'Online Orders'!V$3:W$55,2,FALSE)</f>
        <v>13190</v>
      </c>
      <c r="J57" s="8">
        <f t="shared" si="1"/>
        <v>7</v>
      </c>
      <c r="K57" s="13">
        <f>IF(G57=1,0,VLOOKUP(J57,'Online Orders'!X$3:Y$9,2,FALSE))</f>
        <v>0</v>
      </c>
      <c r="L57" s="9">
        <f t="shared" si="3"/>
        <v>0</v>
      </c>
      <c r="M57" s="9">
        <f t="shared" si="4"/>
        <v>0</v>
      </c>
      <c r="N57" s="9">
        <f t="shared" ca="1" si="5"/>
        <v>0</v>
      </c>
      <c r="O57" s="9">
        <f t="shared" ca="1" si="6"/>
        <v>0</v>
      </c>
      <c r="P57" s="8"/>
      <c r="Q57" s="14">
        <f t="shared" ca="1" si="11"/>
        <v>0</v>
      </c>
      <c r="R57" s="8">
        <f t="shared" ca="1" si="12"/>
        <v>0</v>
      </c>
      <c r="S57" s="8">
        <f t="shared" ca="1" si="14"/>
        <v>0</v>
      </c>
      <c r="T57" s="8">
        <v>0</v>
      </c>
      <c r="U57" s="11"/>
      <c r="V57" s="11"/>
      <c r="W57" s="11"/>
      <c r="X57" s="11"/>
      <c r="Y57" s="11"/>
    </row>
    <row r="58" spans="1:25" x14ac:dyDescent="0.2">
      <c r="A58" s="7">
        <v>43521</v>
      </c>
      <c r="B58" s="8">
        <v>2599</v>
      </c>
      <c r="C58" s="19">
        <v>245</v>
      </c>
      <c r="D58" s="22">
        <f t="shared" si="2"/>
        <v>636755</v>
      </c>
      <c r="E58" s="9">
        <f t="shared" si="13"/>
        <v>2064.2857142857142</v>
      </c>
      <c r="F58" s="12"/>
      <c r="G58" s="8"/>
      <c r="H58" s="8">
        <f t="shared" si="0"/>
        <v>9</v>
      </c>
      <c r="I58" s="8">
        <f>VLOOKUP(H58,'Online Orders'!V$3:W$55,2,FALSE)</f>
        <v>15288</v>
      </c>
      <c r="J58" s="8">
        <f t="shared" si="1"/>
        <v>1</v>
      </c>
      <c r="K58" s="13">
        <f>IF(G58=1,0,VLOOKUP(J58,'Online Orders'!X$3:Y$9,2,FALSE))</f>
        <v>0.17</v>
      </c>
      <c r="L58" s="9">
        <f t="shared" si="3"/>
        <v>15.000000000000002</v>
      </c>
      <c r="M58" s="9">
        <f t="shared" si="4"/>
        <v>19</v>
      </c>
      <c r="N58" s="9">
        <f t="shared" ca="1" si="5"/>
        <v>19</v>
      </c>
      <c r="O58" s="9">
        <f t="shared" ca="1" si="6"/>
        <v>2905</v>
      </c>
      <c r="P58" s="8"/>
      <c r="Q58" s="14">
        <f t="shared" ca="1" si="11"/>
        <v>2903</v>
      </c>
      <c r="R58" s="8">
        <f t="shared" ca="1" si="12"/>
        <v>2907</v>
      </c>
      <c r="S58" s="8">
        <f t="shared" ca="1" si="14"/>
        <v>2903</v>
      </c>
      <c r="T58" s="8">
        <v>12</v>
      </c>
      <c r="U58" s="11"/>
      <c r="V58" s="11"/>
      <c r="W58" s="11"/>
      <c r="X58" s="11"/>
      <c r="Y58" s="11"/>
    </row>
    <row r="59" spans="1:25" x14ac:dyDescent="0.2">
      <c r="A59" s="7">
        <v>43522</v>
      </c>
      <c r="B59" s="8">
        <v>1987</v>
      </c>
      <c r="C59" s="19">
        <v>245</v>
      </c>
      <c r="D59" s="22">
        <f t="shared" si="2"/>
        <v>486815</v>
      </c>
      <c r="E59" s="9">
        <f t="shared" si="13"/>
        <v>2192.7142857142858</v>
      </c>
      <c r="F59" s="12"/>
      <c r="G59" s="8"/>
      <c r="H59" s="8">
        <f t="shared" si="0"/>
        <v>9</v>
      </c>
      <c r="I59" s="8">
        <f>VLOOKUP(H59,'Online Orders'!V$3:W$55,2,FALSE)</f>
        <v>15288</v>
      </c>
      <c r="J59" s="8">
        <f t="shared" si="1"/>
        <v>2</v>
      </c>
      <c r="K59" s="13">
        <f>IF(G59=1,0,VLOOKUP(J59,'Online Orders'!X$3:Y$9,2,FALSE))</f>
        <v>0.14000000000000001</v>
      </c>
      <c r="L59" s="9">
        <f t="shared" si="3"/>
        <v>12.000000000000002</v>
      </c>
      <c r="M59" s="9">
        <f t="shared" si="4"/>
        <v>16</v>
      </c>
      <c r="N59" s="9">
        <f t="shared" ca="1" si="5"/>
        <v>14</v>
      </c>
      <c r="O59" s="9">
        <f t="shared" ca="1" si="6"/>
        <v>2141</v>
      </c>
      <c r="P59" s="8"/>
      <c r="Q59" s="14">
        <f t="shared" ca="1" si="11"/>
        <v>2139</v>
      </c>
      <c r="R59" s="8">
        <f t="shared" ca="1" si="12"/>
        <v>2143</v>
      </c>
      <c r="S59" s="8">
        <f t="shared" ca="1" si="14"/>
        <v>2141</v>
      </c>
      <c r="T59" s="8">
        <v>7</v>
      </c>
      <c r="U59" s="11"/>
      <c r="V59" s="11"/>
      <c r="W59" s="11"/>
      <c r="X59" s="11"/>
      <c r="Y59" s="11"/>
    </row>
    <row r="60" spans="1:25" x14ac:dyDescent="0.2">
      <c r="A60" s="7">
        <v>43523</v>
      </c>
      <c r="B60" s="8">
        <v>1988</v>
      </c>
      <c r="C60" s="19">
        <v>245</v>
      </c>
      <c r="D60" s="22">
        <f t="shared" si="2"/>
        <v>487060</v>
      </c>
      <c r="E60" s="9">
        <f t="shared" si="13"/>
        <v>2206.1428571428573</v>
      </c>
      <c r="F60" s="12"/>
      <c r="G60" s="8"/>
      <c r="H60" s="8">
        <f t="shared" si="0"/>
        <v>9</v>
      </c>
      <c r="I60" s="8">
        <f>VLOOKUP(H60,'Online Orders'!V$3:W$55,2,FALSE)</f>
        <v>15288</v>
      </c>
      <c r="J60" s="8">
        <f t="shared" si="1"/>
        <v>3</v>
      </c>
      <c r="K60" s="13">
        <f>IF(G60=1,0,VLOOKUP(J60,'Online Orders'!X$3:Y$9,2,FALSE))</f>
        <v>0.14000000000000001</v>
      </c>
      <c r="L60" s="9">
        <f t="shared" si="3"/>
        <v>12.000000000000002</v>
      </c>
      <c r="M60" s="9">
        <f t="shared" si="4"/>
        <v>16</v>
      </c>
      <c r="N60" s="9">
        <f t="shared" ca="1" si="5"/>
        <v>14</v>
      </c>
      <c r="O60" s="9">
        <f t="shared" ca="1" si="6"/>
        <v>2141</v>
      </c>
      <c r="P60" s="8"/>
      <c r="Q60" s="14">
        <f t="shared" ca="1" si="11"/>
        <v>2139</v>
      </c>
      <c r="R60" s="8">
        <f t="shared" ca="1" si="12"/>
        <v>2143</v>
      </c>
      <c r="S60" s="8">
        <f t="shared" ca="1" si="14"/>
        <v>2143</v>
      </c>
      <c r="T60" s="8">
        <v>6</v>
      </c>
      <c r="U60" s="11"/>
      <c r="V60" s="11"/>
      <c r="W60" s="11"/>
      <c r="X60" s="11"/>
      <c r="Y60" s="11"/>
    </row>
    <row r="61" spans="1:25" x14ac:dyDescent="0.2">
      <c r="A61" s="7">
        <v>43524</v>
      </c>
      <c r="B61" s="8">
        <v>2601</v>
      </c>
      <c r="C61" s="19">
        <v>245</v>
      </c>
      <c r="D61" s="22">
        <f t="shared" si="2"/>
        <v>637245</v>
      </c>
      <c r="E61" s="9">
        <f t="shared" si="13"/>
        <v>2206.1428571428573</v>
      </c>
      <c r="F61" s="12"/>
      <c r="G61" s="8"/>
      <c r="H61" s="8">
        <f t="shared" si="0"/>
        <v>9</v>
      </c>
      <c r="I61" s="8">
        <f>VLOOKUP(H61,'Online Orders'!V$3:W$55,2,FALSE)</f>
        <v>15288</v>
      </c>
      <c r="J61" s="8">
        <f t="shared" si="1"/>
        <v>4</v>
      </c>
      <c r="K61" s="13">
        <f>IF(G61=1,0,VLOOKUP(J61,'Online Orders'!X$3:Y$9,2,FALSE))</f>
        <v>0.16</v>
      </c>
      <c r="L61" s="9">
        <f t="shared" si="3"/>
        <v>14.000000000000002</v>
      </c>
      <c r="M61" s="9">
        <f t="shared" si="4"/>
        <v>18</v>
      </c>
      <c r="N61" s="9">
        <f t="shared" ca="1" si="5"/>
        <v>17</v>
      </c>
      <c r="O61" s="9">
        <f t="shared" ca="1" si="6"/>
        <v>2599</v>
      </c>
      <c r="P61" s="8"/>
      <c r="Q61" s="14">
        <f t="shared" ca="1" si="11"/>
        <v>2597</v>
      </c>
      <c r="R61" s="8">
        <f t="shared" ca="1" si="12"/>
        <v>2601</v>
      </c>
      <c r="S61" s="8">
        <f t="shared" ca="1" si="14"/>
        <v>2601</v>
      </c>
      <c r="T61" s="8">
        <v>4</v>
      </c>
      <c r="U61" s="11"/>
      <c r="V61" s="11"/>
      <c r="W61" s="11"/>
      <c r="X61" s="11"/>
      <c r="Y61" s="11"/>
    </row>
    <row r="62" spans="1:25" x14ac:dyDescent="0.2">
      <c r="A62" s="7">
        <v>43525</v>
      </c>
      <c r="B62" s="8">
        <v>3668</v>
      </c>
      <c r="C62" s="19">
        <v>245</v>
      </c>
      <c r="D62" s="22">
        <f t="shared" si="2"/>
        <v>898660</v>
      </c>
      <c r="E62" s="9">
        <f t="shared" si="13"/>
        <v>2257.7142857142858</v>
      </c>
      <c r="F62" s="12"/>
      <c r="G62" s="8"/>
      <c r="H62" s="8">
        <f t="shared" si="0"/>
        <v>9</v>
      </c>
      <c r="I62" s="8">
        <f>VLOOKUP(H62,'Online Orders'!V$3:W$55,2,FALSE)</f>
        <v>15288</v>
      </c>
      <c r="J62" s="8">
        <f t="shared" si="1"/>
        <v>5</v>
      </c>
      <c r="K62" s="13">
        <f>IF(G62=1,0,VLOOKUP(J62,'Online Orders'!X$3:Y$9,2,FALSE))</f>
        <v>0.22</v>
      </c>
      <c r="L62" s="9">
        <f t="shared" si="3"/>
        <v>20</v>
      </c>
      <c r="M62" s="9">
        <f t="shared" si="4"/>
        <v>24</v>
      </c>
      <c r="N62" s="9">
        <f t="shared" ca="1" si="5"/>
        <v>20</v>
      </c>
      <c r="O62" s="9">
        <f t="shared" ca="1" si="6"/>
        <v>3058</v>
      </c>
      <c r="P62" s="8"/>
      <c r="Q62" s="14">
        <f t="shared" ca="1" si="11"/>
        <v>3056</v>
      </c>
      <c r="R62" s="8">
        <f t="shared" ca="1" si="12"/>
        <v>3060</v>
      </c>
      <c r="S62" s="8">
        <f t="shared" ca="1" si="14"/>
        <v>3058</v>
      </c>
      <c r="T62" s="8">
        <v>13</v>
      </c>
      <c r="U62" s="11"/>
      <c r="V62" s="11"/>
      <c r="W62" s="11"/>
      <c r="X62" s="11"/>
      <c r="Y62" s="11"/>
    </row>
    <row r="63" spans="1:25" x14ac:dyDescent="0.2">
      <c r="A63" s="7">
        <v>43526</v>
      </c>
      <c r="B63" s="8">
        <v>2600</v>
      </c>
      <c r="C63" s="19">
        <v>245</v>
      </c>
      <c r="D63" s="22">
        <f t="shared" si="2"/>
        <v>637000</v>
      </c>
      <c r="E63" s="9">
        <f t="shared" si="13"/>
        <v>2285.5714285714284</v>
      </c>
      <c r="F63" s="12"/>
      <c r="G63" s="8"/>
      <c r="H63" s="8">
        <f t="shared" si="0"/>
        <v>9</v>
      </c>
      <c r="I63" s="8">
        <f>VLOOKUP(H63,'Online Orders'!V$3:W$55,2,FALSE)</f>
        <v>15288</v>
      </c>
      <c r="J63" s="8">
        <f t="shared" si="1"/>
        <v>6</v>
      </c>
      <c r="K63" s="13">
        <f>IF(G63=1,0,VLOOKUP(J63,'Online Orders'!X$3:Y$9,2,FALSE))</f>
        <v>0.17</v>
      </c>
      <c r="L63" s="9">
        <f t="shared" si="3"/>
        <v>15.000000000000002</v>
      </c>
      <c r="M63" s="9">
        <f t="shared" si="4"/>
        <v>19</v>
      </c>
      <c r="N63" s="9">
        <f t="shared" ca="1" si="5"/>
        <v>16</v>
      </c>
      <c r="O63" s="9">
        <f t="shared" ca="1" si="6"/>
        <v>2447</v>
      </c>
      <c r="P63" s="8"/>
      <c r="Q63" s="14">
        <f t="shared" ca="1" si="11"/>
        <v>2445</v>
      </c>
      <c r="R63" s="8">
        <f t="shared" ca="1" si="12"/>
        <v>2449</v>
      </c>
      <c r="S63" s="8">
        <f t="shared" ca="1" si="14"/>
        <v>2449</v>
      </c>
      <c r="T63" s="8">
        <v>9</v>
      </c>
      <c r="U63" s="11"/>
      <c r="V63" s="11"/>
      <c r="W63" s="11"/>
      <c r="X63" s="11"/>
      <c r="Y63" s="11"/>
    </row>
    <row r="64" spans="1:25" x14ac:dyDescent="0.2">
      <c r="A64" s="7">
        <v>43527</v>
      </c>
      <c r="B64" s="8">
        <v>0</v>
      </c>
      <c r="C64" s="19">
        <v>245</v>
      </c>
      <c r="D64" s="22">
        <f t="shared" si="2"/>
        <v>0</v>
      </c>
      <c r="E64" s="9">
        <f t="shared" si="13"/>
        <v>2313.7142857142858</v>
      </c>
      <c r="F64" s="12"/>
      <c r="G64" s="8"/>
      <c r="H64" s="8">
        <f t="shared" si="0"/>
        <v>9</v>
      </c>
      <c r="I64" s="8">
        <f>VLOOKUP(H64,'Online Orders'!V$3:W$55,2,FALSE)</f>
        <v>15288</v>
      </c>
      <c r="J64" s="8">
        <f t="shared" si="1"/>
        <v>7</v>
      </c>
      <c r="K64" s="13">
        <f>IF(G64=1,0,VLOOKUP(J64,'Online Orders'!X$3:Y$9,2,FALSE))</f>
        <v>0</v>
      </c>
      <c r="L64" s="9">
        <f t="shared" si="3"/>
        <v>0</v>
      </c>
      <c r="M64" s="9">
        <f t="shared" si="4"/>
        <v>0</v>
      </c>
      <c r="N64" s="9">
        <f t="shared" ca="1" si="5"/>
        <v>0</v>
      </c>
      <c r="O64" s="9">
        <f t="shared" ca="1" si="6"/>
        <v>0</v>
      </c>
      <c r="P64" s="8"/>
      <c r="Q64" s="14">
        <f t="shared" ca="1" si="11"/>
        <v>0</v>
      </c>
      <c r="R64" s="8">
        <f t="shared" ca="1" si="12"/>
        <v>0</v>
      </c>
      <c r="S64" s="8">
        <f t="shared" ca="1" si="14"/>
        <v>0</v>
      </c>
      <c r="T64" s="8">
        <v>0</v>
      </c>
      <c r="U64" s="11"/>
      <c r="V64" s="11"/>
      <c r="W64" s="11"/>
      <c r="X64" s="11"/>
      <c r="Y64" s="11"/>
    </row>
    <row r="65" spans="1:25" x14ac:dyDescent="0.2">
      <c r="A65" s="7">
        <v>43528</v>
      </c>
      <c r="B65" s="8">
        <v>2960</v>
      </c>
      <c r="C65" s="19">
        <v>245</v>
      </c>
      <c r="D65" s="22">
        <f t="shared" si="2"/>
        <v>725200</v>
      </c>
      <c r="E65" s="9">
        <f t="shared" si="13"/>
        <v>2298.2857142857142</v>
      </c>
      <c r="F65" s="12"/>
      <c r="G65" s="8"/>
      <c r="H65" s="8">
        <f t="shared" si="0"/>
        <v>10</v>
      </c>
      <c r="I65" s="8">
        <f>VLOOKUP(H65,'Online Orders'!V$3:W$55,2,FALSE)</f>
        <v>15588</v>
      </c>
      <c r="J65" s="8">
        <f t="shared" si="1"/>
        <v>1</v>
      </c>
      <c r="K65" s="13">
        <f>IF(G65=1,0,VLOOKUP(J65,'Online Orders'!X$3:Y$9,2,FALSE))</f>
        <v>0.17</v>
      </c>
      <c r="L65" s="9">
        <f t="shared" si="3"/>
        <v>15.000000000000002</v>
      </c>
      <c r="M65" s="9">
        <f t="shared" si="4"/>
        <v>19</v>
      </c>
      <c r="N65" s="9">
        <f t="shared" ca="1" si="5"/>
        <v>16</v>
      </c>
      <c r="O65" s="9">
        <f t="shared" ca="1" si="6"/>
        <v>2495</v>
      </c>
      <c r="P65" s="8"/>
      <c r="Q65" s="14">
        <f t="shared" ca="1" si="11"/>
        <v>2493</v>
      </c>
      <c r="R65" s="8">
        <f t="shared" ca="1" si="12"/>
        <v>2497</v>
      </c>
      <c r="S65" s="8">
        <f t="shared" ca="1" si="14"/>
        <v>2497</v>
      </c>
      <c r="T65" s="8">
        <v>12</v>
      </c>
      <c r="U65" s="11"/>
      <c r="V65" s="11"/>
      <c r="W65" s="11"/>
      <c r="X65" s="11"/>
      <c r="Y65" s="11"/>
    </row>
    <row r="66" spans="1:25" x14ac:dyDescent="0.2">
      <c r="A66" s="7">
        <v>43529</v>
      </c>
      <c r="B66" s="8">
        <v>2182</v>
      </c>
      <c r="C66" s="19">
        <v>245</v>
      </c>
      <c r="D66" s="22">
        <f t="shared" si="2"/>
        <v>534590</v>
      </c>
      <c r="E66" s="9">
        <f t="shared" si="13"/>
        <v>2242.1428571428573</v>
      </c>
      <c r="F66" s="12"/>
      <c r="G66" s="8"/>
      <c r="H66" s="8">
        <f t="shared" si="0"/>
        <v>10</v>
      </c>
      <c r="I66" s="8">
        <f>VLOOKUP(H66,'Online Orders'!V$3:W$55,2,FALSE)</f>
        <v>15588</v>
      </c>
      <c r="J66" s="8">
        <f t="shared" si="1"/>
        <v>2</v>
      </c>
      <c r="K66" s="13">
        <f>IF(G66=1,0,VLOOKUP(J66,'Online Orders'!X$3:Y$9,2,FALSE))</f>
        <v>0.14000000000000001</v>
      </c>
      <c r="L66" s="9">
        <f t="shared" si="3"/>
        <v>12.000000000000002</v>
      </c>
      <c r="M66" s="9">
        <f t="shared" si="4"/>
        <v>16</v>
      </c>
      <c r="N66" s="9">
        <f t="shared" ca="1" si="5"/>
        <v>15</v>
      </c>
      <c r="O66" s="9">
        <f t="shared" ca="1" si="6"/>
        <v>2339</v>
      </c>
      <c r="P66" s="8"/>
      <c r="Q66" s="14">
        <f t="shared" ca="1" si="11"/>
        <v>2337</v>
      </c>
      <c r="R66" s="8">
        <f t="shared" ca="1" si="12"/>
        <v>2341</v>
      </c>
      <c r="S66" s="8">
        <f t="shared" ca="1" si="14"/>
        <v>2341</v>
      </c>
      <c r="T66" s="8">
        <v>8</v>
      </c>
      <c r="U66" s="11"/>
      <c r="V66" s="11"/>
      <c r="W66" s="11"/>
      <c r="X66" s="11"/>
      <c r="Y66" s="11"/>
    </row>
    <row r="67" spans="1:25" x14ac:dyDescent="0.2">
      <c r="A67" s="7">
        <v>43530</v>
      </c>
      <c r="B67" s="8">
        <v>2185</v>
      </c>
      <c r="C67" s="19">
        <v>245</v>
      </c>
      <c r="D67" s="22">
        <f t="shared" si="2"/>
        <v>535325</v>
      </c>
      <c r="E67" s="9">
        <f t="shared" si="13"/>
        <v>2226.8571428571427</v>
      </c>
      <c r="F67" s="12"/>
      <c r="G67" s="8"/>
      <c r="H67" s="8">
        <f t="shared" ref="H67:H130" si="15">WEEKNUM(A67,2)</f>
        <v>10</v>
      </c>
      <c r="I67" s="8">
        <f>VLOOKUP(H67,'Online Orders'!V$3:W$55,2,FALSE)</f>
        <v>15588</v>
      </c>
      <c r="J67" s="8">
        <f t="shared" ref="J67:J130" si="16">WEEKDAY(A67,2)</f>
        <v>3</v>
      </c>
      <c r="K67" s="13">
        <f>IF(G67=1,0,VLOOKUP(J67,'Online Orders'!X$3:Y$9,2,FALSE))</f>
        <v>0.14000000000000001</v>
      </c>
      <c r="L67" s="9">
        <f t="shared" si="3"/>
        <v>12.000000000000002</v>
      </c>
      <c r="M67" s="9">
        <f t="shared" si="4"/>
        <v>16</v>
      </c>
      <c r="N67" s="9">
        <f t="shared" ca="1" si="5"/>
        <v>16</v>
      </c>
      <c r="O67" s="9">
        <f t="shared" ca="1" si="6"/>
        <v>2495</v>
      </c>
      <c r="P67" s="8"/>
      <c r="Q67" s="14">
        <f t="shared" ca="1" si="11"/>
        <v>2493</v>
      </c>
      <c r="R67" s="8">
        <f t="shared" ca="1" si="12"/>
        <v>2497</v>
      </c>
      <c r="S67" s="8">
        <f t="shared" ca="1" si="14"/>
        <v>2495</v>
      </c>
      <c r="T67" s="8">
        <v>6</v>
      </c>
      <c r="U67" s="11"/>
      <c r="V67" s="11"/>
      <c r="W67" s="11"/>
      <c r="X67" s="11"/>
      <c r="Y67" s="11"/>
    </row>
    <row r="68" spans="1:25" x14ac:dyDescent="0.2">
      <c r="A68" s="7">
        <v>43531</v>
      </c>
      <c r="B68" s="8">
        <v>2493</v>
      </c>
      <c r="C68" s="19">
        <v>245</v>
      </c>
      <c r="D68" s="22">
        <f t="shared" ref="D68:D131" si="17">B68*C68</f>
        <v>610785</v>
      </c>
      <c r="E68" s="9">
        <f t="shared" si="13"/>
        <v>2226.8571428571427</v>
      </c>
      <c r="F68" s="12"/>
      <c r="G68" s="8"/>
      <c r="H68" s="8">
        <f t="shared" si="15"/>
        <v>10</v>
      </c>
      <c r="I68" s="8">
        <f>VLOOKUP(H68,'Online Orders'!V$3:W$55,2,FALSE)</f>
        <v>15588</v>
      </c>
      <c r="J68" s="8">
        <f t="shared" si="16"/>
        <v>4</v>
      </c>
      <c r="K68" s="13">
        <f>IF(G68=1,0,VLOOKUP(J68,'Online Orders'!X$3:Y$9,2,FALSE))</f>
        <v>0.16</v>
      </c>
      <c r="L68" s="9">
        <f t="shared" ref="L68:L131" si="18">MAX(0,K68-L$1/100)*100</f>
        <v>14.000000000000002</v>
      </c>
      <c r="M68" s="9">
        <f t="shared" ref="M68:M131" si="19">IF(K68=0,0,K68+M$1/100)*100</f>
        <v>18</v>
      </c>
      <c r="N68" s="9">
        <f t="shared" ref="N68:N131" ca="1" si="20">RANDBETWEEN(L68,M68)</f>
        <v>18</v>
      </c>
      <c r="O68" s="9">
        <f t="shared" ref="O68:O131" ca="1" si="21">ROUNDUP((N68/100)*I68,0)</f>
        <v>2806</v>
      </c>
      <c r="P68" s="8"/>
      <c r="Q68" s="14">
        <f t="shared" ca="1" si="11"/>
        <v>2804</v>
      </c>
      <c r="R68" s="8">
        <f t="shared" ca="1" si="12"/>
        <v>2808</v>
      </c>
      <c r="S68" s="8">
        <f t="shared" ca="1" si="14"/>
        <v>2808</v>
      </c>
      <c r="T68" s="8">
        <v>4</v>
      </c>
      <c r="U68" s="11"/>
      <c r="V68" s="11"/>
      <c r="W68" s="11"/>
      <c r="X68" s="11"/>
      <c r="Y68" s="11"/>
    </row>
    <row r="69" spans="1:25" x14ac:dyDescent="0.2">
      <c r="A69" s="7">
        <v>43532</v>
      </c>
      <c r="B69" s="8">
        <v>3275</v>
      </c>
      <c r="C69" s="19">
        <v>245</v>
      </c>
      <c r="D69" s="22">
        <f t="shared" si="17"/>
        <v>802375</v>
      </c>
      <c r="E69" s="9">
        <f t="shared" si="13"/>
        <v>2182.4285714285716</v>
      </c>
      <c r="F69" s="12"/>
      <c r="G69" s="8"/>
      <c r="H69" s="8">
        <f t="shared" si="15"/>
        <v>10</v>
      </c>
      <c r="I69" s="8">
        <f>VLOOKUP(H69,'Online Orders'!V$3:W$55,2,FALSE)</f>
        <v>15588</v>
      </c>
      <c r="J69" s="8">
        <f t="shared" si="16"/>
        <v>5</v>
      </c>
      <c r="K69" s="13">
        <f>IF(G69=1,0,VLOOKUP(J69,'Online Orders'!X$3:Y$9,2,FALSE))</f>
        <v>0.22</v>
      </c>
      <c r="L69" s="9">
        <f t="shared" si="18"/>
        <v>20</v>
      </c>
      <c r="M69" s="9">
        <f t="shared" si="19"/>
        <v>24</v>
      </c>
      <c r="N69" s="9">
        <f t="shared" ca="1" si="20"/>
        <v>21</v>
      </c>
      <c r="O69" s="9">
        <f t="shared" ca="1" si="21"/>
        <v>3274</v>
      </c>
      <c r="P69" s="8"/>
      <c r="Q69" s="14">
        <f t="shared" ca="1" si="11"/>
        <v>3272</v>
      </c>
      <c r="R69" s="8">
        <f t="shared" ca="1" si="12"/>
        <v>3276</v>
      </c>
      <c r="S69" s="8">
        <f t="shared" ca="1" si="14"/>
        <v>3273</v>
      </c>
      <c r="T69" s="8">
        <v>13</v>
      </c>
      <c r="U69" s="11"/>
      <c r="V69" s="11"/>
      <c r="W69" s="11"/>
      <c r="X69" s="11"/>
      <c r="Y69" s="11"/>
    </row>
    <row r="70" spans="1:25" x14ac:dyDescent="0.2">
      <c r="A70" s="7">
        <v>43533</v>
      </c>
      <c r="B70" s="8">
        <v>2493</v>
      </c>
      <c r="C70" s="19">
        <v>245</v>
      </c>
      <c r="D70" s="22">
        <f t="shared" si="17"/>
        <v>610785</v>
      </c>
      <c r="E70" s="9">
        <f t="shared" si="13"/>
        <v>2182.5714285714284</v>
      </c>
      <c r="F70" s="12"/>
      <c r="G70" s="8"/>
      <c r="H70" s="8">
        <f t="shared" si="15"/>
        <v>10</v>
      </c>
      <c r="I70" s="8">
        <f>VLOOKUP(H70,'Online Orders'!V$3:W$55,2,FALSE)</f>
        <v>15588</v>
      </c>
      <c r="J70" s="8">
        <f t="shared" si="16"/>
        <v>6</v>
      </c>
      <c r="K70" s="13">
        <f>IF(G70=1,0,VLOOKUP(J70,'Online Orders'!X$3:Y$9,2,FALSE))</f>
        <v>0.17</v>
      </c>
      <c r="L70" s="9">
        <f t="shared" si="18"/>
        <v>15.000000000000002</v>
      </c>
      <c r="M70" s="9">
        <f t="shared" si="19"/>
        <v>19</v>
      </c>
      <c r="N70" s="9">
        <f t="shared" ca="1" si="20"/>
        <v>17</v>
      </c>
      <c r="O70" s="9">
        <f t="shared" ca="1" si="21"/>
        <v>2650</v>
      </c>
      <c r="P70" s="8"/>
      <c r="Q70" s="14">
        <f t="shared" ref="Q70:Q133" ca="1" si="22">MAX(0,O70-Q$1)</f>
        <v>2648</v>
      </c>
      <c r="R70" s="8">
        <f t="shared" ref="R70:R133" ca="1" si="23">IF(O70=0,0,O70+R$1)</f>
        <v>2652</v>
      </c>
      <c r="S70" s="8">
        <f t="shared" ca="1" si="14"/>
        <v>2652</v>
      </c>
      <c r="T70" s="8">
        <v>9</v>
      </c>
      <c r="U70" s="11"/>
      <c r="V70" s="11"/>
      <c r="W70" s="11"/>
      <c r="X70" s="11"/>
      <c r="Y70" s="11"/>
    </row>
    <row r="71" spans="1:25" x14ac:dyDescent="0.2">
      <c r="A71" s="7">
        <v>43534</v>
      </c>
      <c r="B71" s="8">
        <v>0</v>
      </c>
      <c r="C71" s="19">
        <v>245</v>
      </c>
      <c r="D71" s="22">
        <f t="shared" si="17"/>
        <v>0</v>
      </c>
      <c r="E71" s="9">
        <f t="shared" ref="E71:E134" si="24">AVERAGE(B68:B74)</f>
        <v>2159.7142857142858</v>
      </c>
      <c r="F71" s="12"/>
      <c r="G71" s="8"/>
      <c r="H71" s="8">
        <f t="shared" si="15"/>
        <v>10</v>
      </c>
      <c r="I71" s="8">
        <f>VLOOKUP(H71,'Online Orders'!V$3:W$55,2,FALSE)</f>
        <v>15588</v>
      </c>
      <c r="J71" s="8">
        <f t="shared" si="16"/>
        <v>7</v>
      </c>
      <c r="K71" s="13">
        <f>IF(G71=1,0,VLOOKUP(J71,'Online Orders'!X$3:Y$9,2,FALSE))</f>
        <v>0</v>
      </c>
      <c r="L71" s="9">
        <f t="shared" si="18"/>
        <v>0</v>
      </c>
      <c r="M71" s="9">
        <f t="shared" si="19"/>
        <v>0</v>
      </c>
      <c r="N71" s="9">
        <f t="shared" ca="1" si="20"/>
        <v>0</v>
      </c>
      <c r="O71" s="9">
        <f t="shared" ca="1" si="21"/>
        <v>0</v>
      </c>
      <c r="P71" s="8"/>
      <c r="Q71" s="14">
        <f t="shared" ca="1" si="22"/>
        <v>0</v>
      </c>
      <c r="R71" s="8">
        <f t="shared" ca="1" si="23"/>
        <v>0</v>
      </c>
      <c r="S71" s="8">
        <f t="shared" ca="1" si="14"/>
        <v>0</v>
      </c>
      <c r="T71" s="8">
        <v>0</v>
      </c>
      <c r="U71" s="11"/>
      <c r="V71" s="11"/>
      <c r="W71" s="11"/>
      <c r="X71" s="11"/>
      <c r="Y71" s="11"/>
    </row>
    <row r="72" spans="1:25" x14ac:dyDescent="0.2">
      <c r="A72" s="7">
        <v>43535</v>
      </c>
      <c r="B72" s="8">
        <v>2649</v>
      </c>
      <c r="C72" s="19">
        <v>245</v>
      </c>
      <c r="D72" s="22">
        <f t="shared" si="17"/>
        <v>649005</v>
      </c>
      <c r="E72" s="9">
        <f t="shared" si="24"/>
        <v>2204.4285714285716</v>
      </c>
      <c r="F72" s="12"/>
      <c r="G72" s="8"/>
      <c r="H72" s="8">
        <f t="shared" si="15"/>
        <v>11</v>
      </c>
      <c r="I72" s="8">
        <f>VLOOKUP(H72,'Online Orders'!V$3:W$55,2,FALSE)</f>
        <v>15588</v>
      </c>
      <c r="J72" s="8">
        <f t="shared" si="16"/>
        <v>1</v>
      </c>
      <c r="K72" s="13">
        <f>IF(G72=1,0,VLOOKUP(J72,'Online Orders'!X$3:Y$9,2,FALSE))</f>
        <v>0.17</v>
      </c>
      <c r="L72" s="9">
        <f t="shared" si="18"/>
        <v>15.000000000000002</v>
      </c>
      <c r="M72" s="9">
        <f t="shared" si="19"/>
        <v>19</v>
      </c>
      <c r="N72" s="9">
        <f t="shared" ca="1" si="20"/>
        <v>18</v>
      </c>
      <c r="O72" s="9">
        <f t="shared" ca="1" si="21"/>
        <v>2806</v>
      </c>
      <c r="P72" s="8"/>
      <c r="Q72" s="14">
        <f t="shared" ca="1" si="22"/>
        <v>2804</v>
      </c>
      <c r="R72" s="8">
        <f t="shared" ca="1" si="23"/>
        <v>2808</v>
      </c>
      <c r="S72" s="8">
        <f t="shared" ca="1" si="14"/>
        <v>2808</v>
      </c>
      <c r="T72" s="8">
        <v>12</v>
      </c>
      <c r="U72" s="11"/>
      <c r="V72" s="11"/>
      <c r="W72" s="11"/>
      <c r="X72" s="11"/>
      <c r="Y72" s="11"/>
    </row>
    <row r="73" spans="1:25" x14ac:dyDescent="0.2">
      <c r="A73" s="7">
        <v>43536</v>
      </c>
      <c r="B73" s="8">
        <v>2183</v>
      </c>
      <c r="C73" s="19">
        <v>245</v>
      </c>
      <c r="D73" s="22">
        <f t="shared" si="17"/>
        <v>534835</v>
      </c>
      <c r="E73" s="9">
        <f t="shared" si="24"/>
        <v>2226.2857142857142</v>
      </c>
      <c r="F73" s="12"/>
      <c r="G73" s="8"/>
      <c r="H73" s="8">
        <f t="shared" si="15"/>
        <v>11</v>
      </c>
      <c r="I73" s="8">
        <f>VLOOKUP(H73,'Online Orders'!V$3:W$55,2,FALSE)</f>
        <v>15588</v>
      </c>
      <c r="J73" s="8">
        <f t="shared" si="16"/>
        <v>2</v>
      </c>
      <c r="K73" s="13">
        <f>IF(G73=1,0,VLOOKUP(J73,'Online Orders'!X$3:Y$9,2,FALSE))</f>
        <v>0.14000000000000001</v>
      </c>
      <c r="L73" s="9">
        <f t="shared" si="18"/>
        <v>12.000000000000002</v>
      </c>
      <c r="M73" s="9">
        <f t="shared" si="19"/>
        <v>16</v>
      </c>
      <c r="N73" s="9">
        <f t="shared" ca="1" si="20"/>
        <v>15</v>
      </c>
      <c r="O73" s="9">
        <f t="shared" ca="1" si="21"/>
        <v>2339</v>
      </c>
      <c r="P73" s="8"/>
      <c r="Q73" s="14">
        <f t="shared" ca="1" si="22"/>
        <v>2337</v>
      </c>
      <c r="R73" s="8">
        <f t="shared" ca="1" si="23"/>
        <v>2341</v>
      </c>
      <c r="S73" s="8">
        <f t="shared" ca="1" si="14"/>
        <v>2339</v>
      </c>
      <c r="T73" s="8">
        <v>8</v>
      </c>
      <c r="U73" s="11"/>
      <c r="V73" s="11"/>
      <c r="W73" s="11"/>
      <c r="X73" s="11"/>
      <c r="Y73" s="11"/>
    </row>
    <row r="74" spans="1:25" x14ac:dyDescent="0.2">
      <c r="A74" s="7">
        <v>43537</v>
      </c>
      <c r="B74" s="8">
        <v>2025</v>
      </c>
      <c r="C74" s="19">
        <v>245</v>
      </c>
      <c r="D74" s="22">
        <f t="shared" si="17"/>
        <v>496125</v>
      </c>
      <c r="E74" s="9">
        <f t="shared" si="24"/>
        <v>2248.7142857142858</v>
      </c>
      <c r="F74" s="12"/>
      <c r="G74" s="8"/>
      <c r="H74" s="8">
        <f t="shared" si="15"/>
        <v>11</v>
      </c>
      <c r="I74" s="8">
        <f>VLOOKUP(H74,'Online Orders'!V$3:W$55,2,FALSE)</f>
        <v>15588</v>
      </c>
      <c r="J74" s="8">
        <f t="shared" si="16"/>
        <v>3</v>
      </c>
      <c r="K74" s="13">
        <f>IF(G74=1,0,VLOOKUP(J74,'Online Orders'!X$3:Y$9,2,FALSE))</f>
        <v>0.14000000000000001</v>
      </c>
      <c r="L74" s="9">
        <f t="shared" si="18"/>
        <v>12.000000000000002</v>
      </c>
      <c r="M74" s="9">
        <f t="shared" si="19"/>
        <v>16</v>
      </c>
      <c r="N74" s="9">
        <f t="shared" ca="1" si="20"/>
        <v>13</v>
      </c>
      <c r="O74" s="9">
        <f t="shared" ca="1" si="21"/>
        <v>2027</v>
      </c>
      <c r="P74" s="8"/>
      <c r="Q74" s="14">
        <f t="shared" ca="1" si="22"/>
        <v>2025</v>
      </c>
      <c r="R74" s="8">
        <f t="shared" ca="1" si="23"/>
        <v>2029</v>
      </c>
      <c r="S74" s="8">
        <f t="shared" ca="1" si="14"/>
        <v>2029</v>
      </c>
      <c r="T74" s="8">
        <v>6</v>
      </c>
      <c r="U74" s="11"/>
      <c r="V74" s="11"/>
      <c r="W74" s="11"/>
      <c r="X74" s="11"/>
      <c r="Y74" s="11"/>
    </row>
    <row r="75" spans="1:25" x14ac:dyDescent="0.2">
      <c r="A75" s="7">
        <v>43538</v>
      </c>
      <c r="B75" s="8">
        <v>2806</v>
      </c>
      <c r="C75" s="19">
        <v>245</v>
      </c>
      <c r="D75" s="22">
        <f t="shared" si="17"/>
        <v>687470</v>
      </c>
      <c r="E75" s="9">
        <f t="shared" si="24"/>
        <v>2248.7142857142858</v>
      </c>
      <c r="F75" s="12"/>
      <c r="G75" s="8"/>
      <c r="H75" s="8">
        <f t="shared" si="15"/>
        <v>11</v>
      </c>
      <c r="I75" s="8">
        <f>VLOOKUP(H75,'Online Orders'!V$3:W$55,2,FALSE)</f>
        <v>15588</v>
      </c>
      <c r="J75" s="8">
        <f t="shared" si="16"/>
        <v>4</v>
      </c>
      <c r="K75" s="13">
        <f>IF(G75=1,0,VLOOKUP(J75,'Online Orders'!X$3:Y$9,2,FALSE))</f>
        <v>0.16</v>
      </c>
      <c r="L75" s="9">
        <f t="shared" si="18"/>
        <v>14.000000000000002</v>
      </c>
      <c r="M75" s="9">
        <f t="shared" si="19"/>
        <v>18</v>
      </c>
      <c r="N75" s="9">
        <f t="shared" ca="1" si="20"/>
        <v>18</v>
      </c>
      <c r="O75" s="9">
        <f t="shared" ca="1" si="21"/>
        <v>2806</v>
      </c>
      <c r="P75" s="8"/>
      <c r="Q75" s="14">
        <f t="shared" ca="1" si="22"/>
        <v>2804</v>
      </c>
      <c r="R75" s="8">
        <f t="shared" ca="1" si="23"/>
        <v>2808</v>
      </c>
      <c r="S75" s="8">
        <f t="shared" ca="1" si="14"/>
        <v>2806</v>
      </c>
      <c r="T75" s="8">
        <v>4</v>
      </c>
      <c r="U75" s="11"/>
      <c r="V75" s="11"/>
      <c r="W75" s="11"/>
      <c r="X75" s="11"/>
      <c r="Y75" s="11"/>
    </row>
    <row r="76" spans="1:25" x14ac:dyDescent="0.2">
      <c r="A76" s="7">
        <v>43539</v>
      </c>
      <c r="B76" s="8">
        <v>3428</v>
      </c>
      <c r="C76" s="19">
        <v>245</v>
      </c>
      <c r="D76" s="22">
        <f t="shared" si="17"/>
        <v>839860</v>
      </c>
      <c r="E76" s="9">
        <f t="shared" si="24"/>
        <v>2293.1428571428573</v>
      </c>
      <c r="F76" s="12"/>
      <c r="G76" s="8"/>
      <c r="H76" s="8">
        <f t="shared" si="15"/>
        <v>11</v>
      </c>
      <c r="I76" s="8">
        <f>VLOOKUP(H76,'Online Orders'!V$3:W$55,2,FALSE)</f>
        <v>15588</v>
      </c>
      <c r="J76" s="8">
        <f t="shared" si="16"/>
        <v>5</v>
      </c>
      <c r="K76" s="13">
        <f>IF(G76=1,0,VLOOKUP(J76,'Online Orders'!X$3:Y$9,2,FALSE))</f>
        <v>0.22</v>
      </c>
      <c r="L76" s="9">
        <f t="shared" si="18"/>
        <v>20</v>
      </c>
      <c r="M76" s="9">
        <f t="shared" si="19"/>
        <v>24</v>
      </c>
      <c r="N76" s="9">
        <f t="shared" ca="1" si="20"/>
        <v>22</v>
      </c>
      <c r="O76" s="9">
        <f t="shared" ca="1" si="21"/>
        <v>3430</v>
      </c>
      <c r="P76" s="8"/>
      <c r="Q76" s="14">
        <f t="shared" ca="1" si="22"/>
        <v>3428</v>
      </c>
      <c r="R76" s="8">
        <f t="shared" ca="1" si="23"/>
        <v>3432</v>
      </c>
      <c r="S76" s="8">
        <f t="shared" ca="1" si="14"/>
        <v>3429</v>
      </c>
      <c r="T76" s="8">
        <v>13</v>
      </c>
      <c r="U76" s="11"/>
      <c r="V76" s="11"/>
      <c r="W76" s="11"/>
      <c r="X76" s="11"/>
      <c r="Y76" s="11"/>
    </row>
    <row r="77" spans="1:25" x14ac:dyDescent="0.2">
      <c r="A77" s="7">
        <v>43540</v>
      </c>
      <c r="B77" s="8">
        <v>2650</v>
      </c>
      <c r="C77" s="19">
        <v>245</v>
      </c>
      <c r="D77" s="22">
        <f t="shared" si="17"/>
        <v>649250</v>
      </c>
      <c r="E77" s="9">
        <f t="shared" si="24"/>
        <v>2293.2857142857142</v>
      </c>
      <c r="F77" s="12"/>
      <c r="G77" s="8"/>
      <c r="H77" s="8">
        <f t="shared" si="15"/>
        <v>11</v>
      </c>
      <c r="I77" s="8">
        <f>VLOOKUP(H77,'Online Orders'!V$3:W$55,2,FALSE)</f>
        <v>15588</v>
      </c>
      <c r="J77" s="8">
        <f t="shared" si="16"/>
        <v>6</v>
      </c>
      <c r="K77" s="13">
        <f>IF(G77=1,0,VLOOKUP(J77,'Online Orders'!X$3:Y$9,2,FALSE))</f>
        <v>0.17</v>
      </c>
      <c r="L77" s="9">
        <f t="shared" si="18"/>
        <v>15.000000000000002</v>
      </c>
      <c r="M77" s="9">
        <f t="shared" si="19"/>
        <v>19</v>
      </c>
      <c r="N77" s="9">
        <f t="shared" ca="1" si="20"/>
        <v>16</v>
      </c>
      <c r="O77" s="9">
        <f t="shared" ca="1" si="21"/>
        <v>2495</v>
      </c>
      <c r="P77" s="8"/>
      <c r="Q77" s="14">
        <f t="shared" ca="1" si="22"/>
        <v>2493</v>
      </c>
      <c r="R77" s="8">
        <f t="shared" ca="1" si="23"/>
        <v>2497</v>
      </c>
      <c r="S77" s="8">
        <f t="shared" ca="1" si="14"/>
        <v>2497</v>
      </c>
      <c r="T77" s="8">
        <v>9</v>
      </c>
      <c r="U77" s="11"/>
      <c r="V77" s="11"/>
      <c r="W77" s="11"/>
      <c r="X77" s="11"/>
      <c r="Y77" s="11"/>
    </row>
    <row r="78" spans="1:25" x14ac:dyDescent="0.2">
      <c r="A78" s="7">
        <v>43541</v>
      </c>
      <c r="B78" s="8">
        <v>0</v>
      </c>
      <c r="C78" s="19">
        <v>245</v>
      </c>
      <c r="D78" s="22">
        <f t="shared" si="17"/>
        <v>0</v>
      </c>
      <c r="E78" s="9">
        <f t="shared" si="24"/>
        <v>2315.5714285714284</v>
      </c>
      <c r="F78" s="12"/>
      <c r="G78" s="8"/>
      <c r="H78" s="8">
        <f t="shared" si="15"/>
        <v>11</v>
      </c>
      <c r="I78" s="8">
        <f>VLOOKUP(H78,'Online Orders'!V$3:W$55,2,FALSE)</f>
        <v>15588</v>
      </c>
      <c r="J78" s="8">
        <f t="shared" si="16"/>
        <v>7</v>
      </c>
      <c r="K78" s="13">
        <f>IF(G78=1,0,VLOOKUP(J78,'Online Orders'!X$3:Y$9,2,FALSE))</f>
        <v>0</v>
      </c>
      <c r="L78" s="9">
        <f t="shared" si="18"/>
        <v>0</v>
      </c>
      <c r="M78" s="9">
        <f t="shared" si="19"/>
        <v>0</v>
      </c>
      <c r="N78" s="9">
        <f t="shared" ca="1" si="20"/>
        <v>0</v>
      </c>
      <c r="O78" s="9">
        <f t="shared" ca="1" si="21"/>
        <v>0</v>
      </c>
      <c r="P78" s="8"/>
      <c r="Q78" s="14">
        <f t="shared" ca="1" si="22"/>
        <v>0</v>
      </c>
      <c r="R78" s="8">
        <f t="shared" ca="1" si="23"/>
        <v>0</v>
      </c>
      <c r="S78" s="8">
        <f t="shared" ca="1" si="14"/>
        <v>0</v>
      </c>
      <c r="T78" s="8">
        <v>0</v>
      </c>
      <c r="U78" s="11"/>
      <c r="V78" s="11"/>
      <c r="W78" s="11"/>
      <c r="X78" s="11"/>
      <c r="Y78" s="11"/>
    </row>
    <row r="79" spans="1:25" x14ac:dyDescent="0.2">
      <c r="A79" s="7">
        <v>43542</v>
      </c>
      <c r="B79" s="8">
        <v>2960</v>
      </c>
      <c r="C79" s="19">
        <v>245</v>
      </c>
      <c r="D79" s="22">
        <f t="shared" si="17"/>
        <v>725200</v>
      </c>
      <c r="E79" s="9">
        <f t="shared" si="24"/>
        <v>2315.8571428571427</v>
      </c>
      <c r="F79" s="12"/>
      <c r="G79" s="8"/>
      <c r="H79" s="8">
        <f t="shared" si="15"/>
        <v>12</v>
      </c>
      <c r="I79" s="8">
        <f>VLOOKUP(H79,'Online Orders'!V$3:W$55,2,FALSE)</f>
        <v>15588</v>
      </c>
      <c r="J79" s="8">
        <f t="shared" si="16"/>
        <v>1</v>
      </c>
      <c r="K79" s="13">
        <f>IF(G79=1,0,VLOOKUP(J79,'Online Orders'!X$3:Y$9,2,FALSE))</f>
        <v>0.17</v>
      </c>
      <c r="L79" s="9">
        <f t="shared" si="18"/>
        <v>15.000000000000002</v>
      </c>
      <c r="M79" s="9">
        <f t="shared" si="19"/>
        <v>19</v>
      </c>
      <c r="N79" s="9">
        <f t="shared" ca="1" si="20"/>
        <v>16</v>
      </c>
      <c r="O79" s="9">
        <f t="shared" ca="1" si="21"/>
        <v>2495</v>
      </c>
      <c r="P79" s="8"/>
      <c r="Q79" s="14">
        <f t="shared" ca="1" si="22"/>
        <v>2493</v>
      </c>
      <c r="R79" s="8">
        <f t="shared" ca="1" si="23"/>
        <v>2497</v>
      </c>
      <c r="S79" s="8">
        <f t="shared" ca="1" si="14"/>
        <v>2497</v>
      </c>
      <c r="T79" s="8">
        <v>12</v>
      </c>
      <c r="U79" s="11"/>
      <c r="V79" s="11"/>
      <c r="W79" s="11"/>
      <c r="X79" s="11"/>
      <c r="Y79" s="11"/>
    </row>
    <row r="80" spans="1:25" x14ac:dyDescent="0.2">
      <c r="A80" s="7">
        <v>43543</v>
      </c>
      <c r="B80" s="8">
        <v>2184</v>
      </c>
      <c r="C80" s="19">
        <v>245</v>
      </c>
      <c r="D80" s="22">
        <f t="shared" si="17"/>
        <v>535080</v>
      </c>
      <c r="E80" s="9">
        <f t="shared" si="24"/>
        <v>2338.4285714285716</v>
      </c>
      <c r="F80" s="12"/>
      <c r="G80" s="8"/>
      <c r="H80" s="8">
        <f t="shared" si="15"/>
        <v>12</v>
      </c>
      <c r="I80" s="8">
        <f>VLOOKUP(H80,'Online Orders'!V$3:W$55,2,FALSE)</f>
        <v>15588</v>
      </c>
      <c r="J80" s="8">
        <f t="shared" si="16"/>
        <v>2</v>
      </c>
      <c r="K80" s="13">
        <f>IF(G80=1,0,VLOOKUP(J80,'Online Orders'!X$3:Y$9,2,FALSE))</f>
        <v>0.14000000000000001</v>
      </c>
      <c r="L80" s="9">
        <f t="shared" si="18"/>
        <v>12.000000000000002</v>
      </c>
      <c r="M80" s="9">
        <f t="shared" si="19"/>
        <v>16</v>
      </c>
      <c r="N80" s="9">
        <f t="shared" ca="1" si="20"/>
        <v>15</v>
      </c>
      <c r="O80" s="9">
        <f t="shared" ca="1" si="21"/>
        <v>2339</v>
      </c>
      <c r="P80" s="8"/>
      <c r="Q80" s="14">
        <f t="shared" ca="1" si="22"/>
        <v>2337</v>
      </c>
      <c r="R80" s="8">
        <f t="shared" ca="1" si="23"/>
        <v>2341</v>
      </c>
      <c r="S80" s="8">
        <f t="shared" ca="1" si="14"/>
        <v>2340</v>
      </c>
      <c r="T80" s="8">
        <v>8</v>
      </c>
      <c r="U80" s="11"/>
      <c r="V80" s="11"/>
      <c r="W80" s="11"/>
      <c r="X80" s="11"/>
      <c r="Y80" s="11"/>
    </row>
    <row r="81" spans="1:25" x14ac:dyDescent="0.2">
      <c r="A81" s="7">
        <v>43544</v>
      </c>
      <c r="B81" s="8">
        <v>2181</v>
      </c>
      <c r="C81" s="19">
        <v>245</v>
      </c>
      <c r="D81" s="22">
        <f t="shared" si="17"/>
        <v>534345</v>
      </c>
      <c r="E81" s="9">
        <f t="shared" si="24"/>
        <v>2316.4285714285716</v>
      </c>
      <c r="F81" s="12"/>
      <c r="G81" s="8"/>
      <c r="H81" s="8">
        <f t="shared" si="15"/>
        <v>12</v>
      </c>
      <c r="I81" s="8">
        <f>VLOOKUP(H81,'Online Orders'!V$3:W$55,2,FALSE)</f>
        <v>15588</v>
      </c>
      <c r="J81" s="8">
        <f t="shared" si="16"/>
        <v>3</v>
      </c>
      <c r="K81" s="13">
        <f>IF(G81=1,0,VLOOKUP(J81,'Online Orders'!X$3:Y$9,2,FALSE))</f>
        <v>0.14000000000000001</v>
      </c>
      <c r="L81" s="9">
        <f t="shared" si="18"/>
        <v>12.000000000000002</v>
      </c>
      <c r="M81" s="9">
        <f t="shared" si="19"/>
        <v>16</v>
      </c>
      <c r="N81" s="9">
        <f t="shared" ca="1" si="20"/>
        <v>15</v>
      </c>
      <c r="O81" s="9">
        <f t="shared" ca="1" si="21"/>
        <v>2339</v>
      </c>
      <c r="P81" s="8"/>
      <c r="Q81" s="14">
        <f t="shared" ca="1" si="22"/>
        <v>2337</v>
      </c>
      <c r="R81" s="8">
        <f t="shared" ca="1" si="23"/>
        <v>2341</v>
      </c>
      <c r="S81" s="8">
        <f t="shared" ca="1" si="14"/>
        <v>2339</v>
      </c>
      <c r="T81" s="8">
        <v>6</v>
      </c>
      <c r="U81" s="11"/>
      <c r="V81" s="11"/>
      <c r="W81" s="11"/>
      <c r="X81" s="11"/>
      <c r="Y81" s="11"/>
    </row>
    <row r="82" spans="1:25" x14ac:dyDescent="0.2">
      <c r="A82" s="7">
        <v>43545</v>
      </c>
      <c r="B82" s="8">
        <v>2808</v>
      </c>
      <c r="C82" s="19">
        <v>245</v>
      </c>
      <c r="D82" s="22">
        <f t="shared" si="17"/>
        <v>687960</v>
      </c>
      <c r="E82" s="9">
        <f t="shared" si="24"/>
        <v>2316.4285714285716</v>
      </c>
      <c r="F82" s="12"/>
      <c r="G82" s="8"/>
      <c r="H82" s="8">
        <f t="shared" si="15"/>
        <v>12</v>
      </c>
      <c r="I82" s="8">
        <f>VLOOKUP(H82,'Online Orders'!V$3:W$55,2,FALSE)</f>
        <v>15588</v>
      </c>
      <c r="J82" s="8">
        <f t="shared" si="16"/>
        <v>4</v>
      </c>
      <c r="K82" s="13">
        <f>IF(G82=1,0,VLOOKUP(J82,'Online Orders'!X$3:Y$9,2,FALSE))</f>
        <v>0.16</v>
      </c>
      <c r="L82" s="9">
        <f t="shared" si="18"/>
        <v>14.000000000000002</v>
      </c>
      <c r="M82" s="9">
        <f t="shared" si="19"/>
        <v>18</v>
      </c>
      <c r="N82" s="9">
        <f t="shared" ca="1" si="20"/>
        <v>18</v>
      </c>
      <c r="O82" s="9">
        <f t="shared" ca="1" si="21"/>
        <v>2806</v>
      </c>
      <c r="P82" s="8"/>
      <c r="Q82" s="14">
        <f t="shared" ca="1" si="22"/>
        <v>2804</v>
      </c>
      <c r="R82" s="8">
        <f t="shared" ca="1" si="23"/>
        <v>2808</v>
      </c>
      <c r="S82" s="8">
        <f t="shared" ca="1" si="14"/>
        <v>2805</v>
      </c>
      <c r="T82" s="8">
        <v>4</v>
      </c>
      <c r="U82" s="11"/>
      <c r="V82" s="11"/>
      <c r="W82" s="11"/>
      <c r="X82" s="11"/>
      <c r="Y82" s="11"/>
    </row>
    <row r="83" spans="1:25" x14ac:dyDescent="0.2">
      <c r="A83" s="7">
        <v>43546</v>
      </c>
      <c r="B83" s="8">
        <v>3586</v>
      </c>
      <c r="C83" s="19">
        <v>245</v>
      </c>
      <c r="D83" s="22">
        <f t="shared" si="17"/>
        <v>878570</v>
      </c>
      <c r="E83" s="9">
        <f t="shared" si="24"/>
        <v>2161.1428571428573</v>
      </c>
      <c r="F83" s="12"/>
      <c r="G83" s="8"/>
      <c r="H83" s="8">
        <f t="shared" si="15"/>
        <v>12</v>
      </c>
      <c r="I83" s="8">
        <f>VLOOKUP(H83,'Online Orders'!V$3:W$55,2,FALSE)</f>
        <v>15588</v>
      </c>
      <c r="J83" s="8">
        <f t="shared" si="16"/>
        <v>5</v>
      </c>
      <c r="K83" s="13">
        <f>IF(G83=1,0,VLOOKUP(J83,'Online Orders'!X$3:Y$9,2,FALSE))</f>
        <v>0.22</v>
      </c>
      <c r="L83" s="9">
        <f t="shared" si="18"/>
        <v>20</v>
      </c>
      <c r="M83" s="9">
        <f t="shared" si="19"/>
        <v>24</v>
      </c>
      <c r="N83" s="9">
        <f t="shared" ca="1" si="20"/>
        <v>24</v>
      </c>
      <c r="O83" s="9">
        <f t="shared" ca="1" si="21"/>
        <v>3742</v>
      </c>
      <c r="P83" s="8"/>
      <c r="Q83" s="14">
        <f t="shared" ca="1" si="22"/>
        <v>3740</v>
      </c>
      <c r="R83" s="8">
        <f t="shared" ca="1" si="23"/>
        <v>3744</v>
      </c>
      <c r="S83" s="8">
        <f t="shared" ca="1" si="14"/>
        <v>3741</v>
      </c>
      <c r="T83" s="8">
        <v>13</v>
      </c>
      <c r="U83" s="11"/>
      <c r="V83" s="11"/>
      <c r="W83" s="11"/>
      <c r="X83" s="11"/>
      <c r="Y83" s="11"/>
    </row>
    <row r="84" spans="1:25" x14ac:dyDescent="0.2">
      <c r="A84" s="7">
        <v>43547</v>
      </c>
      <c r="B84" s="8">
        <v>2496</v>
      </c>
      <c r="C84" s="19">
        <v>245</v>
      </c>
      <c r="D84" s="22">
        <f t="shared" si="17"/>
        <v>611520</v>
      </c>
      <c r="E84" s="9">
        <f t="shared" si="24"/>
        <v>2099.5714285714284</v>
      </c>
      <c r="F84" s="12"/>
      <c r="G84" s="8"/>
      <c r="H84" s="8">
        <f t="shared" si="15"/>
        <v>12</v>
      </c>
      <c r="I84" s="8">
        <f>VLOOKUP(H84,'Online Orders'!V$3:W$55,2,FALSE)</f>
        <v>15588</v>
      </c>
      <c r="J84" s="8">
        <f t="shared" si="16"/>
        <v>6</v>
      </c>
      <c r="K84" s="13">
        <f>IF(G84=1,0,VLOOKUP(J84,'Online Orders'!X$3:Y$9,2,FALSE))</f>
        <v>0.17</v>
      </c>
      <c r="L84" s="9">
        <f t="shared" si="18"/>
        <v>15.000000000000002</v>
      </c>
      <c r="M84" s="9">
        <f t="shared" si="19"/>
        <v>19</v>
      </c>
      <c r="N84" s="9">
        <f t="shared" ca="1" si="20"/>
        <v>18</v>
      </c>
      <c r="O84" s="9">
        <f t="shared" ca="1" si="21"/>
        <v>2806</v>
      </c>
      <c r="P84" s="8"/>
      <c r="Q84" s="14">
        <f t="shared" ca="1" si="22"/>
        <v>2804</v>
      </c>
      <c r="R84" s="8">
        <f t="shared" ca="1" si="23"/>
        <v>2808</v>
      </c>
      <c r="S84" s="8">
        <f t="shared" ca="1" si="14"/>
        <v>2808</v>
      </c>
      <c r="T84" s="8">
        <v>9</v>
      </c>
      <c r="U84" s="11"/>
      <c r="V84" s="11"/>
      <c r="W84" s="11"/>
      <c r="X84" s="11"/>
      <c r="Y84" s="11"/>
    </row>
    <row r="85" spans="1:25" x14ac:dyDescent="0.2">
      <c r="A85" s="7">
        <v>43548</v>
      </c>
      <c r="B85" s="8">
        <v>0</v>
      </c>
      <c r="C85" s="19">
        <v>245</v>
      </c>
      <c r="D85" s="22">
        <f t="shared" si="17"/>
        <v>0</v>
      </c>
      <c r="E85" s="9">
        <f t="shared" si="24"/>
        <v>2005.2857142857142</v>
      </c>
      <c r="F85" s="12"/>
      <c r="G85" s="8"/>
      <c r="H85" s="8">
        <f t="shared" si="15"/>
        <v>12</v>
      </c>
      <c r="I85" s="8">
        <f>VLOOKUP(H85,'Online Orders'!V$3:W$55,2,FALSE)</f>
        <v>15588</v>
      </c>
      <c r="J85" s="8">
        <f t="shared" si="16"/>
        <v>7</v>
      </c>
      <c r="K85" s="13">
        <f>IF(G85=1,0,VLOOKUP(J85,'Online Orders'!X$3:Y$9,2,FALSE))</f>
        <v>0</v>
      </c>
      <c r="L85" s="9">
        <f t="shared" si="18"/>
        <v>0</v>
      </c>
      <c r="M85" s="9">
        <f t="shared" si="19"/>
        <v>0</v>
      </c>
      <c r="N85" s="9">
        <f t="shared" ca="1" si="20"/>
        <v>0</v>
      </c>
      <c r="O85" s="9">
        <f t="shared" ca="1" si="21"/>
        <v>0</v>
      </c>
      <c r="P85" s="8"/>
      <c r="Q85" s="14">
        <f t="shared" ca="1" si="22"/>
        <v>0</v>
      </c>
      <c r="R85" s="8">
        <f t="shared" ca="1" si="23"/>
        <v>0</v>
      </c>
      <c r="S85" s="8">
        <f t="shared" ca="1" si="14"/>
        <v>0</v>
      </c>
      <c r="T85" s="8">
        <v>0</v>
      </c>
      <c r="U85" s="11"/>
      <c r="V85" s="11"/>
      <c r="W85" s="11"/>
      <c r="X85" s="11"/>
      <c r="Y85" s="11"/>
    </row>
    <row r="86" spans="1:25" x14ac:dyDescent="0.2">
      <c r="A86" s="7">
        <v>43549</v>
      </c>
      <c r="B86" s="8">
        <v>1873</v>
      </c>
      <c r="C86" s="19">
        <v>245</v>
      </c>
      <c r="D86" s="22">
        <f t="shared" si="17"/>
        <v>458885</v>
      </c>
      <c r="E86" s="9">
        <f t="shared" si="24"/>
        <v>1871.1428571428571</v>
      </c>
      <c r="F86" s="12"/>
      <c r="G86" s="8"/>
      <c r="H86" s="8">
        <f t="shared" si="15"/>
        <v>13</v>
      </c>
      <c r="I86" s="8">
        <f>VLOOKUP(H86,'Online Orders'!V$3:W$55,2,FALSE)</f>
        <v>11690</v>
      </c>
      <c r="J86" s="8">
        <f t="shared" si="16"/>
        <v>1</v>
      </c>
      <c r="K86" s="13">
        <f>IF(G86=1,0,VLOOKUP(J86,'Online Orders'!X$3:Y$9,2,FALSE))</f>
        <v>0.17</v>
      </c>
      <c r="L86" s="9">
        <f t="shared" si="18"/>
        <v>15.000000000000002</v>
      </c>
      <c r="M86" s="9">
        <f t="shared" si="19"/>
        <v>19</v>
      </c>
      <c r="N86" s="9">
        <f t="shared" ca="1" si="20"/>
        <v>18</v>
      </c>
      <c r="O86" s="9">
        <f t="shared" ca="1" si="21"/>
        <v>2105</v>
      </c>
      <c r="P86" s="8"/>
      <c r="Q86" s="14">
        <f t="shared" ca="1" si="22"/>
        <v>2103</v>
      </c>
      <c r="R86" s="8">
        <f t="shared" ca="1" si="23"/>
        <v>2107</v>
      </c>
      <c r="S86" s="8">
        <f t="shared" ca="1" si="14"/>
        <v>2104</v>
      </c>
      <c r="T86" s="8">
        <v>12</v>
      </c>
      <c r="U86" s="11"/>
      <c r="V86" s="11"/>
      <c r="W86" s="11"/>
      <c r="X86" s="11"/>
      <c r="Y86" s="11"/>
    </row>
    <row r="87" spans="1:25" x14ac:dyDescent="0.2">
      <c r="A87" s="7">
        <v>43550</v>
      </c>
      <c r="B87" s="8">
        <v>1753</v>
      </c>
      <c r="C87" s="19">
        <v>245</v>
      </c>
      <c r="D87" s="22">
        <f t="shared" si="17"/>
        <v>429485</v>
      </c>
      <c r="E87" s="9">
        <f t="shared" si="24"/>
        <v>1759.7142857142858</v>
      </c>
      <c r="F87" s="12"/>
      <c r="G87" s="8"/>
      <c r="H87" s="8">
        <f t="shared" si="15"/>
        <v>13</v>
      </c>
      <c r="I87" s="8">
        <f>VLOOKUP(H87,'Online Orders'!V$3:W$55,2,FALSE)</f>
        <v>11690</v>
      </c>
      <c r="J87" s="8">
        <f t="shared" si="16"/>
        <v>2</v>
      </c>
      <c r="K87" s="13">
        <f>IF(G87=1,0,VLOOKUP(J87,'Online Orders'!X$3:Y$9,2,FALSE))</f>
        <v>0.14000000000000001</v>
      </c>
      <c r="L87" s="9">
        <f t="shared" si="18"/>
        <v>12.000000000000002</v>
      </c>
      <c r="M87" s="9">
        <f t="shared" si="19"/>
        <v>16</v>
      </c>
      <c r="N87" s="9">
        <f t="shared" ca="1" si="20"/>
        <v>14</v>
      </c>
      <c r="O87" s="9">
        <f t="shared" ca="1" si="21"/>
        <v>1637</v>
      </c>
      <c r="P87" s="8"/>
      <c r="Q87" s="14">
        <f t="shared" ca="1" si="22"/>
        <v>1635</v>
      </c>
      <c r="R87" s="8">
        <f t="shared" ca="1" si="23"/>
        <v>1639</v>
      </c>
      <c r="S87" s="8">
        <f t="shared" ref="S87:S150" ca="1" si="25">RANDBETWEEN(Q87,R87)</f>
        <v>1639</v>
      </c>
      <c r="T87" s="8">
        <v>8</v>
      </c>
      <c r="U87" s="11"/>
      <c r="V87" s="11"/>
      <c r="W87" s="11"/>
      <c r="X87" s="11"/>
      <c r="Y87" s="11"/>
    </row>
    <row r="88" spans="1:25" x14ac:dyDescent="0.2">
      <c r="A88" s="7">
        <v>43551</v>
      </c>
      <c r="B88" s="8">
        <v>1521</v>
      </c>
      <c r="C88" s="19">
        <v>245</v>
      </c>
      <c r="D88" s="22">
        <f t="shared" si="17"/>
        <v>372645</v>
      </c>
      <c r="E88" s="9">
        <f t="shared" si="24"/>
        <v>1704</v>
      </c>
      <c r="F88" s="12"/>
      <c r="G88" s="8"/>
      <c r="H88" s="8">
        <f t="shared" si="15"/>
        <v>13</v>
      </c>
      <c r="I88" s="8">
        <f>VLOOKUP(H88,'Online Orders'!V$3:W$55,2,FALSE)</f>
        <v>11690</v>
      </c>
      <c r="J88" s="8">
        <f t="shared" si="16"/>
        <v>3</v>
      </c>
      <c r="K88" s="13">
        <f>IF(G88=1,0,VLOOKUP(J88,'Online Orders'!X$3:Y$9,2,FALSE))</f>
        <v>0.14000000000000001</v>
      </c>
      <c r="L88" s="9">
        <f t="shared" si="18"/>
        <v>12.000000000000002</v>
      </c>
      <c r="M88" s="9">
        <f t="shared" si="19"/>
        <v>16</v>
      </c>
      <c r="N88" s="9">
        <f t="shared" ca="1" si="20"/>
        <v>15</v>
      </c>
      <c r="O88" s="9">
        <f t="shared" ca="1" si="21"/>
        <v>1754</v>
      </c>
      <c r="P88" s="8"/>
      <c r="Q88" s="14">
        <f t="shared" ca="1" si="22"/>
        <v>1752</v>
      </c>
      <c r="R88" s="8">
        <f t="shared" ca="1" si="23"/>
        <v>1756</v>
      </c>
      <c r="S88" s="8">
        <f t="shared" ca="1" si="25"/>
        <v>1753</v>
      </c>
      <c r="T88" s="8">
        <v>6</v>
      </c>
      <c r="U88" s="11"/>
      <c r="V88" s="11"/>
      <c r="W88" s="11"/>
      <c r="X88" s="11"/>
      <c r="Y88" s="11"/>
    </row>
    <row r="89" spans="1:25" x14ac:dyDescent="0.2">
      <c r="A89" s="7">
        <v>43552</v>
      </c>
      <c r="B89" s="8">
        <v>1869</v>
      </c>
      <c r="C89" s="19">
        <v>245</v>
      </c>
      <c r="D89" s="22">
        <f t="shared" si="17"/>
        <v>457905</v>
      </c>
      <c r="E89" s="9">
        <f t="shared" si="24"/>
        <v>1704</v>
      </c>
      <c r="F89" s="12"/>
      <c r="G89" s="8"/>
      <c r="H89" s="8">
        <f t="shared" si="15"/>
        <v>13</v>
      </c>
      <c r="I89" s="8">
        <f>VLOOKUP(H89,'Online Orders'!V$3:W$55,2,FALSE)</f>
        <v>11690</v>
      </c>
      <c r="J89" s="8">
        <f t="shared" si="16"/>
        <v>4</v>
      </c>
      <c r="K89" s="13">
        <f>IF(G89=1,0,VLOOKUP(J89,'Online Orders'!X$3:Y$9,2,FALSE))</f>
        <v>0.16</v>
      </c>
      <c r="L89" s="9">
        <f t="shared" si="18"/>
        <v>14.000000000000002</v>
      </c>
      <c r="M89" s="9">
        <f t="shared" si="19"/>
        <v>18</v>
      </c>
      <c r="N89" s="9">
        <f t="shared" ca="1" si="20"/>
        <v>17</v>
      </c>
      <c r="O89" s="9">
        <f t="shared" ca="1" si="21"/>
        <v>1988</v>
      </c>
      <c r="P89" s="8"/>
      <c r="Q89" s="14">
        <f t="shared" ca="1" si="22"/>
        <v>1986</v>
      </c>
      <c r="R89" s="8">
        <f t="shared" ca="1" si="23"/>
        <v>1990</v>
      </c>
      <c r="S89" s="8">
        <f t="shared" ca="1" si="25"/>
        <v>1990</v>
      </c>
      <c r="T89" s="8">
        <v>4</v>
      </c>
      <c r="U89" s="11"/>
      <c r="V89" s="11"/>
      <c r="W89" s="11"/>
      <c r="X89" s="11"/>
      <c r="Y89" s="11"/>
    </row>
    <row r="90" spans="1:25" x14ac:dyDescent="0.2">
      <c r="A90" s="7">
        <v>43553</v>
      </c>
      <c r="B90" s="8">
        <v>2806</v>
      </c>
      <c r="C90" s="19">
        <v>245</v>
      </c>
      <c r="D90" s="22">
        <f t="shared" si="17"/>
        <v>687470</v>
      </c>
      <c r="E90" s="9">
        <f t="shared" si="24"/>
        <v>1710.5714285714287</v>
      </c>
      <c r="F90" s="12"/>
      <c r="G90" s="8"/>
      <c r="H90" s="8">
        <f t="shared" si="15"/>
        <v>13</v>
      </c>
      <c r="I90" s="8">
        <f>VLOOKUP(H90,'Online Orders'!V$3:W$55,2,FALSE)</f>
        <v>11690</v>
      </c>
      <c r="J90" s="8">
        <f t="shared" si="16"/>
        <v>5</v>
      </c>
      <c r="K90" s="13">
        <f>IF(G90=1,0,VLOOKUP(J90,'Online Orders'!X$3:Y$9,2,FALSE))</f>
        <v>0.22</v>
      </c>
      <c r="L90" s="9">
        <f t="shared" si="18"/>
        <v>20</v>
      </c>
      <c r="M90" s="9">
        <f t="shared" si="19"/>
        <v>24</v>
      </c>
      <c r="N90" s="9">
        <f t="shared" ca="1" si="20"/>
        <v>23</v>
      </c>
      <c r="O90" s="9">
        <f t="shared" ca="1" si="21"/>
        <v>2689</v>
      </c>
      <c r="P90" s="8"/>
      <c r="Q90" s="14">
        <f t="shared" ca="1" si="22"/>
        <v>2687</v>
      </c>
      <c r="R90" s="8">
        <f t="shared" ca="1" si="23"/>
        <v>2691</v>
      </c>
      <c r="S90" s="8">
        <f t="shared" ca="1" si="25"/>
        <v>2688</v>
      </c>
      <c r="T90" s="8">
        <v>8</v>
      </c>
      <c r="U90" s="11"/>
      <c r="V90" s="11"/>
      <c r="W90" s="11"/>
      <c r="X90" s="11"/>
      <c r="Y90" s="11"/>
    </row>
    <row r="91" spans="1:25" x14ac:dyDescent="0.2">
      <c r="A91" s="7">
        <v>43554</v>
      </c>
      <c r="B91" s="8">
        <v>2106</v>
      </c>
      <c r="C91" s="19">
        <v>245</v>
      </c>
      <c r="D91" s="22">
        <f t="shared" si="17"/>
        <v>515970</v>
      </c>
      <c r="E91" s="9">
        <f t="shared" si="24"/>
        <v>1700</v>
      </c>
      <c r="F91" s="12"/>
      <c r="G91" s="8"/>
      <c r="H91" s="8">
        <f t="shared" si="15"/>
        <v>13</v>
      </c>
      <c r="I91" s="8">
        <f>VLOOKUP(H91,'Online Orders'!V$3:W$55,2,FALSE)</f>
        <v>11690</v>
      </c>
      <c r="J91" s="8">
        <f t="shared" si="16"/>
        <v>6</v>
      </c>
      <c r="K91" s="13">
        <f>IF(G91=1,0,VLOOKUP(J91,'Online Orders'!X$3:Y$9,2,FALSE))</f>
        <v>0.17</v>
      </c>
      <c r="L91" s="9">
        <f t="shared" si="18"/>
        <v>15.000000000000002</v>
      </c>
      <c r="M91" s="9">
        <f t="shared" si="19"/>
        <v>19</v>
      </c>
      <c r="N91" s="9">
        <f t="shared" ca="1" si="20"/>
        <v>17</v>
      </c>
      <c r="O91" s="9">
        <f t="shared" ca="1" si="21"/>
        <v>1988</v>
      </c>
      <c r="P91" s="8"/>
      <c r="Q91" s="14">
        <f t="shared" ca="1" si="22"/>
        <v>1986</v>
      </c>
      <c r="R91" s="8">
        <f t="shared" ca="1" si="23"/>
        <v>1990</v>
      </c>
      <c r="S91" s="8">
        <f t="shared" ca="1" si="25"/>
        <v>1989</v>
      </c>
      <c r="T91" s="8">
        <v>9</v>
      </c>
      <c r="U91" s="11"/>
      <c r="V91" s="11"/>
      <c r="W91" s="11"/>
      <c r="X91" s="11"/>
      <c r="Y91" s="11"/>
    </row>
    <row r="92" spans="1:25" x14ac:dyDescent="0.2">
      <c r="A92" s="7">
        <v>43555</v>
      </c>
      <c r="B92" s="8">
        <v>0</v>
      </c>
      <c r="C92" s="19">
        <v>245</v>
      </c>
      <c r="D92" s="22">
        <f t="shared" si="17"/>
        <v>0</v>
      </c>
      <c r="E92" s="9">
        <f t="shared" si="24"/>
        <v>1722.4285714285713</v>
      </c>
      <c r="F92" s="12"/>
      <c r="G92" s="8"/>
      <c r="H92" s="8">
        <f t="shared" si="15"/>
        <v>13</v>
      </c>
      <c r="I92" s="8">
        <f>VLOOKUP(H92,'Online Orders'!V$3:W$55,2,FALSE)</f>
        <v>11690</v>
      </c>
      <c r="J92" s="8">
        <f t="shared" si="16"/>
        <v>7</v>
      </c>
      <c r="K92" s="13">
        <f>IF(G92=1,0,VLOOKUP(J92,'Online Orders'!X$3:Y$9,2,FALSE))</f>
        <v>0</v>
      </c>
      <c r="L92" s="9">
        <f t="shared" si="18"/>
        <v>0</v>
      </c>
      <c r="M92" s="9">
        <f t="shared" si="19"/>
        <v>0</v>
      </c>
      <c r="N92" s="9">
        <f t="shared" ca="1" si="20"/>
        <v>0</v>
      </c>
      <c r="O92" s="9">
        <f t="shared" ca="1" si="21"/>
        <v>0</v>
      </c>
      <c r="P92" s="8"/>
      <c r="Q92" s="14">
        <f t="shared" ca="1" si="22"/>
        <v>0</v>
      </c>
      <c r="R92" s="8">
        <f t="shared" ca="1" si="23"/>
        <v>0</v>
      </c>
      <c r="S92" s="8">
        <f t="shared" ca="1" si="25"/>
        <v>0</v>
      </c>
      <c r="T92" s="8">
        <v>0</v>
      </c>
      <c r="U92" s="11"/>
      <c r="V92" s="11"/>
      <c r="W92" s="11"/>
      <c r="X92" s="11"/>
      <c r="Y92" s="11"/>
    </row>
    <row r="93" spans="1:25" x14ac:dyDescent="0.2">
      <c r="A93" s="7">
        <v>43556</v>
      </c>
      <c r="B93" s="8">
        <v>1919</v>
      </c>
      <c r="C93" s="19">
        <v>245</v>
      </c>
      <c r="D93" s="22">
        <f t="shared" si="17"/>
        <v>470155</v>
      </c>
      <c r="E93" s="9">
        <f t="shared" si="24"/>
        <v>1729.4285714285713</v>
      </c>
      <c r="F93" s="12"/>
      <c r="G93" s="8"/>
      <c r="H93" s="8">
        <f t="shared" si="15"/>
        <v>14</v>
      </c>
      <c r="I93" s="8">
        <f>VLOOKUP(H93,'Online Orders'!V$3:W$55,2,FALSE)</f>
        <v>11990</v>
      </c>
      <c r="J93" s="8">
        <f t="shared" si="16"/>
        <v>1</v>
      </c>
      <c r="K93" s="13">
        <f>IF(G93=1,0,VLOOKUP(J93,'Online Orders'!X$3:Y$9,2,FALSE))</f>
        <v>0.17</v>
      </c>
      <c r="L93" s="9">
        <f t="shared" si="18"/>
        <v>15.000000000000002</v>
      </c>
      <c r="M93" s="9">
        <f t="shared" si="19"/>
        <v>19</v>
      </c>
      <c r="N93" s="9">
        <f t="shared" ca="1" si="20"/>
        <v>17</v>
      </c>
      <c r="O93" s="9">
        <f t="shared" ca="1" si="21"/>
        <v>2039</v>
      </c>
      <c r="P93" s="8"/>
      <c r="Q93" s="14">
        <f t="shared" ca="1" si="22"/>
        <v>2037</v>
      </c>
      <c r="R93" s="8">
        <f t="shared" ca="1" si="23"/>
        <v>2041</v>
      </c>
      <c r="S93" s="8">
        <f t="shared" ca="1" si="25"/>
        <v>2041</v>
      </c>
      <c r="T93" s="8">
        <v>8</v>
      </c>
      <c r="U93" s="11"/>
      <c r="V93" s="11"/>
      <c r="W93" s="11"/>
      <c r="X93" s="11"/>
      <c r="Y93" s="11"/>
    </row>
    <row r="94" spans="1:25" x14ac:dyDescent="0.2">
      <c r="A94" s="7">
        <v>43557</v>
      </c>
      <c r="B94" s="8">
        <v>1679</v>
      </c>
      <c r="C94" s="19">
        <v>245</v>
      </c>
      <c r="D94" s="22">
        <f t="shared" si="17"/>
        <v>411355</v>
      </c>
      <c r="E94" s="9">
        <f t="shared" si="24"/>
        <v>1705.7142857142858</v>
      </c>
      <c r="F94" s="12"/>
      <c r="G94" s="8"/>
      <c r="H94" s="8">
        <f t="shared" si="15"/>
        <v>14</v>
      </c>
      <c r="I94" s="8">
        <f>VLOOKUP(H94,'Online Orders'!V$3:W$55,2,FALSE)</f>
        <v>11990</v>
      </c>
      <c r="J94" s="8">
        <f t="shared" si="16"/>
        <v>2</v>
      </c>
      <c r="K94" s="13">
        <f>IF(G94=1,0,VLOOKUP(J94,'Online Orders'!X$3:Y$9,2,FALSE))</f>
        <v>0.14000000000000001</v>
      </c>
      <c r="L94" s="9">
        <f t="shared" si="18"/>
        <v>12.000000000000002</v>
      </c>
      <c r="M94" s="9">
        <f t="shared" si="19"/>
        <v>16</v>
      </c>
      <c r="N94" s="9">
        <f t="shared" ca="1" si="20"/>
        <v>16</v>
      </c>
      <c r="O94" s="9">
        <f t="shared" ca="1" si="21"/>
        <v>1919</v>
      </c>
      <c r="P94" s="8"/>
      <c r="Q94" s="14">
        <f t="shared" ca="1" si="22"/>
        <v>1917</v>
      </c>
      <c r="R94" s="8">
        <f t="shared" ca="1" si="23"/>
        <v>1921</v>
      </c>
      <c r="S94" s="8">
        <f t="shared" ca="1" si="25"/>
        <v>1919</v>
      </c>
      <c r="T94" s="8">
        <v>7</v>
      </c>
      <c r="U94" s="11"/>
      <c r="V94" s="11"/>
      <c r="W94" s="11"/>
      <c r="X94" s="11"/>
      <c r="Y94" s="11"/>
    </row>
    <row r="95" spans="1:25" x14ac:dyDescent="0.2">
      <c r="A95" s="7">
        <v>43558</v>
      </c>
      <c r="B95" s="8">
        <v>1678</v>
      </c>
      <c r="C95" s="19">
        <v>245</v>
      </c>
      <c r="D95" s="22">
        <f t="shared" si="17"/>
        <v>411110</v>
      </c>
      <c r="E95" s="9">
        <f t="shared" si="24"/>
        <v>1696.2857142857142</v>
      </c>
      <c r="F95" s="12"/>
      <c r="G95" s="8"/>
      <c r="H95" s="8">
        <f t="shared" si="15"/>
        <v>14</v>
      </c>
      <c r="I95" s="8">
        <f>VLOOKUP(H95,'Online Orders'!V$3:W$55,2,FALSE)</f>
        <v>11990</v>
      </c>
      <c r="J95" s="8">
        <f t="shared" si="16"/>
        <v>3</v>
      </c>
      <c r="K95" s="13">
        <f>IF(G95=1,0,VLOOKUP(J95,'Online Orders'!X$3:Y$9,2,FALSE))</f>
        <v>0.14000000000000001</v>
      </c>
      <c r="L95" s="9">
        <f t="shared" si="18"/>
        <v>12.000000000000002</v>
      </c>
      <c r="M95" s="9">
        <f t="shared" si="19"/>
        <v>16</v>
      </c>
      <c r="N95" s="9">
        <f t="shared" ca="1" si="20"/>
        <v>13</v>
      </c>
      <c r="O95" s="9">
        <f t="shared" ca="1" si="21"/>
        <v>1559</v>
      </c>
      <c r="P95" s="8"/>
      <c r="Q95" s="14">
        <f t="shared" ca="1" si="22"/>
        <v>1557</v>
      </c>
      <c r="R95" s="8">
        <f t="shared" ca="1" si="23"/>
        <v>1561</v>
      </c>
      <c r="S95" s="8">
        <f t="shared" ca="1" si="25"/>
        <v>1557</v>
      </c>
      <c r="T95" s="8">
        <v>7</v>
      </c>
      <c r="U95" s="11"/>
      <c r="V95" s="11"/>
      <c r="W95" s="11"/>
      <c r="X95" s="11"/>
      <c r="Y95" s="11"/>
    </row>
    <row r="96" spans="1:25" x14ac:dyDescent="0.2">
      <c r="A96" s="7">
        <v>43559</v>
      </c>
      <c r="B96" s="8">
        <v>1918</v>
      </c>
      <c r="C96" s="19">
        <v>245</v>
      </c>
      <c r="D96" s="22">
        <f t="shared" si="17"/>
        <v>469910</v>
      </c>
      <c r="E96" s="9">
        <f t="shared" si="24"/>
        <v>1696.2857142857142</v>
      </c>
      <c r="F96" s="12"/>
      <c r="G96" s="8"/>
      <c r="H96" s="8">
        <f t="shared" si="15"/>
        <v>14</v>
      </c>
      <c r="I96" s="8">
        <f>VLOOKUP(H96,'Online Orders'!V$3:W$55,2,FALSE)</f>
        <v>11990</v>
      </c>
      <c r="J96" s="8">
        <f t="shared" si="16"/>
        <v>4</v>
      </c>
      <c r="K96" s="13">
        <f>IF(G96=1,0,VLOOKUP(J96,'Online Orders'!X$3:Y$9,2,FALSE))</f>
        <v>0.16</v>
      </c>
      <c r="L96" s="9">
        <f t="shared" si="18"/>
        <v>14.000000000000002</v>
      </c>
      <c r="M96" s="9">
        <f t="shared" si="19"/>
        <v>18</v>
      </c>
      <c r="N96" s="9">
        <f t="shared" ca="1" si="20"/>
        <v>15</v>
      </c>
      <c r="O96" s="9">
        <f t="shared" ca="1" si="21"/>
        <v>1799</v>
      </c>
      <c r="P96" s="8"/>
      <c r="Q96" s="14">
        <f t="shared" ca="1" si="22"/>
        <v>1797</v>
      </c>
      <c r="R96" s="8">
        <f t="shared" ca="1" si="23"/>
        <v>1801</v>
      </c>
      <c r="S96" s="8">
        <f t="shared" ca="1" si="25"/>
        <v>1800</v>
      </c>
      <c r="T96" s="8">
        <v>5</v>
      </c>
      <c r="U96" s="11"/>
      <c r="V96" s="11"/>
      <c r="W96" s="11"/>
      <c r="X96" s="11"/>
      <c r="Y96" s="11"/>
    </row>
    <row r="97" spans="1:25" x14ac:dyDescent="0.2">
      <c r="A97" s="7">
        <v>43560</v>
      </c>
      <c r="B97" s="8">
        <v>2640</v>
      </c>
      <c r="C97" s="19">
        <v>245</v>
      </c>
      <c r="D97" s="22">
        <f t="shared" si="17"/>
        <v>646800</v>
      </c>
      <c r="E97" s="9">
        <f t="shared" si="24"/>
        <v>1837</v>
      </c>
      <c r="F97" s="12"/>
      <c r="G97" s="8"/>
      <c r="H97" s="8">
        <f t="shared" si="15"/>
        <v>14</v>
      </c>
      <c r="I97" s="8">
        <f>VLOOKUP(H97,'Online Orders'!V$3:W$55,2,FALSE)</f>
        <v>11990</v>
      </c>
      <c r="J97" s="8">
        <f t="shared" si="16"/>
        <v>5</v>
      </c>
      <c r="K97" s="13">
        <f>IF(G97=1,0,VLOOKUP(J97,'Online Orders'!X$3:Y$9,2,FALSE))</f>
        <v>0.22</v>
      </c>
      <c r="L97" s="9">
        <f t="shared" si="18"/>
        <v>20</v>
      </c>
      <c r="M97" s="9">
        <f t="shared" si="19"/>
        <v>24</v>
      </c>
      <c r="N97" s="9">
        <f t="shared" ca="1" si="20"/>
        <v>22</v>
      </c>
      <c r="O97" s="9">
        <f t="shared" ca="1" si="21"/>
        <v>2638</v>
      </c>
      <c r="P97" s="8"/>
      <c r="Q97" s="14">
        <f t="shared" ca="1" si="22"/>
        <v>2636</v>
      </c>
      <c r="R97" s="8">
        <f t="shared" ca="1" si="23"/>
        <v>2640</v>
      </c>
      <c r="S97" s="8">
        <f t="shared" ca="1" si="25"/>
        <v>2636</v>
      </c>
      <c r="T97" s="8">
        <v>13</v>
      </c>
      <c r="U97" s="11"/>
      <c r="V97" s="11"/>
      <c r="W97" s="11"/>
      <c r="X97" s="11"/>
      <c r="Y97" s="11"/>
    </row>
    <row r="98" spans="1:25" x14ac:dyDescent="0.2">
      <c r="A98" s="7">
        <v>43561</v>
      </c>
      <c r="B98" s="8">
        <v>2040</v>
      </c>
      <c r="C98" s="19">
        <v>245</v>
      </c>
      <c r="D98" s="22">
        <f t="shared" si="17"/>
        <v>499800</v>
      </c>
      <c r="E98" s="9">
        <f t="shared" si="24"/>
        <v>1924.5714285714287</v>
      </c>
      <c r="F98" s="12"/>
      <c r="G98" s="8"/>
      <c r="H98" s="8">
        <f t="shared" si="15"/>
        <v>14</v>
      </c>
      <c r="I98" s="8">
        <f>VLOOKUP(H98,'Online Orders'!V$3:W$55,2,FALSE)</f>
        <v>11990</v>
      </c>
      <c r="J98" s="8">
        <f t="shared" si="16"/>
        <v>6</v>
      </c>
      <c r="K98" s="13">
        <f>IF(G98=1,0,VLOOKUP(J98,'Online Orders'!X$3:Y$9,2,FALSE))</f>
        <v>0.17</v>
      </c>
      <c r="L98" s="9">
        <f t="shared" si="18"/>
        <v>15.000000000000002</v>
      </c>
      <c r="M98" s="9">
        <f t="shared" si="19"/>
        <v>19</v>
      </c>
      <c r="N98" s="9">
        <f t="shared" ca="1" si="20"/>
        <v>19</v>
      </c>
      <c r="O98" s="9">
        <f t="shared" ca="1" si="21"/>
        <v>2279</v>
      </c>
      <c r="P98" s="8"/>
      <c r="Q98" s="14">
        <f t="shared" ca="1" si="22"/>
        <v>2277</v>
      </c>
      <c r="R98" s="8">
        <f t="shared" ca="1" si="23"/>
        <v>2281</v>
      </c>
      <c r="S98" s="8">
        <f t="shared" ca="1" si="25"/>
        <v>2280</v>
      </c>
      <c r="T98" s="8">
        <v>8</v>
      </c>
      <c r="U98" s="11"/>
      <c r="V98" s="11"/>
      <c r="W98" s="11"/>
      <c r="X98" s="11"/>
      <c r="Y98" s="11"/>
    </row>
    <row r="99" spans="1:25" x14ac:dyDescent="0.2">
      <c r="A99" s="7">
        <v>43562</v>
      </c>
      <c r="B99" s="8">
        <v>0</v>
      </c>
      <c r="C99" s="19">
        <v>245</v>
      </c>
      <c r="D99" s="22">
        <f t="shared" si="17"/>
        <v>0</v>
      </c>
      <c r="E99" s="9">
        <f t="shared" si="24"/>
        <v>2012.2857142857142</v>
      </c>
      <c r="F99" s="12"/>
      <c r="G99" s="8"/>
      <c r="H99" s="8">
        <f t="shared" si="15"/>
        <v>14</v>
      </c>
      <c r="I99" s="8">
        <f>VLOOKUP(H99,'Online Orders'!V$3:W$55,2,FALSE)</f>
        <v>11990</v>
      </c>
      <c r="J99" s="8">
        <f t="shared" si="16"/>
        <v>7</v>
      </c>
      <c r="K99" s="13">
        <f>IF(G99=1,0,VLOOKUP(J99,'Online Orders'!X$3:Y$9,2,FALSE))</f>
        <v>0</v>
      </c>
      <c r="L99" s="9">
        <f t="shared" si="18"/>
        <v>0</v>
      </c>
      <c r="M99" s="9">
        <f t="shared" si="19"/>
        <v>0</v>
      </c>
      <c r="N99" s="9">
        <f t="shared" ca="1" si="20"/>
        <v>0</v>
      </c>
      <c r="O99" s="9">
        <f t="shared" ca="1" si="21"/>
        <v>0</v>
      </c>
      <c r="P99" s="8"/>
      <c r="Q99" s="14">
        <f t="shared" ca="1" si="22"/>
        <v>0</v>
      </c>
      <c r="R99" s="8">
        <f t="shared" ca="1" si="23"/>
        <v>0</v>
      </c>
      <c r="S99" s="8">
        <f t="shared" ca="1" si="25"/>
        <v>0</v>
      </c>
      <c r="T99" s="8">
        <v>0</v>
      </c>
      <c r="U99" s="11"/>
      <c r="V99" s="11"/>
      <c r="W99" s="11"/>
      <c r="X99" s="11"/>
      <c r="Y99" s="11"/>
    </row>
    <row r="100" spans="1:25" x14ac:dyDescent="0.2">
      <c r="A100" s="7">
        <v>43563</v>
      </c>
      <c r="B100" s="8">
        <v>2904</v>
      </c>
      <c r="C100" s="19">
        <v>245</v>
      </c>
      <c r="D100" s="22">
        <f t="shared" si="17"/>
        <v>711480</v>
      </c>
      <c r="E100" s="9">
        <f t="shared" si="24"/>
        <v>2131.2857142857142</v>
      </c>
      <c r="F100" s="12"/>
      <c r="G100" s="8"/>
      <c r="H100" s="8">
        <f t="shared" si="15"/>
        <v>15</v>
      </c>
      <c r="I100" s="8">
        <f>VLOOKUP(H100,'Online Orders'!V$3:W$55,2,FALSE)</f>
        <v>15288</v>
      </c>
      <c r="J100" s="8">
        <f t="shared" si="16"/>
        <v>1</v>
      </c>
      <c r="K100" s="13">
        <f>IF(G100=1,0,VLOOKUP(J100,'Online Orders'!X$3:Y$9,2,FALSE))</f>
        <v>0.17</v>
      </c>
      <c r="L100" s="9">
        <f t="shared" si="18"/>
        <v>15.000000000000002</v>
      </c>
      <c r="M100" s="9">
        <f t="shared" si="19"/>
        <v>19</v>
      </c>
      <c r="N100" s="9">
        <f t="shared" ca="1" si="20"/>
        <v>19</v>
      </c>
      <c r="O100" s="9">
        <f t="shared" ca="1" si="21"/>
        <v>2905</v>
      </c>
      <c r="P100" s="8"/>
      <c r="Q100" s="14">
        <f t="shared" ca="1" si="22"/>
        <v>2903</v>
      </c>
      <c r="R100" s="8">
        <f t="shared" ca="1" si="23"/>
        <v>2907</v>
      </c>
      <c r="S100" s="8">
        <f t="shared" ca="1" si="25"/>
        <v>2903</v>
      </c>
      <c r="T100" s="8">
        <v>11</v>
      </c>
      <c r="U100" s="11"/>
      <c r="V100" s="11"/>
      <c r="W100" s="11"/>
      <c r="X100" s="11"/>
      <c r="Y100" s="11"/>
    </row>
    <row r="101" spans="1:25" x14ac:dyDescent="0.2">
      <c r="A101" s="7">
        <v>43564</v>
      </c>
      <c r="B101" s="8">
        <v>2292</v>
      </c>
      <c r="C101" s="19">
        <v>245</v>
      </c>
      <c r="D101" s="22">
        <f t="shared" si="17"/>
        <v>561540</v>
      </c>
      <c r="E101" s="9">
        <f t="shared" si="24"/>
        <v>2256.7142857142858</v>
      </c>
      <c r="F101" s="12"/>
      <c r="G101" s="8"/>
      <c r="H101" s="8">
        <f t="shared" si="15"/>
        <v>15</v>
      </c>
      <c r="I101" s="8">
        <f>VLOOKUP(H101,'Online Orders'!V$3:W$55,2,FALSE)</f>
        <v>15288</v>
      </c>
      <c r="J101" s="8">
        <f t="shared" si="16"/>
        <v>2</v>
      </c>
      <c r="K101" s="13">
        <f>IF(G101=1,0,VLOOKUP(J101,'Online Orders'!X$3:Y$9,2,FALSE))</f>
        <v>0.14000000000000001</v>
      </c>
      <c r="L101" s="9">
        <f t="shared" si="18"/>
        <v>12.000000000000002</v>
      </c>
      <c r="M101" s="9">
        <f t="shared" si="19"/>
        <v>16</v>
      </c>
      <c r="N101" s="9">
        <f t="shared" ca="1" si="20"/>
        <v>15</v>
      </c>
      <c r="O101" s="9">
        <f t="shared" ca="1" si="21"/>
        <v>2294</v>
      </c>
      <c r="P101" s="8"/>
      <c r="Q101" s="14">
        <f t="shared" ca="1" si="22"/>
        <v>2292</v>
      </c>
      <c r="R101" s="8">
        <f t="shared" ca="1" si="23"/>
        <v>2296</v>
      </c>
      <c r="S101" s="8">
        <f t="shared" ca="1" si="25"/>
        <v>2296</v>
      </c>
      <c r="T101" s="8">
        <v>7</v>
      </c>
      <c r="U101" s="11"/>
      <c r="V101" s="11"/>
      <c r="W101" s="11"/>
      <c r="X101" s="11"/>
      <c r="Y101" s="11"/>
    </row>
    <row r="102" spans="1:25" x14ac:dyDescent="0.2">
      <c r="A102" s="7">
        <v>43565</v>
      </c>
      <c r="B102" s="8">
        <v>2292</v>
      </c>
      <c r="C102" s="19">
        <v>245</v>
      </c>
      <c r="D102" s="22">
        <f t="shared" si="17"/>
        <v>561540</v>
      </c>
      <c r="E102" s="9">
        <f t="shared" si="24"/>
        <v>2380.4285714285716</v>
      </c>
      <c r="F102" s="12"/>
      <c r="G102" s="8"/>
      <c r="H102" s="8">
        <f t="shared" si="15"/>
        <v>15</v>
      </c>
      <c r="I102" s="8">
        <f>VLOOKUP(H102,'Online Orders'!V$3:W$55,2,FALSE)</f>
        <v>15288</v>
      </c>
      <c r="J102" s="8">
        <f t="shared" si="16"/>
        <v>3</v>
      </c>
      <c r="K102" s="13">
        <f>IF(G102=1,0,VLOOKUP(J102,'Online Orders'!X$3:Y$9,2,FALSE))</f>
        <v>0.14000000000000001</v>
      </c>
      <c r="L102" s="9">
        <f t="shared" si="18"/>
        <v>12.000000000000002</v>
      </c>
      <c r="M102" s="9">
        <f t="shared" si="19"/>
        <v>16</v>
      </c>
      <c r="N102" s="9">
        <f t="shared" ca="1" si="20"/>
        <v>13</v>
      </c>
      <c r="O102" s="9">
        <f t="shared" ca="1" si="21"/>
        <v>1988</v>
      </c>
      <c r="P102" s="8"/>
      <c r="Q102" s="14">
        <f t="shared" ca="1" si="22"/>
        <v>1986</v>
      </c>
      <c r="R102" s="8">
        <f t="shared" ca="1" si="23"/>
        <v>1990</v>
      </c>
      <c r="S102" s="8">
        <f t="shared" ca="1" si="25"/>
        <v>1988</v>
      </c>
      <c r="T102" s="8">
        <v>7</v>
      </c>
      <c r="U102" s="11"/>
      <c r="V102" s="11"/>
      <c r="W102" s="11"/>
      <c r="X102" s="11"/>
      <c r="Y102" s="11"/>
    </row>
    <row r="103" spans="1:25" x14ac:dyDescent="0.2">
      <c r="A103" s="7">
        <v>43566</v>
      </c>
      <c r="B103" s="8">
        <v>2751</v>
      </c>
      <c r="C103" s="19">
        <v>245</v>
      </c>
      <c r="D103" s="22">
        <f t="shared" si="17"/>
        <v>673995</v>
      </c>
      <c r="E103" s="9">
        <f t="shared" si="24"/>
        <v>2380.4285714285716</v>
      </c>
      <c r="F103" s="12"/>
      <c r="G103" s="8"/>
      <c r="H103" s="8">
        <f t="shared" si="15"/>
        <v>15</v>
      </c>
      <c r="I103" s="8">
        <f>VLOOKUP(H103,'Online Orders'!V$3:W$55,2,FALSE)</f>
        <v>15288</v>
      </c>
      <c r="J103" s="8">
        <f t="shared" si="16"/>
        <v>4</v>
      </c>
      <c r="K103" s="13">
        <f>IF(G103=1,0,VLOOKUP(J103,'Online Orders'!X$3:Y$9,2,FALSE))</f>
        <v>0.16</v>
      </c>
      <c r="L103" s="9">
        <f t="shared" si="18"/>
        <v>14.000000000000002</v>
      </c>
      <c r="M103" s="9">
        <f t="shared" si="19"/>
        <v>18</v>
      </c>
      <c r="N103" s="9">
        <f t="shared" ca="1" si="20"/>
        <v>15</v>
      </c>
      <c r="O103" s="9">
        <f t="shared" ca="1" si="21"/>
        <v>2294</v>
      </c>
      <c r="P103" s="8"/>
      <c r="Q103" s="14">
        <f t="shared" ca="1" si="22"/>
        <v>2292</v>
      </c>
      <c r="R103" s="8">
        <f t="shared" ca="1" si="23"/>
        <v>2296</v>
      </c>
      <c r="S103" s="8">
        <f t="shared" ca="1" si="25"/>
        <v>2295</v>
      </c>
      <c r="T103" s="8">
        <v>5</v>
      </c>
      <c r="U103" s="11"/>
      <c r="V103" s="11"/>
      <c r="W103" s="11"/>
      <c r="X103" s="11"/>
      <c r="Y103" s="11"/>
    </row>
    <row r="104" spans="1:25" x14ac:dyDescent="0.2">
      <c r="A104" s="7">
        <v>43567</v>
      </c>
      <c r="B104" s="8">
        <v>3518</v>
      </c>
      <c r="C104" s="19">
        <v>245</v>
      </c>
      <c r="D104" s="22">
        <f t="shared" si="17"/>
        <v>861910</v>
      </c>
      <c r="E104" s="9">
        <f t="shared" si="24"/>
        <v>2315</v>
      </c>
      <c r="F104" s="12"/>
      <c r="G104" s="8"/>
      <c r="H104" s="8">
        <f t="shared" si="15"/>
        <v>15</v>
      </c>
      <c r="I104" s="8">
        <f>VLOOKUP(H104,'Online Orders'!V$3:W$55,2,FALSE)</f>
        <v>15288</v>
      </c>
      <c r="J104" s="8">
        <f t="shared" si="16"/>
        <v>5</v>
      </c>
      <c r="K104" s="13">
        <f>IF(G104=1,0,VLOOKUP(J104,'Online Orders'!X$3:Y$9,2,FALSE))</f>
        <v>0.22</v>
      </c>
      <c r="L104" s="9">
        <f t="shared" si="18"/>
        <v>20</v>
      </c>
      <c r="M104" s="9">
        <f t="shared" si="19"/>
        <v>24</v>
      </c>
      <c r="N104" s="9">
        <f t="shared" ca="1" si="20"/>
        <v>21</v>
      </c>
      <c r="O104" s="9">
        <f t="shared" ca="1" si="21"/>
        <v>3211</v>
      </c>
      <c r="P104" s="8"/>
      <c r="Q104" s="14">
        <f t="shared" ca="1" si="22"/>
        <v>3209</v>
      </c>
      <c r="R104" s="8">
        <f t="shared" ca="1" si="23"/>
        <v>3213</v>
      </c>
      <c r="S104" s="8">
        <f t="shared" ca="1" si="25"/>
        <v>3213</v>
      </c>
      <c r="T104" s="8">
        <v>13</v>
      </c>
      <c r="U104" s="11"/>
      <c r="V104" s="11"/>
      <c r="W104" s="11"/>
      <c r="X104" s="11"/>
      <c r="Y104" s="11"/>
    </row>
    <row r="105" spans="1:25" x14ac:dyDescent="0.2">
      <c r="A105" s="7">
        <v>43568</v>
      </c>
      <c r="B105" s="8">
        <v>2906</v>
      </c>
      <c r="C105" s="19">
        <v>245</v>
      </c>
      <c r="D105" s="22">
        <f t="shared" si="17"/>
        <v>711970</v>
      </c>
      <c r="E105" s="9">
        <f t="shared" si="24"/>
        <v>2293.2857142857142</v>
      </c>
      <c r="F105" s="12"/>
      <c r="G105" s="8"/>
      <c r="H105" s="8">
        <f t="shared" si="15"/>
        <v>15</v>
      </c>
      <c r="I105" s="8">
        <f>VLOOKUP(H105,'Online Orders'!V$3:W$55,2,FALSE)</f>
        <v>15288</v>
      </c>
      <c r="J105" s="8">
        <f t="shared" si="16"/>
        <v>6</v>
      </c>
      <c r="K105" s="13">
        <f>IF(G105=1,0,VLOOKUP(J105,'Online Orders'!X$3:Y$9,2,FALSE))</f>
        <v>0.17</v>
      </c>
      <c r="L105" s="9">
        <f t="shared" si="18"/>
        <v>15.000000000000002</v>
      </c>
      <c r="M105" s="9">
        <f t="shared" si="19"/>
        <v>19</v>
      </c>
      <c r="N105" s="9">
        <f t="shared" ca="1" si="20"/>
        <v>18</v>
      </c>
      <c r="O105" s="9">
        <f t="shared" ca="1" si="21"/>
        <v>2752</v>
      </c>
      <c r="P105" s="8"/>
      <c r="Q105" s="14">
        <f t="shared" ca="1" si="22"/>
        <v>2750</v>
      </c>
      <c r="R105" s="8">
        <f t="shared" ca="1" si="23"/>
        <v>2754</v>
      </c>
      <c r="S105" s="8">
        <f t="shared" ca="1" si="25"/>
        <v>2754</v>
      </c>
      <c r="T105" s="8">
        <v>8</v>
      </c>
      <c r="U105" s="11"/>
      <c r="V105" s="11"/>
      <c r="W105" s="11"/>
      <c r="X105" s="11"/>
      <c r="Y105" s="11"/>
    </row>
    <row r="106" spans="1:25" x14ac:dyDescent="0.2">
      <c r="A106" s="7">
        <v>43569</v>
      </c>
      <c r="B106" s="8">
        <v>0</v>
      </c>
      <c r="C106" s="19">
        <v>245</v>
      </c>
      <c r="D106" s="22">
        <f t="shared" si="17"/>
        <v>0</v>
      </c>
      <c r="E106" s="9">
        <f t="shared" si="24"/>
        <v>2249.5714285714284</v>
      </c>
      <c r="F106" s="12"/>
      <c r="G106" s="8"/>
      <c r="H106" s="8">
        <f t="shared" si="15"/>
        <v>15</v>
      </c>
      <c r="I106" s="8">
        <f>VLOOKUP(H106,'Online Orders'!V$3:W$55,2,FALSE)</f>
        <v>15288</v>
      </c>
      <c r="J106" s="8">
        <f t="shared" si="16"/>
        <v>7</v>
      </c>
      <c r="K106" s="13">
        <f>IF(G106=1,0,VLOOKUP(J106,'Online Orders'!X$3:Y$9,2,FALSE))</f>
        <v>0</v>
      </c>
      <c r="L106" s="9">
        <f t="shared" si="18"/>
        <v>0</v>
      </c>
      <c r="M106" s="9">
        <f t="shared" si="19"/>
        <v>0</v>
      </c>
      <c r="N106" s="9">
        <f t="shared" ca="1" si="20"/>
        <v>0</v>
      </c>
      <c r="O106" s="9">
        <f t="shared" ca="1" si="21"/>
        <v>0</v>
      </c>
      <c r="P106" s="8"/>
      <c r="Q106" s="14">
        <f t="shared" ca="1" si="22"/>
        <v>0</v>
      </c>
      <c r="R106" s="8">
        <f t="shared" ca="1" si="23"/>
        <v>0</v>
      </c>
      <c r="S106" s="8">
        <f t="shared" ca="1" si="25"/>
        <v>0</v>
      </c>
      <c r="T106" s="8">
        <v>0</v>
      </c>
      <c r="U106" s="11"/>
      <c r="V106" s="11"/>
      <c r="W106" s="11"/>
      <c r="X106" s="11"/>
      <c r="Y106" s="11"/>
    </row>
    <row r="107" spans="1:25" x14ac:dyDescent="0.2">
      <c r="A107" s="7">
        <v>43570</v>
      </c>
      <c r="B107" s="8">
        <v>2446</v>
      </c>
      <c r="C107" s="19">
        <v>245</v>
      </c>
      <c r="D107" s="22">
        <f t="shared" si="17"/>
        <v>599270</v>
      </c>
      <c r="E107" s="9">
        <f t="shared" si="24"/>
        <v>2184.5714285714284</v>
      </c>
      <c r="F107" s="12"/>
      <c r="G107" s="8"/>
      <c r="H107" s="8">
        <f t="shared" si="15"/>
        <v>16</v>
      </c>
      <c r="I107" s="8">
        <f>VLOOKUP(H107,'Online Orders'!V$3:W$55,2,FALSE)</f>
        <v>15288</v>
      </c>
      <c r="J107" s="8">
        <f t="shared" si="16"/>
        <v>1</v>
      </c>
      <c r="K107" s="13">
        <f>IF(G107=1,0,VLOOKUP(J107,'Online Orders'!X$3:Y$9,2,FALSE))</f>
        <v>0.17</v>
      </c>
      <c r="L107" s="9">
        <f t="shared" si="18"/>
        <v>15.000000000000002</v>
      </c>
      <c r="M107" s="9">
        <f t="shared" si="19"/>
        <v>19</v>
      </c>
      <c r="N107" s="9">
        <f t="shared" ca="1" si="20"/>
        <v>18</v>
      </c>
      <c r="O107" s="9">
        <f t="shared" ca="1" si="21"/>
        <v>2752</v>
      </c>
      <c r="P107" s="8"/>
      <c r="Q107" s="14">
        <f t="shared" ca="1" si="22"/>
        <v>2750</v>
      </c>
      <c r="R107" s="8">
        <f t="shared" ca="1" si="23"/>
        <v>2754</v>
      </c>
      <c r="S107" s="8">
        <f t="shared" ca="1" si="25"/>
        <v>2750</v>
      </c>
      <c r="T107" s="8">
        <v>11</v>
      </c>
      <c r="U107" s="11"/>
      <c r="V107" s="11"/>
      <c r="W107" s="11"/>
      <c r="X107" s="11"/>
      <c r="Y107" s="11"/>
    </row>
    <row r="108" spans="1:25" x14ac:dyDescent="0.2">
      <c r="A108" s="7">
        <v>43571</v>
      </c>
      <c r="B108" s="8">
        <v>2140</v>
      </c>
      <c r="C108" s="19">
        <v>245</v>
      </c>
      <c r="D108" s="22">
        <f t="shared" si="17"/>
        <v>524300</v>
      </c>
      <c r="E108" s="9">
        <f t="shared" si="24"/>
        <v>1682</v>
      </c>
      <c r="F108" s="12"/>
      <c r="G108" s="8"/>
      <c r="H108" s="8">
        <f t="shared" si="15"/>
        <v>16</v>
      </c>
      <c r="I108" s="8">
        <f>VLOOKUP(H108,'Online Orders'!V$3:W$55,2,FALSE)</f>
        <v>15288</v>
      </c>
      <c r="J108" s="8">
        <f t="shared" si="16"/>
        <v>2</v>
      </c>
      <c r="K108" s="13">
        <f>IF(G108=1,0,VLOOKUP(J108,'Online Orders'!X$3:Y$9,2,FALSE))</f>
        <v>0.14000000000000001</v>
      </c>
      <c r="L108" s="9">
        <f t="shared" si="18"/>
        <v>12.000000000000002</v>
      </c>
      <c r="M108" s="9">
        <f t="shared" si="19"/>
        <v>16</v>
      </c>
      <c r="N108" s="9">
        <f t="shared" ca="1" si="20"/>
        <v>15</v>
      </c>
      <c r="O108" s="9">
        <f t="shared" ca="1" si="21"/>
        <v>2294</v>
      </c>
      <c r="P108" s="8"/>
      <c r="Q108" s="14">
        <f t="shared" ca="1" si="22"/>
        <v>2292</v>
      </c>
      <c r="R108" s="8">
        <f t="shared" ca="1" si="23"/>
        <v>2296</v>
      </c>
      <c r="S108" s="8">
        <f t="shared" ca="1" si="25"/>
        <v>2293</v>
      </c>
      <c r="T108" s="8">
        <v>7</v>
      </c>
      <c r="U108" s="11"/>
      <c r="V108" s="11"/>
      <c r="W108" s="11"/>
      <c r="X108" s="11"/>
      <c r="Y108" s="11"/>
    </row>
    <row r="109" spans="1:25" x14ac:dyDescent="0.2">
      <c r="A109" s="7">
        <v>43572</v>
      </c>
      <c r="B109" s="8">
        <v>1986</v>
      </c>
      <c r="C109" s="19">
        <v>245</v>
      </c>
      <c r="D109" s="22">
        <f t="shared" si="17"/>
        <v>486570</v>
      </c>
      <c r="E109" s="9">
        <f t="shared" si="24"/>
        <v>1638.2857142857142</v>
      </c>
      <c r="F109" s="12"/>
      <c r="G109" s="8"/>
      <c r="H109" s="8">
        <f t="shared" si="15"/>
        <v>16</v>
      </c>
      <c r="I109" s="8">
        <f>VLOOKUP(H109,'Online Orders'!V$3:W$55,2,FALSE)</f>
        <v>15288</v>
      </c>
      <c r="J109" s="8">
        <f t="shared" si="16"/>
        <v>3</v>
      </c>
      <c r="K109" s="13">
        <f>IF(G109=1,0,VLOOKUP(J109,'Online Orders'!X$3:Y$9,2,FALSE))</f>
        <v>0.14000000000000001</v>
      </c>
      <c r="L109" s="9">
        <f t="shared" si="18"/>
        <v>12.000000000000002</v>
      </c>
      <c r="M109" s="9">
        <f t="shared" si="19"/>
        <v>16</v>
      </c>
      <c r="N109" s="9">
        <f t="shared" ca="1" si="20"/>
        <v>15</v>
      </c>
      <c r="O109" s="9">
        <f t="shared" ca="1" si="21"/>
        <v>2294</v>
      </c>
      <c r="P109" s="8"/>
      <c r="Q109" s="14">
        <f t="shared" ca="1" si="22"/>
        <v>2292</v>
      </c>
      <c r="R109" s="8">
        <f t="shared" ca="1" si="23"/>
        <v>2296</v>
      </c>
      <c r="S109" s="8">
        <f t="shared" ca="1" si="25"/>
        <v>2292</v>
      </c>
      <c r="T109" s="8">
        <v>7</v>
      </c>
      <c r="U109" s="11"/>
      <c r="V109" s="11"/>
      <c r="W109" s="11"/>
      <c r="X109" s="11"/>
      <c r="Y109" s="11"/>
    </row>
    <row r="110" spans="1:25" x14ac:dyDescent="0.2">
      <c r="A110" s="7">
        <v>43573</v>
      </c>
      <c r="B110" s="8">
        <v>2296</v>
      </c>
      <c r="C110" s="19">
        <v>245</v>
      </c>
      <c r="D110" s="22">
        <f t="shared" si="17"/>
        <v>562520</v>
      </c>
      <c r="E110" s="9">
        <f t="shared" si="24"/>
        <v>1638.2857142857142</v>
      </c>
      <c r="F110" s="12"/>
      <c r="G110" s="8"/>
      <c r="H110" s="8">
        <f t="shared" si="15"/>
        <v>16</v>
      </c>
      <c r="I110" s="8">
        <f>VLOOKUP(H110,'Online Orders'!V$3:W$55,2,FALSE)</f>
        <v>15288</v>
      </c>
      <c r="J110" s="8">
        <f t="shared" si="16"/>
        <v>4</v>
      </c>
      <c r="K110" s="13">
        <f>IF(G110=1,0,VLOOKUP(J110,'Online Orders'!X$3:Y$9,2,FALSE))</f>
        <v>0.16</v>
      </c>
      <c r="L110" s="9">
        <f t="shared" si="18"/>
        <v>14.000000000000002</v>
      </c>
      <c r="M110" s="9">
        <f t="shared" si="19"/>
        <v>18</v>
      </c>
      <c r="N110" s="9">
        <f t="shared" ca="1" si="20"/>
        <v>15</v>
      </c>
      <c r="O110" s="9">
        <f t="shared" ca="1" si="21"/>
        <v>2294</v>
      </c>
      <c r="P110" s="8"/>
      <c r="Q110" s="14">
        <f t="shared" ca="1" si="22"/>
        <v>2292</v>
      </c>
      <c r="R110" s="8">
        <f t="shared" ca="1" si="23"/>
        <v>2296</v>
      </c>
      <c r="S110" s="8">
        <f t="shared" ca="1" si="25"/>
        <v>2293</v>
      </c>
      <c r="T110" s="8">
        <v>8</v>
      </c>
      <c r="U110" s="11"/>
      <c r="V110" s="11"/>
      <c r="W110" s="11"/>
      <c r="X110" s="11"/>
      <c r="Y110" s="11"/>
    </row>
    <row r="111" spans="1:25" x14ac:dyDescent="0.2">
      <c r="A111" s="7">
        <v>43574</v>
      </c>
      <c r="B111" s="8">
        <v>0</v>
      </c>
      <c r="C111" s="19">
        <v>245</v>
      </c>
      <c r="D111" s="22">
        <f t="shared" si="17"/>
        <v>0</v>
      </c>
      <c r="E111" s="9">
        <f t="shared" si="24"/>
        <v>1288.8571428571429</v>
      </c>
      <c r="F111" s="12"/>
      <c r="G111" s="8">
        <v>1</v>
      </c>
      <c r="H111" s="8">
        <f t="shared" si="15"/>
        <v>16</v>
      </c>
      <c r="I111" s="8">
        <f>VLOOKUP(H111,'Online Orders'!V$3:W$55,2,FALSE)</f>
        <v>15288</v>
      </c>
      <c r="J111" s="8">
        <f t="shared" si="16"/>
        <v>5</v>
      </c>
      <c r="K111" s="13">
        <f>IF(G111=1,0,VLOOKUP(J111,'Online Orders'!X$3:Y$9,2,FALSE))</f>
        <v>0</v>
      </c>
      <c r="L111" s="9">
        <f t="shared" si="18"/>
        <v>0</v>
      </c>
      <c r="M111" s="9">
        <f t="shared" si="19"/>
        <v>0</v>
      </c>
      <c r="N111" s="9">
        <f t="shared" ca="1" si="20"/>
        <v>0</v>
      </c>
      <c r="O111" s="9">
        <f t="shared" ca="1" si="21"/>
        <v>0</v>
      </c>
      <c r="P111" s="8"/>
      <c r="Q111" s="14">
        <f t="shared" ca="1" si="22"/>
        <v>0</v>
      </c>
      <c r="R111" s="8">
        <f t="shared" ca="1" si="23"/>
        <v>0</v>
      </c>
      <c r="S111" s="8">
        <f t="shared" ca="1" si="25"/>
        <v>0</v>
      </c>
      <c r="T111" s="8">
        <v>0</v>
      </c>
      <c r="U111" s="11"/>
      <c r="V111" s="11"/>
      <c r="W111" s="11"/>
      <c r="X111" s="11"/>
      <c r="Y111" s="11"/>
    </row>
    <row r="112" spans="1:25" x14ac:dyDescent="0.2">
      <c r="A112" s="7">
        <v>43575</v>
      </c>
      <c r="B112" s="8">
        <v>2600</v>
      </c>
      <c r="C112" s="19">
        <v>245</v>
      </c>
      <c r="D112" s="22">
        <f t="shared" si="17"/>
        <v>637000</v>
      </c>
      <c r="E112" s="9">
        <f t="shared" si="24"/>
        <v>1332.7142857142858</v>
      </c>
      <c r="F112" s="12"/>
      <c r="G112" s="8"/>
      <c r="H112" s="8">
        <f t="shared" si="15"/>
        <v>16</v>
      </c>
      <c r="I112" s="8">
        <f>VLOOKUP(H112,'Online Orders'!V$3:W$55,2,FALSE)</f>
        <v>15288</v>
      </c>
      <c r="J112" s="8">
        <f t="shared" si="16"/>
        <v>6</v>
      </c>
      <c r="K112" s="13">
        <f>IF(G112=1,0,VLOOKUP(J112,'Online Orders'!X$3:Y$9,2,FALSE))</f>
        <v>0.17</v>
      </c>
      <c r="L112" s="9">
        <f t="shared" si="18"/>
        <v>15.000000000000002</v>
      </c>
      <c r="M112" s="9">
        <f t="shared" si="19"/>
        <v>19</v>
      </c>
      <c r="N112" s="9">
        <f t="shared" ca="1" si="20"/>
        <v>16</v>
      </c>
      <c r="O112" s="9">
        <f t="shared" ca="1" si="21"/>
        <v>2447</v>
      </c>
      <c r="P112" s="8"/>
      <c r="Q112" s="14">
        <f t="shared" ca="1" si="22"/>
        <v>2445</v>
      </c>
      <c r="R112" s="8">
        <f t="shared" ca="1" si="23"/>
        <v>2449</v>
      </c>
      <c r="S112" s="8">
        <f t="shared" ca="1" si="25"/>
        <v>2447</v>
      </c>
      <c r="T112" s="8">
        <v>8</v>
      </c>
      <c r="U112" s="11"/>
      <c r="V112" s="11"/>
      <c r="W112" s="11"/>
      <c r="X112" s="11"/>
      <c r="Y112" s="11"/>
    </row>
    <row r="113" spans="1:25" x14ac:dyDescent="0.2">
      <c r="A113" s="7">
        <v>43576</v>
      </c>
      <c r="B113" s="8">
        <v>0</v>
      </c>
      <c r="C113" s="19">
        <v>245</v>
      </c>
      <c r="D113" s="22">
        <f t="shared" si="17"/>
        <v>0</v>
      </c>
      <c r="E113" s="9">
        <f t="shared" si="24"/>
        <v>1376.5714285714287</v>
      </c>
      <c r="F113" s="12"/>
      <c r="G113" s="8"/>
      <c r="H113" s="8">
        <f t="shared" si="15"/>
        <v>16</v>
      </c>
      <c r="I113" s="8">
        <f>VLOOKUP(H113,'Online Orders'!V$3:W$55,2,FALSE)</f>
        <v>15288</v>
      </c>
      <c r="J113" s="8">
        <f t="shared" si="16"/>
        <v>7</v>
      </c>
      <c r="K113" s="13">
        <f>IF(G113=1,0,VLOOKUP(J113,'Online Orders'!X$3:Y$9,2,FALSE))</f>
        <v>0</v>
      </c>
      <c r="L113" s="9">
        <f t="shared" si="18"/>
        <v>0</v>
      </c>
      <c r="M113" s="9">
        <f t="shared" si="19"/>
        <v>0</v>
      </c>
      <c r="N113" s="9">
        <f t="shared" ca="1" si="20"/>
        <v>0</v>
      </c>
      <c r="O113" s="9">
        <f t="shared" ca="1" si="21"/>
        <v>0</v>
      </c>
      <c r="P113" s="8"/>
      <c r="Q113" s="14">
        <f t="shared" ca="1" si="22"/>
        <v>0</v>
      </c>
      <c r="R113" s="8">
        <f t="shared" ca="1" si="23"/>
        <v>0</v>
      </c>
      <c r="S113" s="8">
        <f t="shared" ca="1" si="25"/>
        <v>0</v>
      </c>
      <c r="T113" s="8">
        <v>0</v>
      </c>
      <c r="U113" s="11"/>
      <c r="V113" s="11"/>
      <c r="W113" s="11"/>
      <c r="X113" s="11"/>
      <c r="Y113" s="11"/>
    </row>
    <row r="114" spans="1:25" x14ac:dyDescent="0.2">
      <c r="A114" s="7">
        <v>43577</v>
      </c>
      <c r="B114" s="8">
        <v>0</v>
      </c>
      <c r="C114" s="19">
        <v>245</v>
      </c>
      <c r="D114" s="22">
        <f t="shared" si="17"/>
        <v>0</v>
      </c>
      <c r="E114" s="9">
        <f t="shared" si="24"/>
        <v>1398.4285714285713</v>
      </c>
      <c r="F114" s="12"/>
      <c r="G114" s="8">
        <v>1</v>
      </c>
      <c r="H114" s="8">
        <f t="shared" si="15"/>
        <v>17</v>
      </c>
      <c r="I114" s="8">
        <f>VLOOKUP(H114,'Online Orders'!V$3:W$55,2,FALSE)</f>
        <v>15288</v>
      </c>
      <c r="J114" s="8">
        <f t="shared" si="16"/>
        <v>1</v>
      </c>
      <c r="K114" s="13">
        <f>IF(G114=1,0,VLOOKUP(J114,'Online Orders'!X$3:Y$9,2,FALSE))</f>
        <v>0</v>
      </c>
      <c r="L114" s="9">
        <f t="shared" si="18"/>
        <v>0</v>
      </c>
      <c r="M114" s="9">
        <f t="shared" si="19"/>
        <v>0</v>
      </c>
      <c r="N114" s="9">
        <f t="shared" ca="1" si="20"/>
        <v>0</v>
      </c>
      <c r="O114" s="9">
        <f t="shared" ca="1" si="21"/>
        <v>0</v>
      </c>
      <c r="P114" s="8"/>
      <c r="Q114" s="14">
        <f t="shared" ca="1" si="22"/>
        <v>0</v>
      </c>
      <c r="R114" s="8">
        <f t="shared" ca="1" si="23"/>
        <v>0</v>
      </c>
      <c r="S114" s="8">
        <f t="shared" ca="1" si="25"/>
        <v>0</v>
      </c>
      <c r="T114" s="8">
        <v>0</v>
      </c>
      <c r="U114" s="11"/>
      <c r="V114" s="11"/>
      <c r="W114" s="11"/>
      <c r="X114" s="11"/>
      <c r="Y114" s="11"/>
    </row>
    <row r="115" spans="1:25" x14ac:dyDescent="0.2">
      <c r="A115" s="7">
        <v>43578</v>
      </c>
      <c r="B115" s="8">
        <v>2447</v>
      </c>
      <c r="C115" s="19">
        <v>245</v>
      </c>
      <c r="D115" s="22">
        <f t="shared" si="17"/>
        <v>599515</v>
      </c>
      <c r="E115" s="9">
        <f t="shared" si="24"/>
        <v>1856.8571428571429</v>
      </c>
      <c r="F115" s="12"/>
      <c r="G115" s="8"/>
      <c r="H115" s="8">
        <f t="shared" si="15"/>
        <v>17</v>
      </c>
      <c r="I115" s="8">
        <f>VLOOKUP(H115,'Online Orders'!V$3:W$55,2,FALSE)</f>
        <v>15288</v>
      </c>
      <c r="J115" s="8">
        <f t="shared" si="16"/>
        <v>2</v>
      </c>
      <c r="K115" s="13">
        <f>IF(G115=1,0,VLOOKUP(J115,'Online Orders'!X$3:Y$9,2,FALSE))</f>
        <v>0.14000000000000001</v>
      </c>
      <c r="L115" s="9">
        <f t="shared" si="18"/>
        <v>12.000000000000002</v>
      </c>
      <c r="M115" s="9">
        <f t="shared" si="19"/>
        <v>16</v>
      </c>
      <c r="N115" s="9">
        <f t="shared" ca="1" si="20"/>
        <v>16</v>
      </c>
      <c r="O115" s="9">
        <f t="shared" ca="1" si="21"/>
        <v>2447</v>
      </c>
      <c r="P115" s="8"/>
      <c r="Q115" s="14">
        <f t="shared" ca="1" si="22"/>
        <v>2445</v>
      </c>
      <c r="R115" s="8">
        <f t="shared" ca="1" si="23"/>
        <v>2449</v>
      </c>
      <c r="S115" s="8">
        <f t="shared" ca="1" si="25"/>
        <v>2446</v>
      </c>
      <c r="T115" s="8">
        <v>7</v>
      </c>
      <c r="U115" s="11"/>
      <c r="V115" s="11"/>
      <c r="W115" s="11"/>
      <c r="X115" s="11"/>
      <c r="Y115" s="11"/>
    </row>
    <row r="116" spans="1:25" x14ac:dyDescent="0.2">
      <c r="A116" s="7">
        <v>43579</v>
      </c>
      <c r="B116" s="8">
        <v>2293</v>
      </c>
      <c r="C116" s="19">
        <v>245</v>
      </c>
      <c r="D116" s="22">
        <f t="shared" si="17"/>
        <v>561785</v>
      </c>
      <c r="E116" s="9">
        <f t="shared" si="24"/>
        <v>1900.1428571428571</v>
      </c>
      <c r="F116" s="12"/>
      <c r="G116" s="8"/>
      <c r="H116" s="8">
        <f t="shared" si="15"/>
        <v>17</v>
      </c>
      <c r="I116" s="8">
        <f>VLOOKUP(H116,'Online Orders'!V$3:W$55,2,FALSE)</f>
        <v>15288</v>
      </c>
      <c r="J116" s="8">
        <f t="shared" si="16"/>
        <v>3</v>
      </c>
      <c r="K116" s="13">
        <f>IF(G116=1,0,VLOOKUP(J116,'Online Orders'!X$3:Y$9,2,FALSE))</f>
        <v>0.14000000000000001</v>
      </c>
      <c r="L116" s="9">
        <f t="shared" si="18"/>
        <v>12.000000000000002</v>
      </c>
      <c r="M116" s="9">
        <f t="shared" si="19"/>
        <v>16</v>
      </c>
      <c r="N116" s="9">
        <f t="shared" ca="1" si="20"/>
        <v>14</v>
      </c>
      <c r="O116" s="9">
        <f t="shared" ca="1" si="21"/>
        <v>2141</v>
      </c>
      <c r="P116" s="8"/>
      <c r="Q116" s="14">
        <f t="shared" ca="1" si="22"/>
        <v>2139</v>
      </c>
      <c r="R116" s="8">
        <f t="shared" ca="1" si="23"/>
        <v>2143</v>
      </c>
      <c r="S116" s="8">
        <f t="shared" ca="1" si="25"/>
        <v>2141</v>
      </c>
      <c r="T116" s="8">
        <v>7</v>
      </c>
      <c r="U116" s="11"/>
      <c r="V116" s="11"/>
      <c r="W116" s="11"/>
      <c r="X116" s="11"/>
      <c r="Y116" s="11"/>
    </row>
    <row r="117" spans="1:25" x14ac:dyDescent="0.2">
      <c r="A117" s="7">
        <v>43580</v>
      </c>
      <c r="B117" s="8">
        <v>2449</v>
      </c>
      <c r="C117" s="19">
        <v>245</v>
      </c>
      <c r="D117" s="22">
        <f t="shared" si="17"/>
        <v>600005</v>
      </c>
      <c r="E117" s="9">
        <f t="shared" si="24"/>
        <v>1900.1428571428571</v>
      </c>
      <c r="F117" s="12"/>
      <c r="G117" s="8"/>
      <c r="H117" s="8">
        <f t="shared" si="15"/>
        <v>17</v>
      </c>
      <c r="I117" s="8">
        <f>VLOOKUP(H117,'Online Orders'!V$3:W$55,2,FALSE)</f>
        <v>15288</v>
      </c>
      <c r="J117" s="8">
        <f t="shared" si="16"/>
        <v>4</v>
      </c>
      <c r="K117" s="13">
        <f>IF(G117=1,0,VLOOKUP(J117,'Online Orders'!X$3:Y$9,2,FALSE))</f>
        <v>0.16</v>
      </c>
      <c r="L117" s="9">
        <f t="shared" si="18"/>
        <v>14.000000000000002</v>
      </c>
      <c r="M117" s="9">
        <f t="shared" si="19"/>
        <v>18</v>
      </c>
      <c r="N117" s="9">
        <f t="shared" ca="1" si="20"/>
        <v>18</v>
      </c>
      <c r="O117" s="9">
        <f t="shared" ca="1" si="21"/>
        <v>2752</v>
      </c>
      <c r="P117" s="8"/>
      <c r="Q117" s="14">
        <f t="shared" ca="1" si="22"/>
        <v>2750</v>
      </c>
      <c r="R117" s="8">
        <f t="shared" ca="1" si="23"/>
        <v>2754</v>
      </c>
      <c r="S117" s="8">
        <f t="shared" ca="1" si="25"/>
        <v>2753</v>
      </c>
      <c r="T117" s="8">
        <v>5</v>
      </c>
      <c r="U117" s="11"/>
      <c r="V117" s="11"/>
      <c r="W117" s="11"/>
      <c r="X117" s="11"/>
      <c r="Y117" s="11"/>
    </row>
    <row r="118" spans="1:25" x14ac:dyDescent="0.2">
      <c r="A118" s="7">
        <v>43581</v>
      </c>
      <c r="B118" s="8">
        <v>3209</v>
      </c>
      <c r="C118" s="19">
        <v>245</v>
      </c>
      <c r="D118" s="22">
        <f t="shared" si="17"/>
        <v>786205</v>
      </c>
      <c r="E118" s="9">
        <f t="shared" si="24"/>
        <v>2339.8571428571427</v>
      </c>
      <c r="F118" s="12"/>
      <c r="G118" s="8"/>
      <c r="H118" s="8">
        <f t="shared" si="15"/>
        <v>17</v>
      </c>
      <c r="I118" s="8">
        <f>VLOOKUP(H118,'Online Orders'!V$3:W$55,2,FALSE)</f>
        <v>15288</v>
      </c>
      <c r="J118" s="8">
        <f t="shared" si="16"/>
        <v>5</v>
      </c>
      <c r="K118" s="13">
        <f>IF(G118=1,0,VLOOKUP(J118,'Online Orders'!X$3:Y$9,2,FALSE))</f>
        <v>0.22</v>
      </c>
      <c r="L118" s="9">
        <f t="shared" si="18"/>
        <v>20</v>
      </c>
      <c r="M118" s="9">
        <f t="shared" si="19"/>
        <v>24</v>
      </c>
      <c r="N118" s="9">
        <f t="shared" ca="1" si="20"/>
        <v>20</v>
      </c>
      <c r="O118" s="9">
        <f t="shared" ca="1" si="21"/>
        <v>3058</v>
      </c>
      <c r="P118" s="8"/>
      <c r="Q118" s="14">
        <f t="shared" ca="1" si="22"/>
        <v>3056</v>
      </c>
      <c r="R118" s="8">
        <f t="shared" ca="1" si="23"/>
        <v>3060</v>
      </c>
      <c r="S118" s="8">
        <f t="shared" ca="1" si="25"/>
        <v>3059</v>
      </c>
      <c r="T118" s="8">
        <v>13</v>
      </c>
      <c r="U118" s="11"/>
      <c r="V118" s="11"/>
      <c r="W118" s="11"/>
      <c r="X118" s="11"/>
      <c r="Y118" s="11"/>
    </row>
    <row r="119" spans="1:25" x14ac:dyDescent="0.2">
      <c r="A119" s="7">
        <v>43582</v>
      </c>
      <c r="B119" s="8">
        <v>2903</v>
      </c>
      <c r="C119" s="19">
        <v>245</v>
      </c>
      <c r="D119" s="22">
        <f t="shared" si="17"/>
        <v>711235</v>
      </c>
      <c r="E119" s="9">
        <f t="shared" si="24"/>
        <v>2360.1428571428573</v>
      </c>
      <c r="F119" s="12"/>
      <c r="G119" s="8"/>
      <c r="H119" s="8">
        <f t="shared" si="15"/>
        <v>17</v>
      </c>
      <c r="I119" s="8">
        <f>VLOOKUP(H119,'Online Orders'!V$3:W$55,2,FALSE)</f>
        <v>15288</v>
      </c>
      <c r="J119" s="8">
        <f t="shared" si="16"/>
        <v>6</v>
      </c>
      <c r="K119" s="13">
        <f>IF(G119=1,0,VLOOKUP(J119,'Online Orders'!X$3:Y$9,2,FALSE))</f>
        <v>0.17</v>
      </c>
      <c r="L119" s="9">
        <f t="shared" si="18"/>
        <v>15.000000000000002</v>
      </c>
      <c r="M119" s="9">
        <f t="shared" si="19"/>
        <v>19</v>
      </c>
      <c r="N119" s="9">
        <f t="shared" ca="1" si="20"/>
        <v>17</v>
      </c>
      <c r="O119" s="9">
        <f t="shared" ca="1" si="21"/>
        <v>2599</v>
      </c>
      <c r="P119" s="8"/>
      <c r="Q119" s="14">
        <f t="shared" ca="1" si="22"/>
        <v>2597</v>
      </c>
      <c r="R119" s="8">
        <f t="shared" ca="1" si="23"/>
        <v>2601</v>
      </c>
      <c r="S119" s="8">
        <f t="shared" ca="1" si="25"/>
        <v>2599</v>
      </c>
      <c r="T119" s="8">
        <v>8</v>
      </c>
      <c r="U119" s="11"/>
      <c r="V119" s="11"/>
      <c r="W119" s="11"/>
      <c r="X119" s="11"/>
      <c r="Y119" s="11"/>
    </row>
    <row r="120" spans="1:25" x14ac:dyDescent="0.2">
      <c r="A120" s="7">
        <v>43583</v>
      </c>
      <c r="B120" s="8">
        <v>0</v>
      </c>
      <c r="C120" s="19">
        <v>245</v>
      </c>
      <c r="D120" s="22">
        <f t="shared" si="17"/>
        <v>0</v>
      </c>
      <c r="E120" s="9">
        <f t="shared" si="24"/>
        <v>2356.7142857142858</v>
      </c>
      <c r="F120" s="12"/>
      <c r="G120" s="8"/>
      <c r="H120" s="8">
        <f t="shared" si="15"/>
        <v>17</v>
      </c>
      <c r="I120" s="8">
        <f>VLOOKUP(H120,'Online Orders'!V$3:W$55,2,FALSE)</f>
        <v>15288</v>
      </c>
      <c r="J120" s="8">
        <f t="shared" si="16"/>
        <v>7</v>
      </c>
      <c r="K120" s="13">
        <f>IF(G120=1,0,VLOOKUP(J120,'Online Orders'!X$3:Y$9,2,FALSE))</f>
        <v>0</v>
      </c>
      <c r="L120" s="9">
        <f t="shared" si="18"/>
        <v>0</v>
      </c>
      <c r="M120" s="9">
        <f t="shared" si="19"/>
        <v>0</v>
      </c>
      <c r="N120" s="9">
        <f t="shared" ca="1" si="20"/>
        <v>0</v>
      </c>
      <c r="O120" s="9">
        <f t="shared" ca="1" si="21"/>
        <v>0</v>
      </c>
      <c r="P120" s="8"/>
      <c r="Q120" s="14">
        <f t="shared" ca="1" si="22"/>
        <v>0</v>
      </c>
      <c r="R120" s="8">
        <f t="shared" ca="1" si="23"/>
        <v>0</v>
      </c>
      <c r="S120" s="8">
        <f t="shared" ca="1" si="25"/>
        <v>0</v>
      </c>
      <c r="T120" s="8">
        <v>0</v>
      </c>
      <c r="U120" s="11"/>
      <c r="V120" s="11"/>
      <c r="W120" s="11"/>
      <c r="X120" s="11"/>
      <c r="Y120" s="11"/>
    </row>
    <row r="121" spans="1:25" x14ac:dyDescent="0.2">
      <c r="A121" s="7">
        <v>43584</v>
      </c>
      <c r="B121" s="8">
        <v>3078</v>
      </c>
      <c r="C121" s="19">
        <v>245</v>
      </c>
      <c r="D121" s="22">
        <f t="shared" si="17"/>
        <v>754110</v>
      </c>
      <c r="E121" s="9">
        <f t="shared" si="24"/>
        <v>2423.2857142857142</v>
      </c>
      <c r="F121" s="12"/>
      <c r="G121" s="8"/>
      <c r="H121" s="8">
        <f t="shared" si="15"/>
        <v>18</v>
      </c>
      <c r="I121" s="8">
        <f>VLOOKUP(H121,'Online Orders'!V$3:W$55,2,FALSE)</f>
        <v>16188</v>
      </c>
      <c r="J121" s="8">
        <f t="shared" si="16"/>
        <v>1</v>
      </c>
      <c r="K121" s="13">
        <f>IF(G121=1,0,VLOOKUP(J121,'Online Orders'!X$3:Y$9,2,FALSE))</f>
        <v>0.17</v>
      </c>
      <c r="L121" s="9">
        <f t="shared" si="18"/>
        <v>15.000000000000002</v>
      </c>
      <c r="M121" s="9">
        <f t="shared" si="19"/>
        <v>19</v>
      </c>
      <c r="N121" s="9">
        <f t="shared" ca="1" si="20"/>
        <v>16</v>
      </c>
      <c r="O121" s="9">
        <f t="shared" ca="1" si="21"/>
        <v>2591</v>
      </c>
      <c r="P121" s="8"/>
      <c r="Q121" s="14">
        <f t="shared" ca="1" si="22"/>
        <v>2589</v>
      </c>
      <c r="R121" s="8">
        <f t="shared" ca="1" si="23"/>
        <v>2593</v>
      </c>
      <c r="S121" s="8">
        <f t="shared" ca="1" si="25"/>
        <v>2592</v>
      </c>
      <c r="T121" s="8">
        <v>11</v>
      </c>
      <c r="U121" s="11"/>
      <c r="V121" s="11"/>
      <c r="W121" s="11"/>
      <c r="X121" s="11"/>
      <c r="Y121" s="11"/>
    </row>
    <row r="122" spans="1:25" x14ac:dyDescent="0.2">
      <c r="A122" s="7">
        <v>43585</v>
      </c>
      <c r="B122" s="8">
        <v>2589</v>
      </c>
      <c r="C122" s="19">
        <v>245</v>
      </c>
      <c r="D122" s="22">
        <f t="shared" si="17"/>
        <v>634305</v>
      </c>
      <c r="E122" s="9">
        <f t="shared" si="24"/>
        <v>2450.7142857142858</v>
      </c>
      <c r="F122" s="12"/>
      <c r="G122" s="8"/>
      <c r="H122" s="8">
        <f t="shared" si="15"/>
        <v>18</v>
      </c>
      <c r="I122" s="8">
        <f>VLOOKUP(H122,'Online Orders'!V$3:W$55,2,FALSE)</f>
        <v>16188</v>
      </c>
      <c r="J122" s="8">
        <f t="shared" si="16"/>
        <v>2</v>
      </c>
      <c r="K122" s="13">
        <f>IF(G122=1,0,VLOOKUP(J122,'Online Orders'!X$3:Y$9,2,FALSE))</f>
        <v>0.14000000000000001</v>
      </c>
      <c r="L122" s="9">
        <f t="shared" si="18"/>
        <v>12.000000000000002</v>
      </c>
      <c r="M122" s="9">
        <f t="shared" si="19"/>
        <v>16</v>
      </c>
      <c r="N122" s="9">
        <f t="shared" ca="1" si="20"/>
        <v>14</v>
      </c>
      <c r="O122" s="9">
        <f t="shared" ca="1" si="21"/>
        <v>2267</v>
      </c>
      <c r="P122" s="8"/>
      <c r="Q122" s="14">
        <f t="shared" ca="1" si="22"/>
        <v>2265</v>
      </c>
      <c r="R122" s="8">
        <f t="shared" ca="1" si="23"/>
        <v>2269</v>
      </c>
      <c r="S122" s="8">
        <f t="shared" ca="1" si="25"/>
        <v>2265</v>
      </c>
      <c r="T122" s="8">
        <v>12</v>
      </c>
      <c r="U122" s="11"/>
      <c r="V122" s="11"/>
      <c r="W122" s="11"/>
      <c r="X122" s="11"/>
      <c r="Y122" s="11"/>
    </row>
    <row r="123" spans="1:25" x14ac:dyDescent="0.2">
      <c r="A123" s="7">
        <v>43586</v>
      </c>
      <c r="B123" s="8">
        <v>2269</v>
      </c>
      <c r="C123" s="19">
        <v>245</v>
      </c>
      <c r="D123" s="22">
        <f t="shared" si="17"/>
        <v>555905</v>
      </c>
      <c r="E123" s="9">
        <f t="shared" si="24"/>
        <v>2406.2857142857142</v>
      </c>
      <c r="F123" s="12"/>
      <c r="G123" s="8"/>
      <c r="H123" s="8">
        <f t="shared" si="15"/>
        <v>18</v>
      </c>
      <c r="I123" s="8">
        <f>VLOOKUP(H123,'Online Orders'!V$3:W$55,2,FALSE)</f>
        <v>16188</v>
      </c>
      <c r="J123" s="8">
        <f t="shared" si="16"/>
        <v>3</v>
      </c>
      <c r="K123" s="13">
        <f>IF(G123=1,0,VLOOKUP(J123,'Online Orders'!X$3:Y$9,2,FALSE))</f>
        <v>0.14000000000000001</v>
      </c>
      <c r="L123" s="9">
        <f t="shared" si="18"/>
        <v>12.000000000000002</v>
      </c>
      <c r="M123" s="9">
        <f t="shared" si="19"/>
        <v>16</v>
      </c>
      <c r="N123" s="9">
        <f t="shared" ca="1" si="20"/>
        <v>15</v>
      </c>
      <c r="O123" s="9">
        <f t="shared" ca="1" si="21"/>
        <v>2429</v>
      </c>
      <c r="P123" s="8"/>
      <c r="Q123" s="14">
        <f t="shared" ca="1" si="22"/>
        <v>2427</v>
      </c>
      <c r="R123" s="8">
        <f t="shared" ca="1" si="23"/>
        <v>2431</v>
      </c>
      <c r="S123" s="8">
        <f t="shared" ca="1" si="25"/>
        <v>2428</v>
      </c>
      <c r="T123" s="8">
        <v>6</v>
      </c>
      <c r="U123" s="11"/>
      <c r="V123" s="11"/>
      <c r="W123" s="11"/>
      <c r="X123" s="11"/>
      <c r="Y123" s="11"/>
    </row>
    <row r="124" spans="1:25" x14ac:dyDescent="0.2">
      <c r="A124" s="7">
        <v>43587</v>
      </c>
      <c r="B124" s="8">
        <v>2915</v>
      </c>
      <c r="C124" s="19">
        <v>245</v>
      </c>
      <c r="D124" s="22">
        <f t="shared" si="17"/>
        <v>714175</v>
      </c>
      <c r="E124" s="9">
        <f t="shared" si="24"/>
        <v>2406.2857142857142</v>
      </c>
      <c r="F124" s="12"/>
      <c r="G124" s="8"/>
      <c r="H124" s="8">
        <f t="shared" si="15"/>
        <v>18</v>
      </c>
      <c r="I124" s="8">
        <f>VLOOKUP(H124,'Online Orders'!V$3:W$55,2,FALSE)</f>
        <v>16188</v>
      </c>
      <c r="J124" s="8">
        <f t="shared" si="16"/>
        <v>4</v>
      </c>
      <c r="K124" s="13">
        <f>IF(G124=1,0,VLOOKUP(J124,'Online Orders'!X$3:Y$9,2,FALSE))</f>
        <v>0.16</v>
      </c>
      <c r="L124" s="9">
        <f t="shared" si="18"/>
        <v>14.000000000000002</v>
      </c>
      <c r="M124" s="9">
        <f t="shared" si="19"/>
        <v>18</v>
      </c>
      <c r="N124" s="9">
        <f t="shared" ca="1" si="20"/>
        <v>16</v>
      </c>
      <c r="O124" s="9">
        <f t="shared" ca="1" si="21"/>
        <v>2591</v>
      </c>
      <c r="P124" s="8"/>
      <c r="Q124" s="14">
        <f t="shared" ca="1" si="22"/>
        <v>2589</v>
      </c>
      <c r="R124" s="8">
        <f t="shared" ca="1" si="23"/>
        <v>2593</v>
      </c>
      <c r="S124" s="8">
        <f t="shared" ca="1" si="25"/>
        <v>2592</v>
      </c>
      <c r="T124" s="8">
        <v>3</v>
      </c>
      <c r="U124" s="11"/>
      <c r="V124" s="11"/>
      <c r="W124" s="11"/>
      <c r="X124" s="11"/>
      <c r="Y124" s="11"/>
    </row>
    <row r="125" spans="1:25" x14ac:dyDescent="0.2">
      <c r="A125" s="7">
        <v>43588</v>
      </c>
      <c r="B125" s="8">
        <v>3401</v>
      </c>
      <c r="C125" s="19">
        <v>245</v>
      </c>
      <c r="D125" s="22">
        <f t="shared" si="17"/>
        <v>833245</v>
      </c>
      <c r="E125" s="9">
        <f t="shared" si="24"/>
        <v>2316</v>
      </c>
      <c r="F125" s="12"/>
      <c r="G125" s="8"/>
      <c r="H125" s="8">
        <f t="shared" si="15"/>
        <v>18</v>
      </c>
      <c r="I125" s="8">
        <f>VLOOKUP(H125,'Online Orders'!V$3:W$55,2,FALSE)</f>
        <v>16188</v>
      </c>
      <c r="J125" s="8">
        <f t="shared" si="16"/>
        <v>5</v>
      </c>
      <c r="K125" s="13">
        <f>IF(G125=1,0,VLOOKUP(J125,'Online Orders'!X$3:Y$9,2,FALSE))</f>
        <v>0.22</v>
      </c>
      <c r="L125" s="9">
        <f t="shared" si="18"/>
        <v>20</v>
      </c>
      <c r="M125" s="9">
        <f t="shared" si="19"/>
        <v>24</v>
      </c>
      <c r="N125" s="9">
        <f t="shared" ca="1" si="20"/>
        <v>24</v>
      </c>
      <c r="O125" s="9">
        <f t="shared" ca="1" si="21"/>
        <v>3886</v>
      </c>
      <c r="P125" s="8"/>
      <c r="Q125" s="14">
        <f t="shared" ca="1" si="22"/>
        <v>3884</v>
      </c>
      <c r="R125" s="8">
        <f t="shared" ca="1" si="23"/>
        <v>3888</v>
      </c>
      <c r="S125" s="8">
        <f t="shared" ca="1" si="25"/>
        <v>3885</v>
      </c>
      <c r="T125" s="8">
        <v>13</v>
      </c>
      <c r="U125" s="11"/>
      <c r="V125" s="11"/>
      <c r="W125" s="11"/>
      <c r="X125" s="11"/>
      <c r="Y125" s="11"/>
    </row>
    <row r="126" spans="1:25" x14ac:dyDescent="0.2">
      <c r="A126" s="7">
        <v>43589</v>
      </c>
      <c r="B126" s="8">
        <v>2592</v>
      </c>
      <c r="C126" s="19">
        <v>245</v>
      </c>
      <c r="D126" s="22">
        <f t="shared" si="17"/>
        <v>635040</v>
      </c>
      <c r="E126" s="9">
        <f t="shared" si="24"/>
        <v>2254.2857142857142</v>
      </c>
      <c r="F126" s="12"/>
      <c r="G126" s="8"/>
      <c r="H126" s="8">
        <f t="shared" si="15"/>
        <v>18</v>
      </c>
      <c r="I126" s="8">
        <f>VLOOKUP(H126,'Online Orders'!V$3:W$55,2,FALSE)</f>
        <v>16188</v>
      </c>
      <c r="J126" s="8">
        <f t="shared" si="16"/>
        <v>6</v>
      </c>
      <c r="K126" s="13">
        <f>IF(G126=1,0,VLOOKUP(J126,'Online Orders'!X$3:Y$9,2,FALSE))</f>
        <v>0.17</v>
      </c>
      <c r="L126" s="9">
        <f t="shared" si="18"/>
        <v>15.000000000000002</v>
      </c>
      <c r="M126" s="9">
        <f t="shared" si="19"/>
        <v>19</v>
      </c>
      <c r="N126" s="9">
        <f t="shared" ca="1" si="20"/>
        <v>18</v>
      </c>
      <c r="O126" s="9">
        <f t="shared" ca="1" si="21"/>
        <v>2914</v>
      </c>
      <c r="P126" s="8"/>
      <c r="Q126" s="14">
        <f t="shared" ca="1" si="22"/>
        <v>2912</v>
      </c>
      <c r="R126" s="8">
        <f t="shared" ca="1" si="23"/>
        <v>2916</v>
      </c>
      <c r="S126" s="8">
        <f t="shared" ca="1" si="25"/>
        <v>2916</v>
      </c>
      <c r="T126" s="8">
        <v>9</v>
      </c>
      <c r="U126" s="11"/>
      <c r="V126" s="11"/>
      <c r="W126" s="11"/>
      <c r="X126" s="11"/>
      <c r="Y126" s="11"/>
    </row>
    <row r="127" spans="1:25" x14ac:dyDescent="0.2">
      <c r="A127" s="7">
        <v>43590</v>
      </c>
      <c r="B127" s="8">
        <v>0</v>
      </c>
      <c r="C127" s="19">
        <v>245</v>
      </c>
      <c r="D127" s="22">
        <f t="shared" si="17"/>
        <v>0</v>
      </c>
      <c r="E127" s="9">
        <f t="shared" si="24"/>
        <v>2217.8571428571427</v>
      </c>
      <c r="F127" s="12"/>
      <c r="G127" s="8"/>
      <c r="H127" s="8">
        <f t="shared" si="15"/>
        <v>18</v>
      </c>
      <c r="I127" s="8">
        <f>VLOOKUP(H127,'Online Orders'!V$3:W$55,2,FALSE)</f>
        <v>16188</v>
      </c>
      <c r="J127" s="8">
        <f t="shared" si="16"/>
        <v>7</v>
      </c>
      <c r="K127" s="13">
        <f>IF(G127=1,0,VLOOKUP(J127,'Online Orders'!X$3:Y$9,2,FALSE))</f>
        <v>0</v>
      </c>
      <c r="L127" s="9">
        <f t="shared" si="18"/>
        <v>0</v>
      </c>
      <c r="M127" s="9">
        <f t="shared" si="19"/>
        <v>0</v>
      </c>
      <c r="N127" s="9">
        <f t="shared" ca="1" si="20"/>
        <v>0</v>
      </c>
      <c r="O127" s="9">
        <f t="shared" ca="1" si="21"/>
        <v>0</v>
      </c>
      <c r="P127" s="8"/>
      <c r="Q127" s="14">
        <f t="shared" ca="1" si="22"/>
        <v>0</v>
      </c>
      <c r="R127" s="8">
        <f t="shared" ca="1" si="23"/>
        <v>0</v>
      </c>
      <c r="S127" s="8">
        <f t="shared" ca="1" si="25"/>
        <v>0</v>
      </c>
      <c r="T127" s="8">
        <v>0</v>
      </c>
      <c r="U127" s="11"/>
      <c r="V127" s="11"/>
      <c r="W127" s="11"/>
      <c r="X127" s="11"/>
      <c r="Y127" s="11"/>
    </row>
    <row r="128" spans="1:25" x14ac:dyDescent="0.2">
      <c r="A128" s="7">
        <v>43591</v>
      </c>
      <c r="B128" s="8">
        <v>2446</v>
      </c>
      <c r="C128" s="19">
        <v>245</v>
      </c>
      <c r="D128" s="22">
        <f t="shared" si="17"/>
        <v>599270</v>
      </c>
      <c r="E128" s="9">
        <f t="shared" si="24"/>
        <v>2109.7142857142858</v>
      </c>
      <c r="F128" s="12"/>
      <c r="G128" s="8"/>
      <c r="H128" s="8">
        <f t="shared" si="15"/>
        <v>19</v>
      </c>
      <c r="I128" s="8">
        <f>VLOOKUP(H128,'Online Orders'!V$3:W$55,2,FALSE)</f>
        <v>14388</v>
      </c>
      <c r="J128" s="8">
        <f t="shared" si="16"/>
        <v>1</v>
      </c>
      <c r="K128" s="13">
        <f>IF(G128=1,0,VLOOKUP(J128,'Online Orders'!X$3:Y$9,2,FALSE))</f>
        <v>0.17</v>
      </c>
      <c r="L128" s="9">
        <f t="shared" si="18"/>
        <v>15.000000000000002</v>
      </c>
      <c r="M128" s="9">
        <f t="shared" si="19"/>
        <v>19</v>
      </c>
      <c r="N128" s="9">
        <f t="shared" ca="1" si="20"/>
        <v>19</v>
      </c>
      <c r="O128" s="9">
        <f t="shared" ca="1" si="21"/>
        <v>2734</v>
      </c>
      <c r="P128" s="8"/>
      <c r="Q128" s="14">
        <f t="shared" ca="1" si="22"/>
        <v>2732</v>
      </c>
      <c r="R128" s="8">
        <f t="shared" ca="1" si="23"/>
        <v>2736</v>
      </c>
      <c r="S128" s="8">
        <f t="shared" ca="1" si="25"/>
        <v>2736</v>
      </c>
      <c r="T128" s="8">
        <v>12</v>
      </c>
      <c r="U128" s="11"/>
      <c r="V128" s="11"/>
      <c r="W128" s="11"/>
      <c r="X128" s="11"/>
      <c r="Y128" s="11"/>
    </row>
    <row r="129" spans="1:25" x14ac:dyDescent="0.2">
      <c r="A129" s="7">
        <v>43592</v>
      </c>
      <c r="B129" s="8">
        <v>2157</v>
      </c>
      <c r="C129" s="19">
        <v>245</v>
      </c>
      <c r="D129" s="22">
        <f t="shared" si="17"/>
        <v>528465</v>
      </c>
      <c r="E129" s="9">
        <f t="shared" si="24"/>
        <v>2055.2857142857142</v>
      </c>
      <c r="F129" s="12"/>
      <c r="G129" s="8"/>
      <c r="H129" s="8">
        <f t="shared" si="15"/>
        <v>19</v>
      </c>
      <c r="I129" s="8">
        <f>VLOOKUP(H129,'Online Orders'!V$3:W$55,2,FALSE)</f>
        <v>14388</v>
      </c>
      <c r="J129" s="8">
        <f t="shared" si="16"/>
        <v>2</v>
      </c>
      <c r="K129" s="13">
        <f>IF(G129=1,0,VLOOKUP(J129,'Online Orders'!X$3:Y$9,2,FALSE))</f>
        <v>0.14000000000000001</v>
      </c>
      <c r="L129" s="9">
        <f t="shared" si="18"/>
        <v>12.000000000000002</v>
      </c>
      <c r="M129" s="9">
        <f t="shared" si="19"/>
        <v>16</v>
      </c>
      <c r="N129" s="9">
        <f t="shared" ca="1" si="20"/>
        <v>13</v>
      </c>
      <c r="O129" s="9">
        <f t="shared" ca="1" si="21"/>
        <v>1871</v>
      </c>
      <c r="P129" s="8"/>
      <c r="Q129" s="14">
        <f t="shared" ca="1" si="22"/>
        <v>1869</v>
      </c>
      <c r="R129" s="8">
        <f t="shared" ca="1" si="23"/>
        <v>1873</v>
      </c>
      <c r="S129" s="8">
        <f t="shared" ca="1" si="25"/>
        <v>1870</v>
      </c>
      <c r="T129" s="8">
        <v>8</v>
      </c>
      <c r="U129" s="11"/>
      <c r="V129" s="11"/>
      <c r="W129" s="11"/>
      <c r="X129" s="11"/>
      <c r="Y129" s="11"/>
    </row>
    <row r="130" spans="1:25" x14ac:dyDescent="0.2">
      <c r="A130" s="7">
        <v>43593</v>
      </c>
      <c r="B130" s="8">
        <v>2014</v>
      </c>
      <c r="C130" s="19">
        <v>245</v>
      </c>
      <c r="D130" s="22">
        <f t="shared" si="17"/>
        <v>493430</v>
      </c>
      <c r="E130" s="9">
        <f t="shared" si="24"/>
        <v>2014.2857142857142</v>
      </c>
      <c r="F130" s="12"/>
      <c r="G130" s="8"/>
      <c r="H130" s="8">
        <f t="shared" si="15"/>
        <v>19</v>
      </c>
      <c r="I130" s="8">
        <f>VLOOKUP(H130,'Online Orders'!V$3:W$55,2,FALSE)</f>
        <v>14388</v>
      </c>
      <c r="J130" s="8">
        <f t="shared" si="16"/>
        <v>3</v>
      </c>
      <c r="K130" s="13">
        <f>IF(G130=1,0,VLOOKUP(J130,'Online Orders'!X$3:Y$9,2,FALSE))</f>
        <v>0.14000000000000001</v>
      </c>
      <c r="L130" s="9">
        <f t="shared" si="18"/>
        <v>12.000000000000002</v>
      </c>
      <c r="M130" s="9">
        <f t="shared" si="19"/>
        <v>16</v>
      </c>
      <c r="N130" s="9">
        <f t="shared" ca="1" si="20"/>
        <v>13</v>
      </c>
      <c r="O130" s="9">
        <f t="shared" ca="1" si="21"/>
        <v>1871</v>
      </c>
      <c r="P130" s="8"/>
      <c r="Q130" s="14">
        <f t="shared" ca="1" si="22"/>
        <v>1869</v>
      </c>
      <c r="R130" s="8">
        <f t="shared" ca="1" si="23"/>
        <v>1873</v>
      </c>
      <c r="S130" s="8">
        <f t="shared" ca="1" si="25"/>
        <v>1872</v>
      </c>
      <c r="T130" s="8">
        <v>6</v>
      </c>
      <c r="U130" s="11"/>
      <c r="V130" s="11"/>
      <c r="W130" s="11"/>
      <c r="X130" s="11"/>
      <c r="Y130" s="11"/>
    </row>
    <row r="131" spans="1:25" x14ac:dyDescent="0.2">
      <c r="A131" s="7">
        <v>43594</v>
      </c>
      <c r="B131" s="8">
        <v>2158</v>
      </c>
      <c r="C131" s="19">
        <v>245</v>
      </c>
      <c r="D131" s="22">
        <f t="shared" si="17"/>
        <v>528710</v>
      </c>
      <c r="E131" s="9">
        <f t="shared" si="24"/>
        <v>2014.2857142857142</v>
      </c>
      <c r="F131" s="12"/>
      <c r="G131" s="8"/>
      <c r="H131" s="8">
        <f t="shared" ref="H131:H194" si="26">WEEKNUM(A131,2)</f>
        <v>19</v>
      </c>
      <c r="I131" s="8">
        <f>VLOOKUP(H131,'Online Orders'!V$3:W$55,2,FALSE)</f>
        <v>14388</v>
      </c>
      <c r="J131" s="8">
        <f t="shared" ref="J131:J194" si="27">WEEKDAY(A131,2)</f>
        <v>4</v>
      </c>
      <c r="K131" s="13">
        <f>IF(G131=1,0,VLOOKUP(J131,'Online Orders'!X$3:Y$9,2,FALSE))</f>
        <v>0.16</v>
      </c>
      <c r="L131" s="9">
        <f t="shared" si="18"/>
        <v>14.000000000000002</v>
      </c>
      <c r="M131" s="9">
        <f t="shared" si="19"/>
        <v>18</v>
      </c>
      <c r="N131" s="9">
        <f t="shared" ca="1" si="20"/>
        <v>15</v>
      </c>
      <c r="O131" s="9">
        <f t="shared" ca="1" si="21"/>
        <v>2159</v>
      </c>
      <c r="P131" s="8"/>
      <c r="Q131" s="14">
        <f t="shared" ca="1" si="22"/>
        <v>2157</v>
      </c>
      <c r="R131" s="8">
        <f t="shared" ca="1" si="23"/>
        <v>2161</v>
      </c>
      <c r="S131" s="8">
        <f t="shared" ca="1" si="25"/>
        <v>2159</v>
      </c>
      <c r="T131" s="8">
        <v>8</v>
      </c>
      <c r="U131" s="11"/>
      <c r="V131" s="11"/>
      <c r="W131" s="11"/>
      <c r="X131" s="11"/>
      <c r="Y131" s="11"/>
    </row>
    <row r="132" spans="1:25" x14ac:dyDescent="0.2">
      <c r="A132" s="7">
        <v>43595</v>
      </c>
      <c r="B132" s="8">
        <v>3020</v>
      </c>
      <c r="C132" s="19">
        <v>245</v>
      </c>
      <c r="D132" s="22">
        <f t="shared" ref="D132:D195" si="28">B132*C132</f>
        <v>739900</v>
      </c>
      <c r="E132" s="9">
        <f t="shared" si="24"/>
        <v>2079.8571428571427</v>
      </c>
      <c r="F132" s="12"/>
      <c r="G132" s="8"/>
      <c r="H132" s="8">
        <f t="shared" si="26"/>
        <v>19</v>
      </c>
      <c r="I132" s="8">
        <f>VLOOKUP(H132,'Online Orders'!V$3:W$55,2,FALSE)</f>
        <v>14388</v>
      </c>
      <c r="J132" s="8">
        <f t="shared" si="27"/>
        <v>5</v>
      </c>
      <c r="K132" s="13">
        <f>IF(G132=1,0,VLOOKUP(J132,'Online Orders'!X$3:Y$9,2,FALSE))</f>
        <v>0.22</v>
      </c>
      <c r="L132" s="9">
        <f t="shared" ref="L132:L195" si="29">MAX(0,K132-L$1/100)*100</f>
        <v>20</v>
      </c>
      <c r="M132" s="9">
        <f t="shared" ref="M132:M195" si="30">IF(K132=0,0,K132+M$1/100)*100</f>
        <v>24</v>
      </c>
      <c r="N132" s="9">
        <f t="shared" ref="N132:N195" ca="1" si="31">RANDBETWEEN(L132,M132)</f>
        <v>21</v>
      </c>
      <c r="O132" s="9">
        <f t="shared" ref="O132:O195" ca="1" si="32">ROUNDUP((N132/100)*I132,0)</f>
        <v>3022</v>
      </c>
      <c r="P132" s="8"/>
      <c r="Q132" s="14">
        <f t="shared" ca="1" si="22"/>
        <v>3020</v>
      </c>
      <c r="R132" s="8">
        <f t="shared" ca="1" si="23"/>
        <v>3024</v>
      </c>
      <c r="S132" s="8">
        <f t="shared" ca="1" si="25"/>
        <v>3021</v>
      </c>
      <c r="T132" s="8">
        <v>13</v>
      </c>
      <c r="U132" s="11"/>
      <c r="V132" s="11"/>
      <c r="W132" s="11"/>
      <c r="X132" s="11"/>
      <c r="Y132" s="11"/>
    </row>
    <row r="133" spans="1:25" x14ac:dyDescent="0.2">
      <c r="A133" s="7">
        <v>43596</v>
      </c>
      <c r="B133" s="8">
        <v>2305</v>
      </c>
      <c r="C133" s="19">
        <v>245</v>
      </c>
      <c r="D133" s="22">
        <f t="shared" si="28"/>
        <v>564725</v>
      </c>
      <c r="E133" s="9">
        <f t="shared" si="24"/>
        <v>2099.7142857142858</v>
      </c>
      <c r="F133" s="12"/>
      <c r="G133" s="8"/>
      <c r="H133" s="8">
        <f t="shared" si="26"/>
        <v>19</v>
      </c>
      <c r="I133" s="8">
        <f>VLOOKUP(H133,'Online Orders'!V$3:W$55,2,FALSE)</f>
        <v>14388</v>
      </c>
      <c r="J133" s="8">
        <f t="shared" si="27"/>
        <v>6</v>
      </c>
      <c r="K133" s="13">
        <f>IF(G133=1,0,VLOOKUP(J133,'Online Orders'!X$3:Y$9,2,FALSE))</f>
        <v>0.17</v>
      </c>
      <c r="L133" s="9">
        <f t="shared" si="29"/>
        <v>15.000000000000002</v>
      </c>
      <c r="M133" s="9">
        <f t="shared" si="30"/>
        <v>19</v>
      </c>
      <c r="N133" s="9">
        <f t="shared" ca="1" si="31"/>
        <v>16</v>
      </c>
      <c r="O133" s="9">
        <f t="shared" ca="1" si="32"/>
        <v>2303</v>
      </c>
      <c r="P133" s="8"/>
      <c r="Q133" s="14">
        <f t="shared" ca="1" si="22"/>
        <v>2301</v>
      </c>
      <c r="R133" s="8">
        <f t="shared" ca="1" si="23"/>
        <v>2305</v>
      </c>
      <c r="S133" s="8">
        <f t="shared" ca="1" si="25"/>
        <v>2305</v>
      </c>
      <c r="T133" s="8">
        <v>9</v>
      </c>
      <c r="U133" s="11"/>
      <c r="V133" s="11"/>
      <c r="W133" s="11"/>
      <c r="X133" s="11"/>
      <c r="Y133" s="11"/>
    </row>
    <row r="134" spans="1:25" x14ac:dyDescent="0.2">
      <c r="A134" s="7">
        <v>43597</v>
      </c>
      <c r="B134" s="8">
        <v>0</v>
      </c>
      <c r="C134" s="19">
        <v>245</v>
      </c>
      <c r="D134" s="22">
        <f t="shared" si="28"/>
        <v>0</v>
      </c>
      <c r="E134" s="9">
        <f t="shared" si="24"/>
        <v>2096.2857142857142</v>
      </c>
      <c r="F134" s="12"/>
      <c r="G134" s="8"/>
      <c r="H134" s="8">
        <f t="shared" si="26"/>
        <v>19</v>
      </c>
      <c r="I134" s="8">
        <f>VLOOKUP(H134,'Online Orders'!V$3:W$55,2,FALSE)</f>
        <v>14388</v>
      </c>
      <c r="J134" s="8">
        <f t="shared" si="27"/>
        <v>7</v>
      </c>
      <c r="K134" s="13">
        <f>IF(G134=1,0,VLOOKUP(J134,'Online Orders'!X$3:Y$9,2,FALSE))</f>
        <v>0</v>
      </c>
      <c r="L134" s="9">
        <f t="shared" si="29"/>
        <v>0</v>
      </c>
      <c r="M134" s="9">
        <f t="shared" si="30"/>
        <v>0</v>
      </c>
      <c r="N134" s="9">
        <f t="shared" ca="1" si="31"/>
        <v>0</v>
      </c>
      <c r="O134" s="9">
        <f t="shared" ca="1" si="32"/>
        <v>0</v>
      </c>
      <c r="P134" s="8"/>
      <c r="Q134" s="14">
        <f t="shared" ref="Q134:Q197" ca="1" si="33">MAX(0,O134-Q$1)</f>
        <v>0</v>
      </c>
      <c r="R134" s="8">
        <f t="shared" ref="R134:R197" ca="1" si="34">IF(O134=0,0,O134+R$1)</f>
        <v>0</v>
      </c>
      <c r="S134" s="8">
        <f t="shared" ca="1" si="25"/>
        <v>0</v>
      </c>
      <c r="T134" s="8">
        <v>0</v>
      </c>
      <c r="U134" s="11"/>
      <c r="V134" s="11"/>
      <c r="W134" s="11"/>
      <c r="X134" s="11"/>
      <c r="Y134" s="11"/>
    </row>
    <row r="135" spans="1:25" x14ac:dyDescent="0.2">
      <c r="A135" s="7">
        <v>43598</v>
      </c>
      <c r="B135" s="8">
        <v>2905</v>
      </c>
      <c r="C135" s="19">
        <v>245</v>
      </c>
      <c r="D135" s="22">
        <f t="shared" si="28"/>
        <v>711725</v>
      </c>
      <c r="E135" s="9">
        <f t="shared" ref="E135:E198" si="35">AVERAGE(B132:B138)</f>
        <v>2159.1428571428573</v>
      </c>
      <c r="F135" s="12"/>
      <c r="G135" s="8"/>
      <c r="H135" s="8">
        <f t="shared" si="26"/>
        <v>20</v>
      </c>
      <c r="I135" s="8">
        <f>VLOOKUP(H135,'Online Orders'!V$3:W$55,2,FALSE)</f>
        <v>15288</v>
      </c>
      <c r="J135" s="8">
        <f t="shared" si="27"/>
        <v>1</v>
      </c>
      <c r="K135" s="13">
        <f>IF(G135=1,0,VLOOKUP(J135,'Online Orders'!X$3:Y$9,2,FALSE))</f>
        <v>0.17</v>
      </c>
      <c r="L135" s="9">
        <f t="shared" si="29"/>
        <v>15.000000000000002</v>
      </c>
      <c r="M135" s="9">
        <f t="shared" si="30"/>
        <v>19</v>
      </c>
      <c r="N135" s="9">
        <f t="shared" ca="1" si="31"/>
        <v>18</v>
      </c>
      <c r="O135" s="9">
        <f t="shared" ca="1" si="32"/>
        <v>2752</v>
      </c>
      <c r="P135" s="8"/>
      <c r="Q135" s="14">
        <f t="shared" ca="1" si="33"/>
        <v>2750</v>
      </c>
      <c r="R135" s="8">
        <f t="shared" ca="1" si="34"/>
        <v>2754</v>
      </c>
      <c r="S135" s="8">
        <f t="shared" ca="1" si="25"/>
        <v>2754</v>
      </c>
      <c r="T135" s="8">
        <v>12</v>
      </c>
      <c r="U135" s="11"/>
      <c r="V135" s="11"/>
      <c r="W135" s="11"/>
      <c r="X135" s="11"/>
      <c r="Y135" s="11"/>
    </row>
    <row r="136" spans="1:25" x14ac:dyDescent="0.2">
      <c r="A136" s="7">
        <v>43599</v>
      </c>
      <c r="B136" s="8">
        <v>2296</v>
      </c>
      <c r="C136" s="19">
        <v>245</v>
      </c>
      <c r="D136" s="22">
        <f t="shared" si="28"/>
        <v>562520</v>
      </c>
      <c r="E136" s="9">
        <f t="shared" si="35"/>
        <v>2164.2857142857142</v>
      </c>
      <c r="F136" s="12"/>
      <c r="G136" s="8"/>
      <c r="H136" s="8">
        <f t="shared" si="26"/>
        <v>20</v>
      </c>
      <c r="I136" s="8">
        <f>VLOOKUP(H136,'Online Orders'!V$3:W$55,2,FALSE)</f>
        <v>15288</v>
      </c>
      <c r="J136" s="8">
        <f t="shared" si="27"/>
        <v>2</v>
      </c>
      <c r="K136" s="13">
        <f>IF(G136=1,0,VLOOKUP(J136,'Online Orders'!X$3:Y$9,2,FALSE))</f>
        <v>0.14000000000000001</v>
      </c>
      <c r="L136" s="9">
        <f t="shared" si="29"/>
        <v>12.000000000000002</v>
      </c>
      <c r="M136" s="9">
        <f t="shared" si="30"/>
        <v>16</v>
      </c>
      <c r="N136" s="9">
        <f t="shared" ca="1" si="31"/>
        <v>16</v>
      </c>
      <c r="O136" s="9">
        <f t="shared" ca="1" si="32"/>
        <v>2447</v>
      </c>
      <c r="P136" s="8"/>
      <c r="Q136" s="14">
        <f t="shared" ca="1" si="33"/>
        <v>2445</v>
      </c>
      <c r="R136" s="8">
        <f t="shared" ca="1" si="34"/>
        <v>2449</v>
      </c>
      <c r="S136" s="8">
        <f t="shared" ca="1" si="25"/>
        <v>2449</v>
      </c>
      <c r="T136" s="8">
        <v>8</v>
      </c>
      <c r="U136" s="11"/>
      <c r="V136" s="11"/>
      <c r="W136" s="11"/>
      <c r="X136" s="11"/>
      <c r="Y136" s="11"/>
    </row>
    <row r="137" spans="1:25" x14ac:dyDescent="0.2">
      <c r="A137" s="7">
        <v>43600</v>
      </c>
      <c r="B137" s="8">
        <v>1990</v>
      </c>
      <c r="C137" s="19">
        <v>245</v>
      </c>
      <c r="D137" s="22">
        <f t="shared" si="28"/>
        <v>487550</v>
      </c>
      <c r="E137" s="9">
        <f t="shared" si="35"/>
        <v>2250.2857142857142</v>
      </c>
      <c r="F137" s="12"/>
      <c r="G137" s="8"/>
      <c r="H137" s="8">
        <f t="shared" si="26"/>
        <v>20</v>
      </c>
      <c r="I137" s="8">
        <f>VLOOKUP(H137,'Online Orders'!V$3:W$55,2,FALSE)</f>
        <v>15288</v>
      </c>
      <c r="J137" s="8">
        <f t="shared" si="27"/>
        <v>3</v>
      </c>
      <c r="K137" s="13">
        <f>IF(G137=1,0,VLOOKUP(J137,'Online Orders'!X$3:Y$9,2,FALSE))</f>
        <v>0.14000000000000001</v>
      </c>
      <c r="L137" s="9">
        <f t="shared" si="29"/>
        <v>12.000000000000002</v>
      </c>
      <c r="M137" s="9">
        <f t="shared" si="30"/>
        <v>16</v>
      </c>
      <c r="N137" s="9">
        <f t="shared" ca="1" si="31"/>
        <v>13</v>
      </c>
      <c r="O137" s="9">
        <f t="shared" ca="1" si="32"/>
        <v>1988</v>
      </c>
      <c r="P137" s="8"/>
      <c r="Q137" s="14">
        <f t="shared" ca="1" si="33"/>
        <v>1986</v>
      </c>
      <c r="R137" s="8">
        <f t="shared" ca="1" si="34"/>
        <v>1990</v>
      </c>
      <c r="S137" s="8">
        <f t="shared" ca="1" si="25"/>
        <v>1990</v>
      </c>
      <c r="T137" s="8">
        <v>6</v>
      </c>
      <c r="U137" s="11"/>
      <c r="V137" s="11"/>
      <c r="W137" s="11"/>
      <c r="X137" s="11"/>
      <c r="Y137" s="11"/>
    </row>
    <row r="138" spans="1:25" x14ac:dyDescent="0.2">
      <c r="A138" s="7">
        <v>43601</v>
      </c>
      <c r="B138" s="8">
        <v>2598</v>
      </c>
      <c r="C138" s="19">
        <v>245</v>
      </c>
      <c r="D138" s="22">
        <f t="shared" si="28"/>
        <v>636510</v>
      </c>
      <c r="E138" s="9">
        <f t="shared" si="35"/>
        <v>2250.2857142857142</v>
      </c>
      <c r="F138" s="12"/>
      <c r="G138" s="8"/>
      <c r="H138" s="8">
        <f t="shared" si="26"/>
        <v>20</v>
      </c>
      <c r="I138" s="8">
        <f>VLOOKUP(H138,'Online Orders'!V$3:W$55,2,FALSE)</f>
        <v>15288</v>
      </c>
      <c r="J138" s="8">
        <f t="shared" si="27"/>
        <v>4</v>
      </c>
      <c r="K138" s="13">
        <f>IF(G138=1,0,VLOOKUP(J138,'Online Orders'!X$3:Y$9,2,FALSE))</f>
        <v>0.16</v>
      </c>
      <c r="L138" s="9">
        <f t="shared" si="29"/>
        <v>14.000000000000002</v>
      </c>
      <c r="M138" s="9">
        <f t="shared" si="30"/>
        <v>18</v>
      </c>
      <c r="N138" s="9">
        <f t="shared" ca="1" si="31"/>
        <v>16</v>
      </c>
      <c r="O138" s="9">
        <f t="shared" ca="1" si="32"/>
        <v>2447</v>
      </c>
      <c r="P138" s="8"/>
      <c r="Q138" s="14">
        <f t="shared" ca="1" si="33"/>
        <v>2445</v>
      </c>
      <c r="R138" s="8">
        <f t="shared" ca="1" si="34"/>
        <v>2449</v>
      </c>
      <c r="S138" s="8">
        <f t="shared" ca="1" si="25"/>
        <v>2448</v>
      </c>
      <c r="T138" s="8">
        <v>3</v>
      </c>
      <c r="U138" s="11"/>
      <c r="V138" s="11"/>
      <c r="W138" s="11"/>
      <c r="X138" s="11"/>
      <c r="Y138" s="11"/>
    </row>
    <row r="139" spans="1:25" x14ac:dyDescent="0.2">
      <c r="A139" s="7">
        <v>43602</v>
      </c>
      <c r="B139" s="8">
        <v>3056</v>
      </c>
      <c r="C139" s="19">
        <v>245</v>
      </c>
      <c r="D139" s="22">
        <f t="shared" si="28"/>
        <v>748720</v>
      </c>
      <c r="E139" s="9">
        <f t="shared" si="35"/>
        <v>2152.7142857142858</v>
      </c>
      <c r="F139" s="12"/>
      <c r="G139" s="8"/>
      <c r="H139" s="8">
        <f t="shared" si="26"/>
        <v>20</v>
      </c>
      <c r="I139" s="8">
        <f>VLOOKUP(H139,'Online Orders'!V$3:W$55,2,FALSE)</f>
        <v>15288</v>
      </c>
      <c r="J139" s="8">
        <f t="shared" si="27"/>
        <v>5</v>
      </c>
      <c r="K139" s="13">
        <f>IF(G139=1,0,VLOOKUP(J139,'Online Orders'!X$3:Y$9,2,FALSE))</f>
        <v>0.22</v>
      </c>
      <c r="L139" s="9">
        <f t="shared" si="29"/>
        <v>20</v>
      </c>
      <c r="M139" s="9">
        <f t="shared" si="30"/>
        <v>24</v>
      </c>
      <c r="N139" s="9">
        <f t="shared" ca="1" si="31"/>
        <v>23</v>
      </c>
      <c r="O139" s="9">
        <f t="shared" ca="1" si="32"/>
        <v>3517</v>
      </c>
      <c r="P139" s="8"/>
      <c r="Q139" s="14">
        <f t="shared" ca="1" si="33"/>
        <v>3515</v>
      </c>
      <c r="R139" s="8">
        <f t="shared" ca="1" si="34"/>
        <v>3519</v>
      </c>
      <c r="S139" s="8">
        <f t="shared" ca="1" si="25"/>
        <v>3515</v>
      </c>
      <c r="T139" s="8">
        <v>13</v>
      </c>
      <c r="U139" s="11"/>
      <c r="V139" s="11"/>
      <c r="W139" s="11"/>
      <c r="X139" s="11"/>
      <c r="Y139" s="11"/>
    </row>
    <row r="140" spans="1:25" x14ac:dyDescent="0.2">
      <c r="A140" s="7">
        <v>43603</v>
      </c>
      <c r="B140" s="8">
        <v>2907</v>
      </c>
      <c r="C140" s="19">
        <v>245</v>
      </c>
      <c r="D140" s="22">
        <f t="shared" si="28"/>
        <v>712215</v>
      </c>
      <c r="E140" s="9">
        <f t="shared" si="35"/>
        <v>2058.7142857142858</v>
      </c>
      <c r="F140" s="12"/>
      <c r="G140" s="8"/>
      <c r="H140" s="8">
        <f t="shared" si="26"/>
        <v>20</v>
      </c>
      <c r="I140" s="8">
        <f>VLOOKUP(H140,'Online Orders'!V$3:W$55,2,FALSE)</f>
        <v>15288</v>
      </c>
      <c r="J140" s="8">
        <f t="shared" si="27"/>
        <v>6</v>
      </c>
      <c r="K140" s="13">
        <f>IF(G140=1,0,VLOOKUP(J140,'Online Orders'!X$3:Y$9,2,FALSE))</f>
        <v>0.17</v>
      </c>
      <c r="L140" s="9">
        <f t="shared" si="29"/>
        <v>15.000000000000002</v>
      </c>
      <c r="M140" s="9">
        <f t="shared" si="30"/>
        <v>19</v>
      </c>
      <c r="N140" s="9">
        <f t="shared" ca="1" si="31"/>
        <v>17</v>
      </c>
      <c r="O140" s="9">
        <f t="shared" ca="1" si="32"/>
        <v>2599</v>
      </c>
      <c r="P140" s="8"/>
      <c r="Q140" s="14">
        <f t="shared" ca="1" si="33"/>
        <v>2597</v>
      </c>
      <c r="R140" s="8">
        <f t="shared" ca="1" si="34"/>
        <v>2601</v>
      </c>
      <c r="S140" s="8">
        <f t="shared" ca="1" si="25"/>
        <v>2598</v>
      </c>
      <c r="T140" s="8">
        <v>9</v>
      </c>
      <c r="U140" s="11"/>
      <c r="V140" s="11"/>
      <c r="W140" s="11"/>
      <c r="X140" s="11"/>
      <c r="Y140" s="11"/>
    </row>
    <row r="141" spans="1:25" x14ac:dyDescent="0.2">
      <c r="A141" s="7">
        <v>43604</v>
      </c>
      <c r="B141" s="8">
        <v>0</v>
      </c>
      <c r="C141" s="19">
        <v>245</v>
      </c>
      <c r="D141" s="22">
        <f t="shared" si="28"/>
        <v>0</v>
      </c>
      <c r="E141" s="9">
        <f t="shared" si="35"/>
        <v>1991.5714285714287</v>
      </c>
      <c r="F141" s="12"/>
      <c r="G141" s="8"/>
      <c r="H141" s="8">
        <f t="shared" si="26"/>
        <v>20</v>
      </c>
      <c r="I141" s="8">
        <f>VLOOKUP(H141,'Online Orders'!V$3:W$55,2,FALSE)</f>
        <v>15288</v>
      </c>
      <c r="J141" s="8">
        <f t="shared" si="27"/>
        <v>7</v>
      </c>
      <c r="K141" s="13">
        <f>IF(G141=1,0,VLOOKUP(J141,'Online Orders'!X$3:Y$9,2,FALSE))</f>
        <v>0</v>
      </c>
      <c r="L141" s="9">
        <f t="shared" si="29"/>
        <v>0</v>
      </c>
      <c r="M141" s="9">
        <f t="shared" si="30"/>
        <v>0</v>
      </c>
      <c r="N141" s="9">
        <f t="shared" ca="1" si="31"/>
        <v>0</v>
      </c>
      <c r="O141" s="9">
        <f t="shared" ca="1" si="32"/>
        <v>0</v>
      </c>
      <c r="P141" s="8"/>
      <c r="Q141" s="14">
        <f t="shared" ca="1" si="33"/>
        <v>0</v>
      </c>
      <c r="R141" s="8">
        <f t="shared" ca="1" si="34"/>
        <v>0</v>
      </c>
      <c r="S141" s="8">
        <f t="shared" ca="1" si="25"/>
        <v>0</v>
      </c>
      <c r="T141" s="8">
        <v>0</v>
      </c>
      <c r="U141" s="11"/>
      <c r="V141" s="11"/>
      <c r="W141" s="11"/>
      <c r="X141" s="11"/>
      <c r="Y141" s="11"/>
    </row>
    <row r="142" spans="1:25" x14ac:dyDescent="0.2">
      <c r="A142" s="7">
        <v>43605</v>
      </c>
      <c r="B142" s="8">
        <v>2222</v>
      </c>
      <c r="C142" s="19">
        <v>245</v>
      </c>
      <c r="D142" s="22">
        <f t="shared" si="28"/>
        <v>544390</v>
      </c>
      <c r="E142" s="9">
        <f t="shared" si="35"/>
        <v>1870.7142857142858</v>
      </c>
      <c r="F142" s="12"/>
      <c r="G142" s="8"/>
      <c r="H142" s="8">
        <f t="shared" si="26"/>
        <v>21</v>
      </c>
      <c r="I142" s="8">
        <f>VLOOKUP(H142,'Online Orders'!V$3:W$55,2,FALSE)</f>
        <v>11690</v>
      </c>
      <c r="J142" s="8">
        <f t="shared" si="27"/>
        <v>1</v>
      </c>
      <c r="K142" s="13">
        <f>IF(G142=1,0,VLOOKUP(J142,'Online Orders'!X$3:Y$9,2,FALSE))</f>
        <v>0.17</v>
      </c>
      <c r="L142" s="9">
        <f t="shared" si="29"/>
        <v>15.000000000000002</v>
      </c>
      <c r="M142" s="9">
        <f t="shared" si="30"/>
        <v>19</v>
      </c>
      <c r="N142" s="9">
        <f t="shared" ca="1" si="31"/>
        <v>19</v>
      </c>
      <c r="O142" s="9">
        <f t="shared" ca="1" si="32"/>
        <v>2222</v>
      </c>
      <c r="P142" s="8"/>
      <c r="Q142" s="14">
        <f t="shared" ca="1" si="33"/>
        <v>2220</v>
      </c>
      <c r="R142" s="8">
        <f t="shared" ca="1" si="34"/>
        <v>2224</v>
      </c>
      <c r="S142" s="8">
        <f t="shared" ca="1" si="25"/>
        <v>2223</v>
      </c>
      <c r="T142" s="8">
        <v>8</v>
      </c>
      <c r="U142" s="11"/>
      <c r="V142" s="11"/>
      <c r="W142" s="11"/>
      <c r="X142" s="11"/>
      <c r="Y142" s="11"/>
    </row>
    <row r="143" spans="1:25" x14ac:dyDescent="0.2">
      <c r="A143" s="7">
        <v>43606</v>
      </c>
      <c r="B143" s="8">
        <v>1638</v>
      </c>
      <c r="C143" s="19">
        <v>245</v>
      </c>
      <c r="D143" s="22">
        <f t="shared" si="28"/>
        <v>401310</v>
      </c>
      <c r="E143" s="9">
        <f t="shared" si="35"/>
        <v>1818.2857142857142</v>
      </c>
      <c r="F143" s="12"/>
      <c r="G143" s="8"/>
      <c r="H143" s="8">
        <f t="shared" si="26"/>
        <v>21</v>
      </c>
      <c r="I143" s="8">
        <f>VLOOKUP(H143,'Online Orders'!V$3:W$55,2,FALSE)</f>
        <v>11690</v>
      </c>
      <c r="J143" s="8">
        <f t="shared" si="27"/>
        <v>2</v>
      </c>
      <c r="K143" s="13">
        <f>IF(G143=1,0,VLOOKUP(J143,'Online Orders'!X$3:Y$9,2,FALSE))</f>
        <v>0.14000000000000001</v>
      </c>
      <c r="L143" s="9">
        <f t="shared" si="29"/>
        <v>12.000000000000002</v>
      </c>
      <c r="M143" s="9">
        <f t="shared" si="30"/>
        <v>16</v>
      </c>
      <c r="N143" s="9">
        <f t="shared" ca="1" si="31"/>
        <v>16</v>
      </c>
      <c r="O143" s="9">
        <f t="shared" ca="1" si="32"/>
        <v>1871</v>
      </c>
      <c r="P143" s="8"/>
      <c r="Q143" s="14">
        <f t="shared" ca="1" si="33"/>
        <v>1869</v>
      </c>
      <c r="R143" s="8">
        <f t="shared" ca="1" si="34"/>
        <v>1873</v>
      </c>
      <c r="S143" s="8">
        <f t="shared" ca="1" si="25"/>
        <v>1869</v>
      </c>
      <c r="T143" s="8">
        <v>8</v>
      </c>
      <c r="U143" s="11"/>
      <c r="V143" s="11"/>
      <c r="W143" s="11"/>
      <c r="X143" s="11"/>
      <c r="Y143" s="11"/>
    </row>
    <row r="144" spans="1:25" x14ac:dyDescent="0.2">
      <c r="A144" s="7">
        <v>43607</v>
      </c>
      <c r="B144" s="8">
        <v>1520</v>
      </c>
      <c r="C144" s="19">
        <v>245</v>
      </c>
      <c r="D144" s="22">
        <f t="shared" si="28"/>
        <v>372400</v>
      </c>
      <c r="E144" s="9">
        <f t="shared" si="35"/>
        <v>1720.4285714285713</v>
      </c>
      <c r="F144" s="12"/>
      <c r="G144" s="8"/>
      <c r="H144" s="8">
        <f t="shared" si="26"/>
        <v>21</v>
      </c>
      <c r="I144" s="8">
        <f>VLOOKUP(H144,'Online Orders'!V$3:W$55,2,FALSE)</f>
        <v>11690</v>
      </c>
      <c r="J144" s="8">
        <f t="shared" si="27"/>
        <v>3</v>
      </c>
      <c r="K144" s="13">
        <f>IF(G144=1,0,VLOOKUP(J144,'Online Orders'!X$3:Y$9,2,FALSE))</f>
        <v>0.14000000000000001</v>
      </c>
      <c r="L144" s="9">
        <f t="shared" si="29"/>
        <v>12.000000000000002</v>
      </c>
      <c r="M144" s="9">
        <f t="shared" si="30"/>
        <v>16</v>
      </c>
      <c r="N144" s="9">
        <f t="shared" ca="1" si="31"/>
        <v>13</v>
      </c>
      <c r="O144" s="9">
        <f t="shared" ca="1" si="32"/>
        <v>1520</v>
      </c>
      <c r="P144" s="8"/>
      <c r="Q144" s="14">
        <f t="shared" ca="1" si="33"/>
        <v>1518</v>
      </c>
      <c r="R144" s="8">
        <f t="shared" ca="1" si="34"/>
        <v>1522</v>
      </c>
      <c r="S144" s="8">
        <f t="shared" ca="1" si="25"/>
        <v>1522</v>
      </c>
      <c r="T144" s="8">
        <v>6</v>
      </c>
      <c r="U144" s="11"/>
      <c r="V144" s="11"/>
      <c r="W144" s="11"/>
      <c r="X144" s="11"/>
      <c r="Y144" s="11"/>
    </row>
    <row r="145" spans="1:25" x14ac:dyDescent="0.2">
      <c r="A145" s="7">
        <v>43608</v>
      </c>
      <c r="B145" s="8">
        <v>1752</v>
      </c>
      <c r="C145" s="19">
        <v>245</v>
      </c>
      <c r="D145" s="22">
        <f t="shared" si="28"/>
        <v>429240</v>
      </c>
      <c r="E145" s="9">
        <f t="shared" si="35"/>
        <v>1720.4285714285713</v>
      </c>
      <c r="F145" s="12"/>
      <c r="G145" s="8"/>
      <c r="H145" s="8">
        <f t="shared" si="26"/>
        <v>21</v>
      </c>
      <c r="I145" s="8">
        <f>VLOOKUP(H145,'Online Orders'!V$3:W$55,2,FALSE)</f>
        <v>11690</v>
      </c>
      <c r="J145" s="8">
        <f t="shared" si="27"/>
        <v>4</v>
      </c>
      <c r="K145" s="13">
        <f>IF(G145=1,0,VLOOKUP(J145,'Online Orders'!X$3:Y$9,2,FALSE))</f>
        <v>0.16</v>
      </c>
      <c r="L145" s="9">
        <f t="shared" si="29"/>
        <v>14.000000000000002</v>
      </c>
      <c r="M145" s="9">
        <f t="shared" si="30"/>
        <v>18</v>
      </c>
      <c r="N145" s="9">
        <f t="shared" ca="1" si="31"/>
        <v>16</v>
      </c>
      <c r="O145" s="9">
        <f t="shared" ca="1" si="32"/>
        <v>1871</v>
      </c>
      <c r="P145" s="8"/>
      <c r="Q145" s="14">
        <f t="shared" ca="1" si="33"/>
        <v>1869</v>
      </c>
      <c r="R145" s="8">
        <f t="shared" ca="1" si="34"/>
        <v>1873</v>
      </c>
      <c r="S145" s="8">
        <f t="shared" ca="1" si="25"/>
        <v>1869</v>
      </c>
      <c r="T145" s="8">
        <v>3</v>
      </c>
      <c r="U145" s="11"/>
      <c r="V145" s="11"/>
      <c r="W145" s="11"/>
      <c r="X145" s="11"/>
      <c r="Y145" s="11"/>
    </row>
    <row r="146" spans="1:25" x14ac:dyDescent="0.2">
      <c r="A146" s="7">
        <v>43609</v>
      </c>
      <c r="B146" s="8">
        <v>2689</v>
      </c>
      <c r="C146" s="19">
        <v>245</v>
      </c>
      <c r="D146" s="22">
        <f t="shared" si="28"/>
        <v>658805</v>
      </c>
      <c r="E146" s="9">
        <f t="shared" si="35"/>
        <v>1781</v>
      </c>
      <c r="F146" s="12"/>
      <c r="G146" s="8"/>
      <c r="H146" s="8">
        <f t="shared" si="26"/>
        <v>21</v>
      </c>
      <c r="I146" s="8">
        <f>VLOOKUP(H146,'Online Orders'!V$3:W$55,2,FALSE)</f>
        <v>11690</v>
      </c>
      <c r="J146" s="8">
        <f t="shared" si="27"/>
        <v>5</v>
      </c>
      <c r="K146" s="13">
        <f>IF(G146=1,0,VLOOKUP(J146,'Online Orders'!X$3:Y$9,2,FALSE))</f>
        <v>0.22</v>
      </c>
      <c r="L146" s="9">
        <f t="shared" si="29"/>
        <v>20</v>
      </c>
      <c r="M146" s="9">
        <f t="shared" si="30"/>
        <v>24</v>
      </c>
      <c r="N146" s="9">
        <f t="shared" ca="1" si="31"/>
        <v>22</v>
      </c>
      <c r="O146" s="9">
        <f t="shared" ca="1" si="32"/>
        <v>2572</v>
      </c>
      <c r="P146" s="8"/>
      <c r="Q146" s="14">
        <f t="shared" ca="1" si="33"/>
        <v>2570</v>
      </c>
      <c r="R146" s="8">
        <f t="shared" ca="1" si="34"/>
        <v>2574</v>
      </c>
      <c r="S146" s="8">
        <f t="shared" ca="1" si="25"/>
        <v>2573</v>
      </c>
      <c r="T146" s="8">
        <v>13</v>
      </c>
      <c r="U146" s="11"/>
      <c r="V146" s="11"/>
      <c r="W146" s="11"/>
      <c r="X146" s="11"/>
      <c r="Y146" s="11"/>
    </row>
    <row r="147" spans="1:25" x14ac:dyDescent="0.2">
      <c r="A147" s="7">
        <v>43610</v>
      </c>
      <c r="B147" s="8">
        <v>2222</v>
      </c>
      <c r="C147" s="19">
        <v>245</v>
      </c>
      <c r="D147" s="22">
        <f t="shared" si="28"/>
        <v>544390</v>
      </c>
      <c r="E147" s="9">
        <f t="shared" si="35"/>
        <v>1840.7142857142858</v>
      </c>
      <c r="F147" s="12"/>
      <c r="G147" s="8"/>
      <c r="H147" s="8">
        <f t="shared" si="26"/>
        <v>21</v>
      </c>
      <c r="I147" s="8">
        <f>VLOOKUP(H147,'Online Orders'!V$3:W$55,2,FALSE)</f>
        <v>11690</v>
      </c>
      <c r="J147" s="8">
        <f t="shared" si="27"/>
        <v>6</v>
      </c>
      <c r="K147" s="13">
        <f>IF(G147=1,0,VLOOKUP(J147,'Online Orders'!X$3:Y$9,2,FALSE))</f>
        <v>0.17</v>
      </c>
      <c r="L147" s="9">
        <f t="shared" si="29"/>
        <v>15.000000000000002</v>
      </c>
      <c r="M147" s="9">
        <f t="shared" si="30"/>
        <v>19</v>
      </c>
      <c r="N147" s="9">
        <f t="shared" ca="1" si="31"/>
        <v>16</v>
      </c>
      <c r="O147" s="9">
        <f t="shared" ca="1" si="32"/>
        <v>1871</v>
      </c>
      <c r="P147" s="8"/>
      <c r="Q147" s="14">
        <f t="shared" ca="1" si="33"/>
        <v>1869</v>
      </c>
      <c r="R147" s="8">
        <f t="shared" ca="1" si="34"/>
        <v>1873</v>
      </c>
      <c r="S147" s="8">
        <f t="shared" ca="1" si="25"/>
        <v>1873</v>
      </c>
      <c r="T147" s="8">
        <v>9</v>
      </c>
      <c r="U147" s="11"/>
      <c r="V147" s="11"/>
      <c r="W147" s="11"/>
      <c r="X147" s="11"/>
      <c r="Y147" s="11"/>
    </row>
    <row r="148" spans="1:25" x14ac:dyDescent="0.2">
      <c r="A148" s="7">
        <v>43611</v>
      </c>
      <c r="B148" s="8">
        <v>0</v>
      </c>
      <c r="C148" s="19">
        <v>245</v>
      </c>
      <c r="D148" s="22">
        <f t="shared" si="28"/>
        <v>0</v>
      </c>
      <c r="E148" s="9">
        <f t="shared" si="35"/>
        <v>1917.2857142857142</v>
      </c>
      <c r="F148" s="12"/>
      <c r="G148" s="8"/>
      <c r="H148" s="8">
        <f t="shared" si="26"/>
        <v>21</v>
      </c>
      <c r="I148" s="8">
        <f>VLOOKUP(H148,'Online Orders'!V$3:W$55,2,FALSE)</f>
        <v>11690</v>
      </c>
      <c r="J148" s="8">
        <f t="shared" si="27"/>
        <v>7</v>
      </c>
      <c r="K148" s="13">
        <f>IF(G148=1,0,VLOOKUP(J148,'Online Orders'!X$3:Y$9,2,FALSE))</f>
        <v>0</v>
      </c>
      <c r="L148" s="9">
        <f t="shared" si="29"/>
        <v>0</v>
      </c>
      <c r="M148" s="9">
        <f t="shared" si="30"/>
        <v>0</v>
      </c>
      <c r="N148" s="9">
        <f t="shared" ca="1" si="31"/>
        <v>0</v>
      </c>
      <c r="O148" s="9">
        <f t="shared" ca="1" si="32"/>
        <v>0</v>
      </c>
      <c r="P148" s="8"/>
      <c r="Q148" s="14">
        <f t="shared" ca="1" si="33"/>
        <v>0</v>
      </c>
      <c r="R148" s="8">
        <f t="shared" ca="1" si="34"/>
        <v>0</v>
      </c>
      <c r="S148" s="8">
        <f t="shared" ca="1" si="25"/>
        <v>0</v>
      </c>
      <c r="T148" s="8">
        <v>0</v>
      </c>
      <c r="U148" s="11"/>
      <c r="V148" s="11"/>
      <c r="W148" s="11"/>
      <c r="X148" s="11"/>
      <c r="Y148" s="11"/>
    </row>
    <row r="149" spans="1:25" x14ac:dyDescent="0.2">
      <c r="A149" s="7">
        <v>43612</v>
      </c>
      <c r="B149" s="8">
        <v>2646</v>
      </c>
      <c r="C149" s="19">
        <v>245</v>
      </c>
      <c r="D149" s="22">
        <f t="shared" si="28"/>
        <v>648270</v>
      </c>
      <c r="E149" s="9">
        <f t="shared" si="35"/>
        <v>1667</v>
      </c>
      <c r="F149" s="12"/>
      <c r="G149" s="8"/>
      <c r="H149" s="8">
        <f t="shared" si="26"/>
        <v>22</v>
      </c>
      <c r="I149" s="8">
        <f>VLOOKUP(H149,'Online Orders'!V$3:W$55,2,FALSE)</f>
        <v>14688</v>
      </c>
      <c r="J149" s="8">
        <f t="shared" si="27"/>
        <v>1</v>
      </c>
      <c r="K149" s="13">
        <f>IF(G149=1,0,VLOOKUP(J149,'Online Orders'!X$3:Y$9,2,FALSE))</f>
        <v>0.17</v>
      </c>
      <c r="L149" s="9">
        <f t="shared" si="29"/>
        <v>15.000000000000002</v>
      </c>
      <c r="M149" s="9">
        <f t="shared" si="30"/>
        <v>19</v>
      </c>
      <c r="N149" s="9">
        <f t="shared" ca="1" si="31"/>
        <v>16</v>
      </c>
      <c r="O149" s="9">
        <f t="shared" ca="1" si="32"/>
        <v>2351</v>
      </c>
      <c r="P149" s="8"/>
      <c r="Q149" s="14">
        <f t="shared" ca="1" si="33"/>
        <v>2349</v>
      </c>
      <c r="R149" s="8">
        <f t="shared" ca="1" si="34"/>
        <v>2353</v>
      </c>
      <c r="S149" s="8">
        <f t="shared" ca="1" si="25"/>
        <v>2350</v>
      </c>
      <c r="T149" s="8">
        <v>12</v>
      </c>
      <c r="U149" s="11"/>
      <c r="V149" s="11"/>
      <c r="W149" s="11"/>
      <c r="X149" s="11"/>
      <c r="Y149" s="11"/>
    </row>
    <row r="150" spans="1:25" x14ac:dyDescent="0.2">
      <c r="A150" s="7">
        <v>43613</v>
      </c>
      <c r="B150" s="8">
        <v>2056</v>
      </c>
      <c r="C150" s="19">
        <v>245</v>
      </c>
      <c r="D150" s="22">
        <f t="shared" si="28"/>
        <v>503720</v>
      </c>
      <c r="E150" s="9">
        <f t="shared" si="35"/>
        <v>1765.4285714285713</v>
      </c>
      <c r="F150" s="12"/>
      <c r="G150" s="8"/>
      <c r="H150" s="8">
        <f t="shared" si="26"/>
        <v>22</v>
      </c>
      <c r="I150" s="8">
        <f>VLOOKUP(H150,'Online Orders'!V$3:W$55,2,FALSE)</f>
        <v>14688</v>
      </c>
      <c r="J150" s="8">
        <f t="shared" si="27"/>
        <v>2</v>
      </c>
      <c r="K150" s="13">
        <f>IF(G150=1,0,VLOOKUP(J150,'Online Orders'!X$3:Y$9,2,FALSE))</f>
        <v>0.14000000000000001</v>
      </c>
      <c r="L150" s="9">
        <f t="shared" si="29"/>
        <v>12.000000000000002</v>
      </c>
      <c r="M150" s="9">
        <f t="shared" si="30"/>
        <v>16</v>
      </c>
      <c r="N150" s="9">
        <f t="shared" ca="1" si="31"/>
        <v>16</v>
      </c>
      <c r="O150" s="9">
        <f t="shared" ca="1" si="32"/>
        <v>2351</v>
      </c>
      <c r="P150" s="8"/>
      <c r="Q150" s="14">
        <f t="shared" ca="1" si="33"/>
        <v>2349</v>
      </c>
      <c r="R150" s="8">
        <f t="shared" ca="1" si="34"/>
        <v>2353</v>
      </c>
      <c r="S150" s="8">
        <f t="shared" ca="1" si="25"/>
        <v>2349</v>
      </c>
      <c r="T150" s="8">
        <v>8</v>
      </c>
      <c r="U150" s="11"/>
      <c r="V150" s="11"/>
      <c r="W150" s="11"/>
      <c r="X150" s="11"/>
      <c r="Y150" s="11"/>
    </row>
    <row r="151" spans="1:25" x14ac:dyDescent="0.2">
      <c r="A151" s="7">
        <v>43614</v>
      </c>
      <c r="B151" s="8">
        <v>2056</v>
      </c>
      <c r="C151" s="19">
        <v>245</v>
      </c>
      <c r="D151" s="22">
        <f t="shared" si="28"/>
        <v>503720</v>
      </c>
      <c r="E151" s="9">
        <f t="shared" si="35"/>
        <v>1784</v>
      </c>
      <c r="F151" s="12"/>
      <c r="G151" s="8"/>
      <c r="H151" s="8">
        <f t="shared" si="26"/>
        <v>22</v>
      </c>
      <c r="I151" s="8">
        <f>VLOOKUP(H151,'Online Orders'!V$3:W$55,2,FALSE)</f>
        <v>14688</v>
      </c>
      <c r="J151" s="8">
        <f t="shared" si="27"/>
        <v>3</v>
      </c>
      <c r="K151" s="13">
        <f>IF(G151=1,0,VLOOKUP(J151,'Online Orders'!X$3:Y$9,2,FALSE))</f>
        <v>0.14000000000000001</v>
      </c>
      <c r="L151" s="9">
        <f t="shared" si="29"/>
        <v>12.000000000000002</v>
      </c>
      <c r="M151" s="9">
        <f t="shared" si="30"/>
        <v>16</v>
      </c>
      <c r="N151" s="9">
        <f t="shared" ca="1" si="31"/>
        <v>13</v>
      </c>
      <c r="O151" s="9">
        <f t="shared" ca="1" si="32"/>
        <v>1910</v>
      </c>
      <c r="P151" s="8"/>
      <c r="Q151" s="14">
        <f t="shared" ca="1" si="33"/>
        <v>1908</v>
      </c>
      <c r="R151" s="8">
        <f t="shared" ca="1" si="34"/>
        <v>1912</v>
      </c>
      <c r="S151" s="8">
        <f t="shared" ref="S151:S214" ca="1" si="36">RANDBETWEEN(Q151,R151)</f>
        <v>1908</v>
      </c>
      <c r="T151" s="8">
        <v>8</v>
      </c>
      <c r="U151" s="11"/>
      <c r="V151" s="11"/>
      <c r="W151" s="11"/>
      <c r="X151" s="11"/>
      <c r="Y151" s="11"/>
    </row>
    <row r="152" spans="1:25" x14ac:dyDescent="0.2">
      <c r="A152" s="7">
        <v>43615</v>
      </c>
      <c r="B152" s="8">
        <v>0</v>
      </c>
      <c r="C152" s="19">
        <v>245</v>
      </c>
      <c r="D152" s="22">
        <f t="shared" si="28"/>
        <v>0</v>
      </c>
      <c r="E152" s="9">
        <f t="shared" si="35"/>
        <v>1784</v>
      </c>
      <c r="F152" s="12"/>
      <c r="G152" s="8">
        <v>1</v>
      </c>
      <c r="H152" s="8">
        <f t="shared" si="26"/>
        <v>22</v>
      </c>
      <c r="I152" s="8">
        <f>VLOOKUP(H152,'Online Orders'!V$3:W$55,2,FALSE)</f>
        <v>14688</v>
      </c>
      <c r="J152" s="8">
        <f t="shared" si="27"/>
        <v>4</v>
      </c>
      <c r="K152" s="13">
        <f>IF(G152=1,0,VLOOKUP(J152,'Online Orders'!X$3:Y$9,2,FALSE))</f>
        <v>0</v>
      </c>
      <c r="L152" s="9">
        <f t="shared" si="29"/>
        <v>0</v>
      </c>
      <c r="M152" s="9">
        <f t="shared" si="30"/>
        <v>0</v>
      </c>
      <c r="N152" s="9">
        <f t="shared" ca="1" si="31"/>
        <v>0</v>
      </c>
      <c r="O152" s="9">
        <f t="shared" ca="1" si="32"/>
        <v>0</v>
      </c>
      <c r="P152" s="8"/>
      <c r="Q152" s="14">
        <f t="shared" ca="1" si="33"/>
        <v>0</v>
      </c>
      <c r="R152" s="8">
        <f t="shared" ca="1" si="34"/>
        <v>0</v>
      </c>
      <c r="S152" s="8">
        <f t="shared" ca="1" si="36"/>
        <v>0</v>
      </c>
      <c r="T152" s="8">
        <v>0</v>
      </c>
      <c r="U152" s="11"/>
      <c r="V152" s="11"/>
      <c r="W152" s="11"/>
      <c r="X152" s="11"/>
      <c r="Y152" s="11"/>
    </row>
    <row r="153" spans="1:25" x14ac:dyDescent="0.2">
      <c r="A153" s="7">
        <v>43616</v>
      </c>
      <c r="B153" s="8">
        <v>3378</v>
      </c>
      <c r="C153" s="19">
        <v>245</v>
      </c>
      <c r="D153" s="22">
        <f t="shared" si="28"/>
        <v>827610</v>
      </c>
      <c r="E153" s="9">
        <f t="shared" si="35"/>
        <v>1804.7142857142858</v>
      </c>
      <c r="F153" s="12"/>
      <c r="G153" s="8"/>
      <c r="H153" s="8">
        <f t="shared" si="26"/>
        <v>22</v>
      </c>
      <c r="I153" s="8">
        <f>VLOOKUP(H153,'Online Orders'!V$3:W$55,2,FALSE)</f>
        <v>14688</v>
      </c>
      <c r="J153" s="8">
        <f t="shared" si="27"/>
        <v>5</v>
      </c>
      <c r="K153" s="13">
        <f>IF(G153=1,0,VLOOKUP(J153,'Online Orders'!X$3:Y$9,2,FALSE))</f>
        <v>0.22</v>
      </c>
      <c r="L153" s="9">
        <f t="shared" si="29"/>
        <v>20</v>
      </c>
      <c r="M153" s="9">
        <f t="shared" si="30"/>
        <v>24</v>
      </c>
      <c r="N153" s="9">
        <f t="shared" ca="1" si="31"/>
        <v>23</v>
      </c>
      <c r="O153" s="9">
        <f t="shared" ca="1" si="32"/>
        <v>3379</v>
      </c>
      <c r="P153" s="8"/>
      <c r="Q153" s="14">
        <f t="shared" ca="1" si="33"/>
        <v>3377</v>
      </c>
      <c r="R153" s="8">
        <f t="shared" ca="1" si="34"/>
        <v>3381</v>
      </c>
      <c r="S153" s="8">
        <f t="shared" ca="1" si="36"/>
        <v>3378</v>
      </c>
      <c r="T153" s="8">
        <v>13</v>
      </c>
      <c r="U153" s="11"/>
      <c r="V153" s="11"/>
      <c r="W153" s="11"/>
      <c r="X153" s="11"/>
      <c r="Y153" s="11"/>
    </row>
    <row r="154" spans="1:25" x14ac:dyDescent="0.2">
      <c r="A154" s="7">
        <v>43617</v>
      </c>
      <c r="B154" s="8">
        <v>2352</v>
      </c>
      <c r="C154" s="19">
        <v>245</v>
      </c>
      <c r="D154" s="22">
        <f t="shared" si="28"/>
        <v>576240</v>
      </c>
      <c r="E154" s="9">
        <f t="shared" si="35"/>
        <v>1783.7142857142858</v>
      </c>
      <c r="F154" s="12"/>
      <c r="G154" s="8"/>
      <c r="H154" s="8">
        <f t="shared" si="26"/>
        <v>22</v>
      </c>
      <c r="I154" s="8">
        <f>VLOOKUP(H154,'Online Orders'!V$3:W$55,2,FALSE)</f>
        <v>14688</v>
      </c>
      <c r="J154" s="8">
        <f t="shared" si="27"/>
        <v>6</v>
      </c>
      <c r="K154" s="13">
        <f>IF(G154=1,0,VLOOKUP(J154,'Online Orders'!X$3:Y$9,2,FALSE))</f>
        <v>0.17</v>
      </c>
      <c r="L154" s="9">
        <f t="shared" si="29"/>
        <v>15.000000000000002</v>
      </c>
      <c r="M154" s="9">
        <f t="shared" si="30"/>
        <v>19</v>
      </c>
      <c r="N154" s="9">
        <f t="shared" ca="1" si="31"/>
        <v>16</v>
      </c>
      <c r="O154" s="9">
        <f t="shared" ca="1" si="32"/>
        <v>2351</v>
      </c>
      <c r="P154" s="8"/>
      <c r="Q154" s="14">
        <f t="shared" ca="1" si="33"/>
        <v>2349</v>
      </c>
      <c r="R154" s="8">
        <f t="shared" ca="1" si="34"/>
        <v>2353</v>
      </c>
      <c r="S154" s="8">
        <f t="shared" ca="1" si="36"/>
        <v>2353</v>
      </c>
      <c r="T154" s="8">
        <v>7</v>
      </c>
      <c r="U154" s="11"/>
      <c r="V154" s="11"/>
      <c r="W154" s="11"/>
      <c r="X154" s="11"/>
      <c r="Y154" s="11"/>
    </row>
    <row r="155" spans="1:25" x14ac:dyDescent="0.2">
      <c r="A155" s="7">
        <v>43618</v>
      </c>
      <c r="B155" s="8">
        <v>0</v>
      </c>
      <c r="C155" s="19">
        <v>245</v>
      </c>
      <c r="D155" s="22">
        <f t="shared" si="28"/>
        <v>0</v>
      </c>
      <c r="E155" s="9">
        <f t="shared" si="35"/>
        <v>1804.7142857142858</v>
      </c>
      <c r="F155" s="12"/>
      <c r="G155" s="8"/>
      <c r="H155" s="8">
        <f t="shared" si="26"/>
        <v>22</v>
      </c>
      <c r="I155" s="8">
        <f>VLOOKUP(H155,'Online Orders'!V$3:W$55,2,FALSE)</f>
        <v>14688</v>
      </c>
      <c r="J155" s="8">
        <f t="shared" si="27"/>
        <v>7</v>
      </c>
      <c r="K155" s="13">
        <f>IF(G155=1,0,VLOOKUP(J155,'Online Orders'!X$3:Y$9,2,FALSE))</f>
        <v>0</v>
      </c>
      <c r="L155" s="9">
        <f t="shared" si="29"/>
        <v>0</v>
      </c>
      <c r="M155" s="9">
        <f t="shared" si="30"/>
        <v>0</v>
      </c>
      <c r="N155" s="9">
        <f t="shared" ca="1" si="31"/>
        <v>0</v>
      </c>
      <c r="O155" s="9">
        <f t="shared" ca="1" si="32"/>
        <v>0</v>
      </c>
      <c r="P155" s="8"/>
      <c r="Q155" s="14">
        <f t="shared" ca="1" si="33"/>
        <v>0</v>
      </c>
      <c r="R155" s="8">
        <f t="shared" ca="1" si="34"/>
        <v>0</v>
      </c>
      <c r="S155" s="8">
        <f t="shared" ca="1" si="36"/>
        <v>0</v>
      </c>
      <c r="T155" s="8">
        <v>0</v>
      </c>
      <c r="U155" s="11"/>
      <c r="V155" s="11"/>
      <c r="W155" s="11"/>
      <c r="X155" s="11"/>
      <c r="Y155" s="11"/>
    </row>
    <row r="156" spans="1:25" x14ac:dyDescent="0.2">
      <c r="A156" s="7">
        <v>43619</v>
      </c>
      <c r="B156" s="8">
        <v>2791</v>
      </c>
      <c r="C156" s="19">
        <v>245</v>
      </c>
      <c r="D156" s="22">
        <f t="shared" si="28"/>
        <v>683795</v>
      </c>
      <c r="E156" s="9">
        <f t="shared" si="35"/>
        <v>2140.2857142857142</v>
      </c>
      <c r="F156" s="12"/>
      <c r="G156" s="8"/>
      <c r="H156" s="8">
        <f t="shared" si="26"/>
        <v>23</v>
      </c>
      <c r="I156" s="8">
        <f>VLOOKUP(H156,'Online Orders'!V$3:W$55,2,FALSE)</f>
        <v>14688</v>
      </c>
      <c r="J156" s="8">
        <f t="shared" si="27"/>
        <v>1</v>
      </c>
      <c r="K156" s="13">
        <f>IF(G156=1,0,VLOOKUP(J156,'Online Orders'!X$3:Y$9,2,FALSE))</f>
        <v>0.17</v>
      </c>
      <c r="L156" s="9">
        <f t="shared" si="29"/>
        <v>15.000000000000002</v>
      </c>
      <c r="M156" s="9">
        <f t="shared" si="30"/>
        <v>19</v>
      </c>
      <c r="N156" s="9">
        <f t="shared" ca="1" si="31"/>
        <v>17</v>
      </c>
      <c r="O156" s="9">
        <f t="shared" ca="1" si="32"/>
        <v>2497</v>
      </c>
      <c r="P156" s="8"/>
      <c r="Q156" s="14">
        <f t="shared" ca="1" si="33"/>
        <v>2495</v>
      </c>
      <c r="R156" s="8">
        <f t="shared" ca="1" si="34"/>
        <v>2499</v>
      </c>
      <c r="S156" s="8">
        <f t="shared" ca="1" si="36"/>
        <v>2496</v>
      </c>
      <c r="T156" s="8">
        <v>11</v>
      </c>
      <c r="U156" s="11"/>
      <c r="V156" s="11"/>
      <c r="W156" s="11"/>
      <c r="X156" s="11"/>
      <c r="Y156" s="11"/>
    </row>
    <row r="157" spans="1:25" x14ac:dyDescent="0.2">
      <c r="A157" s="7">
        <v>43620</v>
      </c>
      <c r="B157" s="8">
        <v>1909</v>
      </c>
      <c r="C157" s="19">
        <v>245</v>
      </c>
      <c r="D157" s="22">
        <f t="shared" si="28"/>
        <v>467705</v>
      </c>
      <c r="E157" s="9">
        <f t="shared" si="35"/>
        <v>2098.7142857142858</v>
      </c>
      <c r="F157" s="12"/>
      <c r="G157" s="8"/>
      <c r="H157" s="8">
        <f t="shared" si="26"/>
        <v>23</v>
      </c>
      <c r="I157" s="8">
        <f>VLOOKUP(H157,'Online Orders'!V$3:W$55,2,FALSE)</f>
        <v>14688</v>
      </c>
      <c r="J157" s="8">
        <f t="shared" si="27"/>
        <v>2</v>
      </c>
      <c r="K157" s="13">
        <f>IF(G157=1,0,VLOOKUP(J157,'Online Orders'!X$3:Y$9,2,FALSE))</f>
        <v>0.14000000000000001</v>
      </c>
      <c r="L157" s="9">
        <f t="shared" si="29"/>
        <v>12.000000000000002</v>
      </c>
      <c r="M157" s="9">
        <f t="shared" si="30"/>
        <v>16</v>
      </c>
      <c r="N157" s="9">
        <f t="shared" ca="1" si="31"/>
        <v>14</v>
      </c>
      <c r="O157" s="9">
        <f t="shared" ca="1" si="32"/>
        <v>2057</v>
      </c>
      <c r="P157" s="8"/>
      <c r="Q157" s="14">
        <f t="shared" ca="1" si="33"/>
        <v>2055</v>
      </c>
      <c r="R157" s="8">
        <f t="shared" ca="1" si="34"/>
        <v>2059</v>
      </c>
      <c r="S157" s="8">
        <f t="shared" ca="1" si="36"/>
        <v>2055</v>
      </c>
      <c r="T157" s="8">
        <v>8</v>
      </c>
      <c r="U157" s="11"/>
      <c r="V157" s="11"/>
      <c r="W157" s="11"/>
      <c r="X157" s="11"/>
      <c r="Y157" s="11"/>
    </row>
    <row r="158" spans="1:25" x14ac:dyDescent="0.2">
      <c r="A158" s="7">
        <v>43621</v>
      </c>
      <c r="B158" s="8">
        <v>2203</v>
      </c>
      <c r="C158" s="19">
        <v>245</v>
      </c>
      <c r="D158" s="22">
        <f t="shared" si="28"/>
        <v>539735</v>
      </c>
      <c r="E158" s="9">
        <f t="shared" si="35"/>
        <v>2140.1428571428573</v>
      </c>
      <c r="F158" s="12"/>
      <c r="G158" s="8"/>
      <c r="H158" s="8">
        <f t="shared" si="26"/>
        <v>23</v>
      </c>
      <c r="I158" s="8">
        <f>VLOOKUP(H158,'Online Orders'!V$3:W$55,2,FALSE)</f>
        <v>14688</v>
      </c>
      <c r="J158" s="8">
        <f t="shared" si="27"/>
        <v>3</v>
      </c>
      <c r="K158" s="13">
        <f>IF(G158=1,0,VLOOKUP(J158,'Online Orders'!X$3:Y$9,2,FALSE))</f>
        <v>0.14000000000000001</v>
      </c>
      <c r="L158" s="9">
        <f t="shared" si="29"/>
        <v>12.000000000000002</v>
      </c>
      <c r="M158" s="9">
        <f t="shared" si="30"/>
        <v>16</v>
      </c>
      <c r="N158" s="9">
        <f t="shared" ca="1" si="31"/>
        <v>13</v>
      </c>
      <c r="O158" s="9">
        <f t="shared" ca="1" si="32"/>
        <v>1910</v>
      </c>
      <c r="P158" s="8"/>
      <c r="Q158" s="14">
        <f t="shared" ca="1" si="33"/>
        <v>1908</v>
      </c>
      <c r="R158" s="8">
        <f t="shared" ca="1" si="34"/>
        <v>1912</v>
      </c>
      <c r="S158" s="8">
        <f t="shared" ca="1" si="36"/>
        <v>1909</v>
      </c>
      <c r="T158" s="8">
        <v>6</v>
      </c>
      <c r="U158" s="11"/>
      <c r="V158" s="11"/>
      <c r="W158" s="11"/>
      <c r="X158" s="11"/>
      <c r="Y158" s="11"/>
    </row>
    <row r="159" spans="1:25" x14ac:dyDescent="0.2">
      <c r="A159" s="7">
        <v>43622</v>
      </c>
      <c r="B159" s="8">
        <v>2349</v>
      </c>
      <c r="C159" s="19">
        <v>245</v>
      </c>
      <c r="D159" s="22">
        <f t="shared" si="28"/>
        <v>575505</v>
      </c>
      <c r="E159" s="9">
        <f t="shared" si="35"/>
        <v>2140.1428571428573</v>
      </c>
      <c r="F159" s="12"/>
      <c r="G159" s="8"/>
      <c r="H159" s="8">
        <f t="shared" si="26"/>
        <v>23</v>
      </c>
      <c r="I159" s="8">
        <f>VLOOKUP(H159,'Online Orders'!V$3:W$55,2,FALSE)</f>
        <v>14688</v>
      </c>
      <c r="J159" s="8">
        <f t="shared" si="27"/>
        <v>4</v>
      </c>
      <c r="K159" s="13">
        <f>IF(G159=1,0,VLOOKUP(J159,'Online Orders'!X$3:Y$9,2,FALSE))</f>
        <v>0.16</v>
      </c>
      <c r="L159" s="9">
        <f t="shared" si="29"/>
        <v>14.000000000000002</v>
      </c>
      <c r="M159" s="9">
        <f t="shared" si="30"/>
        <v>18</v>
      </c>
      <c r="N159" s="9">
        <f t="shared" ca="1" si="31"/>
        <v>16</v>
      </c>
      <c r="O159" s="9">
        <f t="shared" ca="1" si="32"/>
        <v>2351</v>
      </c>
      <c r="P159" s="8"/>
      <c r="Q159" s="14">
        <f t="shared" ca="1" si="33"/>
        <v>2349</v>
      </c>
      <c r="R159" s="8">
        <f t="shared" ca="1" si="34"/>
        <v>2353</v>
      </c>
      <c r="S159" s="8">
        <f t="shared" ca="1" si="36"/>
        <v>2352</v>
      </c>
      <c r="T159" s="8">
        <v>4</v>
      </c>
      <c r="U159" s="11"/>
      <c r="V159" s="11"/>
      <c r="W159" s="11"/>
      <c r="X159" s="11"/>
      <c r="Y159" s="11"/>
    </row>
    <row r="160" spans="1:25" x14ac:dyDescent="0.2">
      <c r="A160" s="7">
        <v>43623</v>
      </c>
      <c r="B160" s="8">
        <v>3087</v>
      </c>
      <c r="C160" s="19">
        <v>245</v>
      </c>
      <c r="D160" s="22">
        <f t="shared" si="28"/>
        <v>756315</v>
      </c>
      <c r="E160" s="9">
        <f t="shared" si="35"/>
        <v>1741.4285714285713</v>
      </c>
      <c r="F160" s="12"/>
      <c r="G160" s="8"/>
      <c r="H160" s="8">
        <f t="shared" si="26"/>
        <v>23</v>
      </c>
      <c r="I160" s="8">
        <f>VLOOKUP(H160,'Online Orders'!V$3:W$55,2,FALSE)</f>
        <v>14688</v>
      </c>
      <c r="J160" s="8">
        <f t="shared" si="27"/>
        <v>5</v>
      </c>
      <c r="K160" s="13">
        <f>IF(G160=1,0,VLOOKUP(J160,'Online Orders'!X$3:Y$9,2,FALSE))</f>
        <v>0.22</v>
      </c>
      <c r="L160" s="9">
        <f t="shared" si="29"/>
        <v>20</v>
      </c>
      <c r="M160" s="9">
        <f t="shared" si="30"/>
        <v>24</v>
      </c>
      <c r="N160" s="9">
        <f t="shared" ca="1" si="31"/>
        <v>20</v>
      </c>
      <c r="O160" s="9">
        <f t="shared" ca="1" si="32"/>
        <v>2938</v>
      </c>
      <c r="P160" s="8"/>
      <c r="Q160" s="14">
        <f t="shared" ca="1" si="33"/>
        <v>2936</v>
      </c>
      <c r="R160" s="8">
        <f t="shared" ca="1" si="34"/>
        <v>2940</v>
      </c>
      <c r="S160" s="8">
        <f t="shared" ca="1" si="36"/>
        <v>2939</v>
      </c>
      <c r="T160" s="8">
        <v>13</v>
      </c>
      <c r="U160" s="11"/>
      <c r="V160" s="11"/>
      <c r="W160" s="11"/>
      <c r="X160" s="11"/>
      <c r="Y160" s="11"/>
    </row>
    <row r="161" spans="1:25" x14ac:dyDescent="0.2">
      <c r="A161" s="7">
        <v>43624</v>
      </c>
      <c r="B161" s="8">
        <v>2642</v>
      </c>
      <c r="C161" s="19">
        <v>245</v>
      </c>
      <c r="D161" s="22">
        <f t="shared" si="28"/>
        <v>647290</v>
      </c>
      <c r="E161" s="9">
        <f t="shared" si="35"/>
        <v>1804.8571428571429</v>
      </c>
      <c r="F161" s="12"/>
      <c r="G161" s="8"/>
      <c r="H161" s="8">
        <f t="shared" si="26"/>
        <v>23</v>
      </c>
      <c r="I161" s="8">
        <f>VLOOKUP(H161,'Online Orders'!V$3:W$55,2,FALSE)</f>
        <v>14688</v>
      </c>
      <c r="J161" s="8">
        <f t="shared" si="27"/>
        <v>6</v>
      </c>
      <c r="K161" s="13">
        <f>IF(G161=1,0,VLOOKUP(J161,'Online Orders'!X$3:Y$9,2,FALSE))</f>
        <v>0.17</v>
      </c>
      <c r="L161" s="9">
        <f t="shared" si="29"/>
        <v>15.000000000000002</v>
      </c>
      <c r="M161" s="9">
        <f t="shared" si="30"/>
        <v>19</v>
      </c>
      <c r="N161" s="9">
        <f t="shared" ca="1" si="31"/>
        <v>18</v>
      </c>
      <c r="O161" s="9">
        <f t="shared" ca="1" si="32"/>
        <v>2644</v>
      </c>
      <c r="P161" s="8"/>
      <c r="Q161" s="14">
        <f t="shared" ca="1" si="33"/>
        <v>2642</v>
      </c>
      <c r="R161" s="8">
        <f t="shared" ca="1" si="34"/>
        <v>2646</v>
      </c>
      <c r="S161" s="8">
        <f t="shared" ca="1" si="36"/>
        <v>2646</v>
      </c>
      <c r="T161" s="8">
        <v>7</v>
      </c>
      <c r="U161" s="11"/>
      <c r="V161" s="11"/>
      <c r="W161" s="11"/>
      <c r="X161" s="11"/>
      <c r="Y161" s="11"/>
    </row>
    <row r="162" spans="1:25" x14ac:dyDescent="0.2">
      <c r="A162" s="7">
        <v>43625</v>
      </c>
      <c r="B162" s="8">
        <v>0</v>
      </c>
      <c r="C162" s="19">
        <v>245</v>
      </c>
      <c r="D162" s="22">
        <f t="shared" si="28"/>
        <v>0</v>
      </c>
      <c r="E162" s="9">
        <f t="shared" si="35"/>
        <v>1763.2857142857142</v>
      </c>
      <c r="F162" s="12"/>
      <c r="G162" s="8"/>
      <c r="H162" s="8">
        <f t="shared" si="26"/>
        <v>23</v>
      </c>
      <c r="I162" s="8">
        <f>VLOOKUP(H162,'Online Orders'!V$3:W$55,2,FALSE)</f>
        <v>14688</v>
      </c>
      <c r="J162" s="8">
        <f t="shared" si="27"/>
        <v>7</v>
      </c>
      <c r="K162" s="13">
        <f>IF(G162=1,0,VLOOKUP(J162,'Online Orders'!X$3:Y$9,2,FALSE))</f>
        <v>0</v>
      </c>
      <c r="L162" s="9">
        <f t="shared" si="29"/>
        <v>0</v>
      </c>
      <c r="M162" s="9">
        <f t="shared" si="30"/>
        <v>0</v>
      </c>
      <c r="N162" s="9">
        <f t="shared" ca="1" si="31"/>
        <v>0</v>
      </c>
      <c r="O162" s="9">
        <f t="shared" ca="1" si="32"/>
        <v>0</v>
      </c>
      <c r="P162" s="8"/>
      <c r="Q162" s="14">
        <f t="shared" ca="1" si="33"/>
        <v>0</v>
      </c>
      <c r="R162" s="8">
        <f t="shared" ca="1" si="34"/>
        <v>0</v>
      </c>
      <c r="S162" s="8">
        <f t="shared" ca="1" si="36"/>
        <v>0</v>
      </c>
      <c r="T162" s="8">
        <v>0</v>
      </c>
      <c r="U162" s="11"/>
      <c r="V162" s="11"/>
      <c r="W162" s="11"/>
      <c r="X162" s="11"/>
      <c r="Y162" s="11"/>
    </row>
    <row r="163" spans="1:25" x14ac:dyDescent="0.2">
      <c r="A163" s="7">
        <v>43626</v>
      </c>
      <c r="B163" s="8">
        <v>0</v>
      </c>
      <c r="C163" s="19">
        <v>245</v>
      </c>
      <c r="D163" s="22">
        <f t="shared" si="28"/>
        <v>0</v>
      </c>
      <c r="E163" s="9">
        <f t="shared" si="35"/>
        <v>1805.7142857142858</v>
      </c>
      <c r="F163" s="12"/>
      <c r="G163" s="8">
        <v>1</v>
      </c>
      <c r="H163" s="8">
        <f t="shared" si="26"/>
        <v>24</v>
      </c>
      <c r="I163" s="8">
        <f>VLOOKUP(H163,'Online Orders'!V$3:W$55,2,FALSE)</f>
        <v>14688</v>
      </c>
      <c r="J163" s="8">
        <f t="shared" si="27"/>
        <v>1</v>
      </c>
      <c r="K163" s="13">
        <f>IF(G163=1,0,VLOOKUP(J163,'Online Orders'!X$3:Y$9,2,FALSE))</f>
        <v>0</v>
      </c>
      <c r="L163" s="9">
        <f t="shared" si="29"/>
        <v>0</v>
      </c>
      <c r="M163" s="9">
        <f t="shared" si="30"/>
        <v>0</v>
      </c>
      <c r="N163" s="9">
        <f t="shared" ca="1" si="31"/>
        <v>0</v>
      </c>
      <c r="O163" s="9">
        <f t="shared" ca="1" si="32"/>
        <v>0</v>
      </c>
      <c r="P163" s="8"/>
      <c r="Q163" s="14">
        <f t="shared" ca="1" si="33"/>
        <v>0</v>
      </c>
      <c r="R163" s="8">
        <f t="shared" ca="1" si="34"/>
        <v>0</v>
      </c>
      <c r="S163" s="8">
        <f t="shared" ca="1" si="36"/>
        <v>0</v>
      </c>
      <c r="T163" s="8">
        <v>0</v>
      </c>
      <c r="U163" s="11"/>
      <c r="V163" s="11"/>
      <c r="W163" s="11"/>
      <c r="X163" s="11"/>
      <c r="Y163" s="11"/>
    </row>
    <row r="164" spans="1:25" x14ac:dyDescent="0.2">
      <c r="A164" s="7">
        <v>43627</v>
      </c>
      <c r="B164" s="8">
        <v>2353</v>
      </c>
      <c r="C164" s="19">
        <v>245</v>
      </c>
      <c r="D164" s="22">
        <f t="shared" si="28"/>
        <v>576485</v>
      </c>
      <c r="E164" s="9">
        <f t="shared" si="35"/>
        <v>1826.7142857142858</v>
      </c>
      <c r="F164" s="12"/>
      <c r="G164" s="8"/>
      <c r="H164" s="8">
        <f t="shared" si="26"/>
        <v>24</v>
      </c>
      <c r="I164" s="8">
        <f>VLOOKUP(H164,'Online Orders'!V$3:W$55,2,FALSE)</f>
        <v>14688</v>
      </c>
      <c r="J164" s="8">
        <f t="shared" si="27"/>
        <v>2</v>
      </c>
      <c r="K164" s="13">
        <f>IF(G164=1,0,VLOOKUP(J164,'Online Orders'!X$3:Y$9,2,FALSE))</f>
        <v>0.14000000000000001</v>
      </c>
      <c r="L164" s="9">
        <f t="shared" si="29"/>
        <v>12.000000000000002</v>
      </c>
      <c r="M164" s="9">
        <f t="shared" si="30"/>
        <v>16</v>
      </c>
      <c r="N164" s="9">
        <f t="shared" ca="1" si="31"/>
        <v>16</v>
      </c>
      <c r="O164" s="9">
        <f t="shared" ca="1" si="32"/>
        <v>2351</v>
      </c>
      <c r="P164" s="8"/>
      <c r="Q164" s="14">
        <f t="shared" ca="1" si="33"/>
        <v>2349</v>
      </c>
      <c r="R164" s="8">
        <f t="shared" ca="1" si="34"/>
        <v>2353</v>
      </c>
      <c r="S164" s="8">
        <f t="shared" ca="1" si="36"/>
        <v>2349</v>
      </c>
      <c r="T164" s="8">
        <v>8</v>
      </c>
      <c r="U164" s="11"/>
      <c r="V164" s="11"/>
      <c r="W164" s="11"/>
      <c r="X164" s="11"/>
      <c r="Y164" s="11"/>
    </row>
    <row r="165" spans="1:25" x14ac:dyDescent="0.2">
      <c r="A165" s="7">
        <v>43628</v>
      </c>
      <c r="B165" s="8">
        <v>1912</v>
      </c>
      <c r="C165" s="19">
        <v>245</v>
      </c>
      <c r="D165" s="22">
        <f t="shared" si="28"/>
        <v>468440</v>
      </c>
      <c r="E165" s="9">
        <f t="shared" si="35"/>
        <v>1848.2857142857142</v>
      </c>
      <c r="F165" s="12"/>
      <c r="G165" s="8"/>
      <c r="H165" s="8">
        <f t="shared" si="26"/>
        <v>24</v>
      </c>
      <c r="I165" s="8">
        <f>VLOOKUP(H165,'Online Orders'!V$3:W$55,2,FALSE)</f>
        <v>14688</v>
      </c>
      <c r="J165" s="8">
        <f t="shared" si="27"/>
        <v>3</v>
      </c>
      <c r="K165" s="13">
        <f>IF(G165=1,0,VLOOKUP(J165,'Online Orders'!X$3:Y$9,2,FALSE))</f>
        <v>0.14000000000000001</v>
      </c>
      <c r="L165" s="9">
        <f t="shared" si="29"/>
        <v>12.000000000000002</v>
      </c>
      <c r="M165" s="9">
        <f t="shared" si="30"/>
        <v>16</v>
      </c>
      <c r="N165" s="9">
        <f t="shared" ca="1" si="31"/>
        <v>13</v>
      </c>
      <c r="O165" s="9">
        <f t="shared" ca="1" si="32"/>
        <v>1910</v>
      </c>
      <c r="P165" s="8"/>
      <c r="Q165" s="14">
        <f t="shared" ca="1" si="33"/>
        <v>1908</v>
      </c>
      <c r="R165" s="8">
        <f t="shared" ca="1" si="34"/>
        <v>1912</v>
      </c>
      <c r="S165" s="8">
        <f t="shared" ca="1" si="36"/>
        <v>1908</v>
      </c>
      <c r="T165" s="8">
        <v>6</v>
      </c>
      <c r="U165" s="11"/>
      <c r="V165" s="11"/>
      <c r="W165" s="11"/>
      <c r="X165" s="11"/>
      <c r="Y165" s="11"/>
    </row>
    <row r="166" spans="1:25" x14ac:dyDescent="0.2">
      <c r="A166" s="7">
        <v>43629</v>
      </c>
      <c r="B166" s="8">
        <v>2646</v>
      </c>
      <c r="C166" s="19">
        <v>245</v>
      </c>
      <c r="D166" s="22">
        <f t="shared" si="28"/>
        <v>648270</v>
      </c>
      <c r="E166" s="9">
        <f t="shared" si="35"/>
        <v>1848.2857142857142</v>
      </c>
      <c r="F166" s="12"/>
      <c r="G166" s="8"/>
      <c r="H166" s="8">
        <f t="shared" si="26"/>
        <v>24</v>
      </c>
      <c r="I166" s="8">
        <f>VLOOKUP(H166,'Online Orders'!V$3:W$55,2,FALSE)</f>
        <v>14688</v>
      </c>
      <c r="J166" s="8">
        <f t="shared" si="27"/>
        <v>4</v>
      </c>
      <c r="K166" s="13">
        <f>IF(G166=1,0,VLOOKUP(J166,'Online Orders'!X$3:Y$9,2,FALSE))</f>
        <v>0.16</v>
      </c>
      <c r="L166" s="9">
        <f t="shared" si="29"/>
        <v>14.000000000000002</v>
      </c>
      <c r="M166" s="9">
        <f t="shared" si="30"/>
        <v>18</v>
      </c>
      <c r="N166" s="9">
        <f t="shared" ca="1" si="31"/>
        <v>17</v>
      </c>
      <c r="O166" s="9">
        <f t="shared" ca="1" si="32"/>
        <v>2497</v>
      </c>
      <c r="P166" s="8"/>
      <c r="Q166" s="14">
        <f t="shared" ca="1" si="33"/>
        <v>2495</v>
      </c>
      <c r="R166" s="8">
        <f t="shared" ca="1" si="34"/>
        <v>2499</v>
      </c>
      <c r="S166" s="8">
        <f t="shared" ca="1" si="36"/>
        <v>2497</v>
      </c>
      <c r="T166" s="8">
        <v>4</v>
      </c>
      <c r="U166" s="11"/>
      <c r="V166" s="11"/>
      <c r="W166" s="11"/>
      <c r="X166" s="11"/>
      <c r="Y166" s="11"/>
    </row>
    <row r="167" spans="1:25" x14ac:dyDescent="0.2">
      <c r="A167" s="7">
        <v>43630</v>
      </c>
      <c r="B167" s="8">
        <v>3234</v>
      </c>
      <c r="C167" s="19">
        <v>245</v>
      </c>
      <c r="D167" s="22">
        <f t="shared" si="28"/>
        <v>792330</v>
      </c>
      <c r="E167" s="9">
        <f t="shared" si="35"/>
        <v>2184</v>
      </c>
      <c r="F167" s="12"/>
      <c r="G167" s="8"/>
      <c r="H167" s="8">
        <f t="shared" si="26"/>
        <v>24</v>
      </c>
      <c r="I167" s="8">
        <f>VLOOKUP(H167,'Online Orders'!V$3:W$55,2,FALSE)</f>
        <v>14688</v>
      </c>
      <c r="J167" s="8">
        <f t="shared" si="27"/>
        <v>5</v>
      </c>
      <c r="K167" s="13">
        <f>IF(G167=1,0,VLOOKUP(J167,'Online Orders'!X$3:Y$9,2,FALSE))</f>
        <v>0.22</v>
      </c>
      <c r="L167" s="9">
        <f t="shared" si="29"/>
        <v>20</v>
      </c>
      <c r="M167" s="9">
        <f t="shared" si="30"/>
        <v>24</v>
      </c>
      <c r="N167" s="9">
        <f t="shared" ca="1" si="31"/>
        <v>23</v>
      </c>
      <c r="O167" s="9">
        <f t="shared" ca="1" si="32"/>
        <v>3379</v>
      </c>
      <c r="P167" s="8"/>
      <c r="Q167" s="14">
        <f t="shared" ca="1" si="33"/>
        <v>3377</v>
      </c>
      <c r="R167" s="8">
        <f t="shared" ca="1" si="34"/>
        <v>3381</v>
      </c>
      <c r="S167" s="8">
        <f t="shared" ca="1" si="36"/>
        <v>3378</v>
      </c>
      <c r="T167" s="8">
        <v>13</v>
      </c>
      <c r="U167" s="11"/>
      <c r="V167" s="11"/>
      <c r="W167" s="11"/>
      <c r="X167" s="11"/>
      <c r="Y167" s="11"/>
    </row>
    <row r="168" spans="1:25" x14ac:dyDescent="0.2">
      <c r="A168" s="7">
        <v>43631</v>
      </c>
      <c r="B168" s="8">
        <v>2793</v>
      </c>
      <c r="C168" s="19">
        <v>245</v>
      </c>
      <c r="D168" s="22">
        <f t="shared" si="28"/>
        <v>684285</v>
      </c>
      <c r="E168" s="9">
        <f t="shared" si="35"/>
        <v>2141.7142857142858</v>
      </c>
      <c r="F168" s="12"/>
      <c r="G168" s="8"/>
      <c r="H168" s="8">
        <f t="shared" si="26"/>
        <v>24</v>
      </c>
      <c r="I168" s="8">
        <f>VLOOKUP(H168,'Online Orders'!V$3:W$55,2,FALSE)</f>
        <v>14688</v>
      </c>
      <c r="J168" s="8">
        <f t="shared" si="27"/>
        <v>6</v>
      </c>
      <c r="K168" s="13">
        <f>IF(G168=1,0,VLOOKUP(J168,'Online Orders'!X$3:Y$9,2,FALSE))</f>
        <v>0.17</v>
      </c>
      <c r="L168" s="9">
        <f t="shared" si="29"/>
        <v>15.000000000000002</v>
      </c>
      <c r="M168" s="9">
        <f t="shared" si="30"/>
        <v>19</v>
      </c>
      <c r="N168" s="9">
        <f t="shared" ca="1" si="31"/>
        <v>17</v>
      </c>
      <c r="O168" s="9">
        <f t="shared" ca="1" si="32"/>
        <v>2497</v>
      </c>
      <c r="P168" s="8"/>
      <c r="Q168" s="14">
        <f t="shared" ca="1" si="33"/>
        <v>2495</v>
      </c>
      <c r="R168" s="8">
        <f t="shared" ca="1" si="34"/>
        <v>2499</v>
      </c>
      <c r="S168" s="8">
        <f t="shared" ca="1" si="36"/>
        <v>2499</v>
      </c>
      <c r="T168" s="8">
        <v>7</v>
      </c>
      <c r="U168" s="11"/>
      <c r="V168" s="11"/>
      <c r="W168" s="11"/>
      <c r="X168" s="11"/>
      <c r="Y168" s="11"/>
    </row>
    <row r="169" spans="1:25" x14ac:dyDescent="0.2">
      <c r="A169" s="7">
        <v>43632</v>
      </c>
      <c r="B169" s="8">
        <v>0</v>
      </c>
      <c r="C169" s="19">
        <v>245</v>
      </c>
      <c r="D169" s="22">
        <f t="shared" si="28"/>
        <v>0</v>
      </c>
      <c r="E169" s="9">
        <f t="shared" si="35"/>
        <v>2162.4285714285716</v>
      </c>
      <c r="F169" s="12"/>
      <c r="G169" s="8"/>
      <c r="H169" s="8">
        <f t="shared" si="26"/>
        <v>24</v>
      </c>
      <c r="I169" s="8">
        <f>VLOOKUP(H169,'Online Orders'!V$3:W$55,2,FALSE)</f>
        <v>14688</v>
      </c>
      <c r="J169" s="8">
        <f t="shared" si="27"/>
        <v>7</v>
      </c>
      <c r="K169" s="13">
        <f>IF(G169=1,0,VLOOKUP(J169,'Online Orders'!X$3:Y$9,2,FALSE))</f>
        <v>0</v>
      </c>
      <c r="L169" s="9">
        <f t="shared" si="29"/>
        <v>0</v>
      </c>
      <c r="M169" s="9">
        <f t="shared" si="30"/>
        <v>0</v>
      </c>
      <c r="N169" s="9">
        <f t="shared" ca="1" si="31"/>
        <v>0</v>
      </c>
      <c r="O169" s="9">
        <f t="shared" ca="1" si="32"/>
        <v>0</v>
      </c>
      <c r="P169" s="8"/>
      <c r="Q169" s="14">
        <f t="shared" ca="1" si="33"/>
        <v>0</v>
      </c>
      <c r="R169" s="8">
        <f t="shared" ca="1" si="34"/>
        <v>0</v>
      </c>
      <c r="S169" s="8">
        <f t="shared" ca="1" si="36"/>
        <v>0</v>
      </c>
      <c r="T169" s="8">
        <v>0</v>
      </c>
      <c r="U169" s="11"/>
      <c r="V169" s="11"/>
      <c r="W169" s="11"/>
      <c r="X169" s="11"/>
      <c r="Y169" s="11"/>
    </row>
    <row r="170" spans="1:25" x14ac:dyDescent="0.2">
      <c r="A170" s="7">
        <v>43633</v>
      </c>
      <c r="B170" s="8">
        <v>2350</v>
      </c>
      <c r="C170" s="19">
        <v>245</v>
      </c>
      <c r="D170" s="22">
        <f t="shared" si="28"/>
        <v>575750</v>
      </c>
      <c r="E170" s="9">
        <f t="shared" si="35"/>
        <v>2120.2857142857142</v>
      </c>
      <c r="F170" s="12"/>
      <c r="G170" s="8"/>
      <c r="H170" s="8">
        <f t="shared" si="26"/>
        <v>25</v>
      </c>
      <c r="I170" s="8">
        <f>VLOOKUP(H170,'Online Orders'!V$3:W$55,2,FALSE)</f>
        <v>14688</v>
      </c>
      <c r="J170" s="8">
        <f t="shared" si="27"/>
        <v>1</v>
      </c>
      <c r="K170" s="13">
        <f>IF(G170=1,0,VLOOKUP(J170,'Online Orders'!X$3:Y$9,2,FALSE))</f>
        <v>0.17</v>
      </c>
      <c r="L170" s="9">
        <f t="shared" si="29"/>
        <v>15.000000000000002</v>
      </c>
      <c r="M170" s="9">
        <f t="shared" si="30"/>
        <v>19</v>
      </c>
      <c r="N170" s="9">
        <f t="shared" ca="1" si="31"/>
        <v>16</v>
      </c>
      <c r="O170" s="9">
        <f t="shared" ca="1" si="32"/>
        <v>2351</v>
      </c>
      <c r="P170" s="8"/>
      <c r="Q170" s="14">
        <f t="shared" ca="1" si="33"/>
        <v>2349</v>
      </c>
      <c r="R170" s="8">
        <f t="shared" ca="1" si="34"/>
        <v>2353</v>
      </c>
      <c r="S170" s="8">
        <f t="shared" ca="1" si="36"/>
        <v>2352</v>
      </c>
      <c r="T170" s="8">
        <v>11</v>
      </c>
      <c r="U170" s="11"/>
      <c r="V170" s="11"/>
      <c r="W170" s="11"/>
      <c r="X170" s="11"/>
      <c r="Y170" s="11"/>
    </row>
    <row r="171" spans="1:25" x14ac:dyDescent="0.2">
      <c r="A171" s="7">
        <v>43634</v>
      </c>
      <c r="B171" s="8">
        <v>2057</v>
      </c>
      <c r="C171" s="19">
        <v>245</v>
      </c>
      <c r="D171" s="22">
        <f t="shared" si="28"/>
        <v>503965</v>
      </c>
      <c r="E171" s="9">
        <f t="shared" si="35"/>
        <v>2162.2857142857142</v>
      </c>
      <c r="F171" s="12"/>
      <c r="G171" s="8"/>
      <c r="H171" s="8">
        <f t="shared" si="26"/>
        <v>25</v>
      </c>
      <c r="I171" s="8">
        <f>VLOOKUP(H171,'Online Orders'!V$3:W$55,2,FALSE)</f>
        <v>14688</v>
      </c>
      <c r="J171" s="8">
        <f t="shared" si="27"/>
        <v>2</v>
      </c>
      <c r="K171" s="13">
        <f>IF(G171=1,0,VLOOKUP(J171,'Online Orders'!X$3:Y$9,2,FALSE))</f>
        <v>0.14000000000000001</v>
      </c>
      <c r="L171" s="9">
        <f t="shared" si="29"/>
        <v>12.000000000000002</v>
      </c>
      <c r="M171" s="9">
        <f t="shared" si="30"/>
        <v>16</v>
      </c>
      <c r="N171" s="9">
        <f t="shared" ca="1" si="31"/>
        <v>13</v>
      </c>
      <c r="O171" s="9">
        <f t="shared" ca="1" si="32"/>
        <v>1910</v>
      </c>
      <c r="P171" s="8"/>
      <c r="Q171" s="14">
        <f t="shared" ca="1" si="33"/>
        <v>1908</v>
      </c>
      <c r="R171" s="8">
        <f t="shared" ca="1" si="34"/>
        <v>1912</v>
      </c>
      <c r="S171" s="8">
        <f t="shared" ca="1" si="36"/>
        <v>1911</v>
      </c>
      <c r="T171" s="8">
        <v>8</v>
      </c>
      <c r="U171" s="11"/>
      <c r="V171" s="11"/>
      <c r="W171" s="11"/>
      <c r="X171" s="11"/>
      <c r="Y171" s="11"/>
    </row>
    <row r="172" spans="1:25" x14ac:dyDescent="0.2">
      <c r="A172" s="7">
        <v>43635</v>
      </c>
      <c r="B172" s="8">
        <v>2057</v>
      </c>
      <c r="C172" s="19">
        <v>245</v>
      </c>
      <c r="D172" s="22">
        <f t="shared" si="28"/>
        <v>503965</v>
      </c>
      <c r="E172" s="9">
        <f t="shared" si="35"/>
        <v>2099.2857142857142</v>
      </c>
      <c r="F172" s="12"/>
      <c r="G172" s="8"/>
      <c r="H172" s="8">
        <f t="shared" si="26"/>
        <v>25</v>
      </c>
      <c r="I172" s="8">
        <f>VLOOKUP(H172,'Online Orders'!V$3:W$55,2,FALSE)</f>
        <v>14688</v>
      </c>
      <c r="J172" s="8">
        <f t="shared" si="27"/>
        <v>3</v>
      </c>
      <c r="K172" s="13">
        <f>IF(G172=1,0,VLOOKUP(J172,'Online Orders'!X$3:Y$9,2,FALSE))</f>
        <v>0.14000000000000001</v>
      </c>
      <c r="L172" s="9">
        <f t="shared" si="29"/>
        <v>12.000000000000002</v>
      </c>
      <c r="M172" s="9">
        <f t="shared" si="30"/>
        <v>16</v>
      </c>
      <c r="N172" s="9">
        <f t="shared" ca="1" si="31"/>
        <v>13</v>
      </c>
      <c r="O172" s="9">
        <f t="shared" ca="1" si="32"/>
        <v>1910</v>
      </c>
      <c r="P172" s="8"/>
      <c r="Q172" s="14">
        <f t="shared" ca="1" si="33"/>
        <v>1908</v>
      </c>
      <c r="R172" s="8">
        <f t="shared" ca="1" si="34"/>
        <v>1912</v>
      </c>
      <c r="S172" s="8">
        <f t="shared" ca="1" si="36"/>
        <v>1908</v>
      </c>
      <c r="T172" s="8">
        <v>6</v>
      </c>
      <c r="U172" s="11"/>
      <c r="V172" s="11"/>
      <c r="W172" s="11"/>
      <c r="X172" s="11"/>
      <c r="Y172" s="11"/>
    </row>
    <row r="173" spans="1:25" x14ac:dyDescent="0.2">
      <c r="A173" s="7">
        <v>43636</v>
      </c>
      <c r="B173" s="8">
        <v>2351</v>
      </c>
      <c r="C173" s="19">
        <v>245</v>
      </c>
      <c r="D173" s="22">
        <f t="shared" si="28"/>
        <v>575995</v>
      </c>
      <c r="E173" s="9">
        <f t="shared" si="35"/>
        <v>2099.2857142857142</v>
      </c>
      <c r="F173" s="12"/>
      <c r="G173" s="8"/>
      <c r="H173" s="8">
        <f t="shared" si="26"/>
        <v>25</v>
      </c>
      <c r="I173" s="8">
        <f>VLOOKUP(H173,'Online Orders'!V$3:W$55,2,FALSE)</f>
        <v>14688</v>
      </c>
      <c r="J173" s="8">
        <f t="shared" si="27"/>
        <v>4</v>
      </c>
      <c r="K173" s="13">
        <f>IF(G173=1,0,VLOOKUP(J173,'Online Orders'!X$3:Y$9,2,FALSE))</f>
        <v>0.16</v>
      </c>
      <c r="L173" s="9">
        <f t="shared" si="29"/>
        <v>14.000000000000002</v>
      </c>
      <c r="M173" s="9">
        <f t="shared" si="30"/>
        <v>18</v>
      </c>
      <c r="N173" s="9">
        <f t="shared" ca="1" si="31"/>
        <v>15</v>
      </c>
      <c r="O173" s="9">
        <f t="shared" ca="1" si="32"/>
        <v>2204</v>
      </c>
      <c r="P173" s="8"/>
      <c r="Q173" s="14">
        <f t="shared" ca="1" si="33"/>
        <v>2202</v>
      </c>
      <c r="R173" s="8">
        <f t="shared" ca="1" si="34"/>
        <v>2206</v>
      </c>
      <c r="S173" s="8">
        <f t="shared" ca="1" si="36"/>
        <v>2206</v>
      </c>
      <c r="T173" s="8">
        <v>4</v>
      </c>
      <c r="U173" s="11"/>
      <c r="V173" s="11"/>
      <c r="W173" s="11"/>
      <c r="X173" s="11"/>
      <c r="Y173" s="11"/>
    </row>
    <row r="174" spans="1:25" x14ac:dyDescent="0.2">
      <c r="A174" s="7">
        <v>43637</v>
      </c>
      <c r="B174" s="8">
        <v>3528</v>
      </c>
      <c r="C174" s="19">
        <v>245</v>
      </c>
      <c r="D174" s="22">
        <f t="shared" si="28"/>
        <v>864360</v>
      </c>
      <c r="E174" s="9">
        <f t="shared" si="35"/>
        <v>2141.5714285714284</v>
      </c>
      <c r="F174" s="12"/>
      <c r="G174" s="8"/>
      <c r="H174" s="8">
        <f t="shared" si="26"/>
        <v>25</v>
      </c>
      <c r="I174" s="8">
        <f>VLOOKUP(H174,'Online Orders'!V$3:W$55,2,FALSE)</f>
        <v>14688</v>
      </c>
      <c r="J174" s="8">
        <f t="shared" si="27"/>
        <v>5</v>
      </c>
      <c r="K174" s="13">
        <f>IF(G174=1,0,VLOOKUP(J174,'Online Orders'!X$3:Y$9,2,FALSE))</f>
        <v>0.22</v>
      </c>
      <c r="L174" s="9">
        <f t="shared" si="29"/>
        <v>20</v>
      </c>
      <c r="M174" s="9">
        <f t="shared" si="30"/>
        <v>24</v>
      </c>
      <c r="N174" s="9">
        <f t="shared" ca="1" si="31"/>
        <v>23</v>
      </c>
      <c r="O174" s="9">
        <f t="shared" ca="1" si="32"/>
        <v>3379</v>
      </c>
      <c r="P174" s="8"/>
      <c r="Q174" s="14">
        <f t="shared" ca="1" si="33"/>
        <v>3377</v>
      </c>
      <c r="R174" s="8">
        <f t="shared" ca="1" si="34"/>
        <v>3381</v>
      </c>
      <c r="S174" s="8">
        <f t="shared" ca="1" si="36"/>
        <v>3378</v>
      </c>
      <c r="T174" s="8">
        <v>13</v>
      </c>
      <c r="U174" s="11"/>
      <c r="V174" s="11"/>
      <c r="W174" s="11"/>
      <c r="X174" s="11"/>
      <c r="Y174" s="11"/>
    </row>
    <row r="175" spans="1:25" x14ac:dyDescent="0.2">
      <c r="A175" s="7">
        <v>43638</v>
      </c>
      <c r="B175" s="8">
        <v>2352</v>
      </c>
      <c r="C175" s="19">
        <v>245</v>
      </c>
      <c r="D175" s="22">
        <f t="shared" si="28"/>
        <v>576240</v>
      </c>
      <c r="E175" s="9">
        <f t="shared" si="35"/>
        <v>2120.2857142857142</v>
      </c>
      <c r="F175" s="12"/>
      <c r="G175" s="8"/>
      <c r="H175" s="8">
        <f t="shared" si="26"/>
        <v>25</v>
      </c>
      <c r="I175" s="8">
        <f>VLOOKUP(H175,'Online Orders'!V$3:W$55,2,FALSE)</f>
        <v>14688</v>
      </c>
      <c r="J175" s="8">
        <f t="shared" si="27"/>
        <v>6</v>
      </c>
      <c r="K175" s="13">
        <f>IF(G175=1,0,VLOOKUP(J175,'Online Orders'!X$3:Y$9,2,FALSE))</f>
        <v>0.17</v>
      </c>
      <c r="L175" s="9">
        <f t="shared" si="29"/>
        <v>15.000000000000002</v>
      </c>
      <c r="M175" s="9">
        <f t="shared" si="30"/>
        <v>19</v>
      </c>
      <c r="N175" s="9">
        <f t="shared" ca="1" si="31"/>
        <v>19</v>
      </c>
      <c r="O175" s="9">
        <f t="shared" ca="1" si="32"/>
        <v>2791</v>
      </c>
      <c r="P175" s="8"/>
      <c r="Q175" s="14">
        <f t="shared" ca="1" si="33"/>
        <v>2789</v>
      </c>
      <c r="R175" s="8">
        <f t="shared" ca="1" si="34"/>
        <v>2793</v>
      </c>
      <c r="S175" s="8">
        <f t="shared" ca="1" si="36"/>
        <v>2789</v>
      </c>
      <c r="T175" s="8">
        <v>7</v>
      </c>
      <c r="U175" s="11"/>
      <c r="V175" s="11"/>
      <c r="W175" s="11"/>
      <c r="X175" s="11"/>
      <c r="Y175" s="11"/>
    </row>
    <row r="176" spans="1:25" x14ac:dyDescent="0.2">
      <c r="A176" s="7">
        <v>43639</v>
      </c>
      <c r="B176" s="8">
        <v>0</v>
      </c>
      <c r="C176" s="19">
        <v>245</v>
      </c>
      <c r="D176" s="22">
        <f t="shared" si="28"/>
        <v>0</v>
      </c>
      <c r="E176" s="9">
        <f t="shared" si="35"/>
        <v>2162.4285714285716</v>
      </c>
      <c r="F176" s="12"/>
      <c r="G176" s="8"/>
      <c r="H176" s="8">
        <f t="shared" si="26"/>
        <v>25</v>
      </c>
      <c r="I176" s="8">
        <f>VLOOKUP(H176,'Online Orders'!V$3:W$55,2,FALSE)</f>
        <v>14688</v>
      </c>
      <c r="J176" s="8">
        <f t="shared" si="27"/>
        <v>7</v>
      </c>
      <c r="K176" s="13">
        <f>IF(G176=1,0,VLOOKUP(J176,'Online Orders'!X$3:Y$9,2,FALSE))</f>
        <v>0</v>
      </c>
      <c r="L176" s="9">
        <f t="shared" si="29"/>
        <v>0</v>
      </c>
      <c r="M176" s="9">
        <f t="shared" si="30"/>
        <v>0</v>
      </c>
      <c r="N176" s="9">
        <f t="shared" ca="1" si="31"/>
        <v>0</v>
      </c>
      <c r="O176" s="9">
        <f t="shared" ca="1" si="32"/>
        <v>0</v>
      </c>
      <c r="P176" s="8"/>
      <c r="Q176" s="14">
        <f t="shared" ca="1" si="33"/>
        <v>0</v>
      </c>
      <c r="R176" s="8">
        <f t="shared" ca="1" si="34"/>
        <v>0</v>
      </c>
      <c r="S176" s="8">
        <f t="shared" ca="1" si="36"/>
        <v>0</v>
      </c>
      <c r="T176" s="8">
        <v>0</v>
      </c>
      <c r="U176" s="11"/>
      <c r="V176" s="11"/>
      <c r="W176" s="11"/>
      <c r="X176" s="11"/>
      <c r="Y176" s="11"/>
    </row>
    <row r="177" spans="1:25" x14ac:dyDescent="0.2">
      <c r="A177" s="7">
        <v>43640</v>
      </c>
      <c r="B177" s="8">
        <v>2646</v>
      </c>
      <c r="C177" s="19">
        <v>245</v>
      </c>
      <c r="D177" s="22">
        <f t="shared" si="28"/>
        <v>648270</v>
      </c>
      <c r="E177" s="9">
        <f t="shared" si="35"/>
        <v>2141.1428571428573</v>
      </c>
      <c r="F177" s="12"/>
      <c r="G177" s="8"/>
      <c r="H177" s="8">
        <f t="shared" si="26"/>
        <v>26</v>
      </c>
      <c r="I177" s="8">
        <f>VLOOKUP(H177,'Online Orders'!V$3:W$55,2,FALSE)</f>
        <v>14688</v>
      </c>
      <c r="J177" s="8">
        <f t="shared" si="27"/>
        <v>1</v>
      </c>
      <c r="K177" s="13">
        <f>IF(G177=1,0,VLOOKUP(J177,'Online Orders'!X$3:Y$9,2,FALSE))</f>
        <v>0.17</v>
      </c>
      <c r="L177" s="9">
        <f t="shared" si="29"/>
        <v>15.000000000000002</v>
      </c>
      <c r="M177" s="9">
        <f t="shared" si="30"/>
        <v>19</v>
      </c>
      <c r="N177" s="9">
        <f t="shared" ca="1" si="31"/>
        <v>17</v>
      </c>
      <c r="O177" s="9">
        <f t="shared" ca="1" si="32"/>
        <v>2497</v>
      </c>
      <c r="P177" s="8"/>
      <c r="Q177" s="14">
        <f t="shared" ca="1" si="33"/>
        <v>2495</v>
      </c>
      <c r="R177" s="8">
        <f t="shared" ca="1" si="34"/>
        <v>2499</v>
      </c>
      <c r="S177" s="8">
        <f t="shared" ca="1" si="36"/>
        <v>2498</v>
      </c>
      <c r="T177" s="8">
        <v>11</v>
      </c>
      <c r="U177" s="11"/>
      <c r="V177" s="11"/>
      <c r="W177" s="11"/>
      <c r="X177" s="11"/>
      <c r="Y177" s="11"/>
    </row>
    <row r="178" spans="1:25" x14ac:dyDescent="0.2">
      <c r="A178" s="7">
        <v>43641</v>
      </c>
      <c r="B178" s="8">
        <v>1908</v>
      </c>
      <c r="C178" s="19">
        <v>245</v>
      </c>
      <c r="D178" s="22">
        <f t="shared" si="28"/>
        <v>467460</v>
      </c>
      <c r="E178" s="9">
        <f t="shared" si="35"/>
        <v>2141</v>
      </c>
      <c r="F178" s="12"/>
      <c r="G178" s="8"/>
      <c r="H178" s="8">
        <f t="shared" si="26"/>
        <v>26</v>
      </c>
      <c r="I178" s="8">
        <f>VLOOKUP(H178,'Online Orders'!V$3:W$55,2,FALSE)</f>
        <v>14688</v>
      </c>
      <c r="J178" s="8">
        <f t="shared" si="27"/>
        <v>2</v>
      </c>
      <c r="K178" s="13">
        <f>IF(G178=1,0,VLOOKUP(J178,'Online Orders'!X$3:Y$9,2,FALSE))</f>
        <v>0.14000000000000001</v>
      </c>
      <c r="L178" s="9">
        <f t="shared" si="29"/>
        <v>12.000000000000002</v>
      </c>
      <c r="M178" s="9">
        <f t="shared" si="30"/>
        <v>16</v>
      </c>
      <c r="N178" s="9">
        <f t="shared" ca="1" si="31"/>
        <v>14</v>
      </c>
      <c r="O178" s="9">
        <f t="shared" ca="1" si="32"/>
        <v>2057</v>
      </c>
      <c r="P178" s="8"/>
      <c r="Q178" s="14">
        <f t="shared" ca="1" si="33"/>
        <v>2055</v>
      </c>
      <c r="R178" s="8">
        <f t="shared" ca="1" si="34"/>
        <v>2059</v>
      </c>
      <c r="S178" s="8">
        <f t="shared" ca="1" si="36"/>
        <v>2056</v>
      </c>
      <c r="T178" s="8">
        <v>8</v>
      </c>
      <c r="U178" s="11"/>
      <c r="V178" s="11"/>
      <c r="W178" s="11"/>
      <c r="X178" s="11"/>
      <c r="Y178" s="11"/>
    </row>
    <row r="179" spans="1:25" x14ac:dyDescent="0.2">
      <c r="A179" s="7">
        <v>43642</v>
      </c>
      <c r="B179" s="8">
        <v>2352</v>
      </c>
      <c r="C179" s="19">
        <v>245</v>
      </c>
      <c r="D179" s="22">
        <f t="shared" si="28"/>
        <v>576240</v>
      </c>
      <c r="E179" s="9">
        <f t="shared" si="35"/>
        <v>2203.7142857142858</v>
      </c>
      <c r="F179" s="12"/>
      <c r="G179" s="8"/>
      <c r="H179" s="8">
        <f t="shared" si="26"/>
        <v>26</v>
      </c>
      <c r="I179" s="8">
        <f>VLOOKUP(H179,'Online Orders'!V$3:W$55,2,FALSE)</f>
        <v>14688</v>
      </c>
      <c r="J179" s="8">
        <f t="shared" si="27"/>
        <v>3</v>
      </c>
      <c r="K179" s="13">
        <f>IF(G179=1,0,VLOOKUP(J179,'Online Orders'!X$3:Y$9,2,FALSE))</f>
        <v>0.14000000000000001</v>
      </c>
      <c r="L179" s="9">
        <f t="shared" si="29"/>
        <v>12.000000000000002</v>
      </c>
      <c r="M179" s="9">
        <f t="shared" si="30"/>
        <v>16</v>
      </c>
      <c r="N179" s="9">
        <f t="shared" ca="1" si="31"/>
        <v>13</v>
      </c>
      <c r="O179" s="9">
        <f t="shared" ca="1" si="32"/>
        <v>1910</v>
      </c>
      <c r="P179" s="8"/>
      <c r="Q179" s="14">
        <f t="shared" ca="1" si="33"/>
        <v>1908</v>
      </c>
      <c r="R179" s="8">
        <f t="shared" ca="1" si="34"/>
        <v>1912</v>
      </c>
      <c r="S179" s="8">
        <f t="shared" ca="1" si="36"/>
        <v>1912</v>
      </c>
      <c r="T179" s="8">
        <v>6</v>
      </c>
      <c r="U179" s="11"/>
      <c r="V179" s="11"/>
      <c r="W179" s="11"/>
      <c r="X179" s="11"/>
      <c r="Y179" s="11"/>
    </row>
    <row r="180" spans="1:25" x14ac:dyDescent="0.2">
      <c r="A180" s="7">
        <v>43643</v>
      </c>
      <c r="B180" s="8">
        <v>2202</v>
      </c>
      <c r="C180" s="19">
        <v>245</v>
      </c>
      <c r="D180" s="22">
        <f t="shared" si="28"/>
        <v>539490</v>
      </c>
      <c r="E180" s="9">
        <f t="shared" si="35"/>
        <v>2203.7142857142858</v>
      </c>
      <c r="F180" s="12"/>
      <c r="G180" s="8"/>
      <c r="H180" s="8">
        <f t="shared" si="26"/>
        <v>26</v>
      </c>
      <c r="I180" s="8">
        <f>VLOOKUP(H180,'Online Orders'!V$3:W$55,2,FALSE)</f>
        <v>14688</v>
      </c>
      <c r="J180" s="8">
        <f t="shared" si="27"/>
        <v>4</v>
      </c>
      <c r="K180" s="13">
        <f>IF(G180=1,0,VLOOKUP(J180,'Online Orders'!X$3:Y$9,2,FALSE))</f>
        <v>0.16</v>
      </c>
      <c r="L180" s="9">
        <f t="shared" si="29"/>
        <v>14.000000000000002</v>
      </c>
      <c r="M180" s="9">
        <f t="shared" si="30"/>
        <v>18</v>
      </c>
      <c r="N180" s="9">
        <f t="shared" ca="1" si="31"/>
        <v>18</v>
      </c>
      <c r="O180" s="9">
        <f t="shared" ca="1" si="32"/>
        <v>2644</v>
      </c>
      <c r="P180" s="8"/>
      <c r="Q180" s="14">
        <f t="shared" ca="1" si="33"/>
        <v>2642</v>
      </c>
      <c r="R180" s="8">
        <f t="shared" ca="1" si="34"/>
        <v>2646</v>
      </c>
      <c r="S180" s="8">
        <f t="shared" ca="1" si="36"/>
        <v>2642</v>
      </c>
      <c r="T180" s="8">
        <v>4</v>
      </c>
      <c r="U180" s="11"/>
      <c r="V180" s="11"/>
      <c r="W180" s="11"/>
      <c r="X180" s="11"/>
      <c r="Y180" s="11"/>
    </row>
    <row r="181" spans="1:25" x14ac:dyDescent="0.2">
      <c r="A181" s="7">
        <v>43644</v>
      </c>
      <c r="B181" s="8">
        <v>3527</v>
      </c>
      <c r="C181" s="19">
        <v>245</v>
      </c>
      <c r="D181" s="22">
        <f t="shared" si="28"/>
        <v>864115</v>
      </c>
      <c r="E181" s="9">
        <f t="shared" si="35"/>
        <v>2211.4285714285716</v>
      </c>
      <c r="F181" s="12"/>
      <c r="G181" s="8"/>
      <c r="H181" s="8">
        <f t="shared" si="26"/>
        <v>26</v>
      </c>
      <c r="I181" s="8">
        <f>VLOOKUP(H181,'Online Orders'!V$3:W$55,2,FALSE)</f>
        <v>14688</v>
      </c>
      <c r="J181" s="8">
        <f t="shared" si="27"/>
        <v>5</v>
      </c>
      <c r="K181" s="13">
        <f>IF(G181=1,0,VLOOKUP(J181,'Online Orders'!X$3:Y$9,2,FALSE))</f>
        <v>0.22</v>
      </c>
      <c r="L181" s="9">
        <f t="shared" si="29"/>
        <v>20</v>
      </c>
      <c r="M181" s="9">
        <f t="shared" si="30"/>
        <v>24</v>
      </c>
      <c r="N181" s="9">
        <f t="shared" ca="1" si="31"/>
        <v>21</v>
      </c>
      <c r="O181" s="9">
        <f t="shared" ca="1" si="32"/>
        <v>3085</v>
      </c>
      <c r="P181" s="8"/>
      <c r="Q181" s="14">
        <f t="shared" ca="1" si="33"/>
        <v>3083</v>
      </c>
      <c r="R181" s="8">
        <f t="shared" ca="1" si="34"/>
        <v>3087</v>
      </c>
      <c r="S181" s="8">
        <f t="shared" ca="1" si="36"/>
        <v>3084</v>
      </c>
      <c r="T181" s="8">
        <v>13</v>
      </c>
      <c r="U181" s="11"/>
      <c r="V181" s="11"/>
      <c r="W181" s="11"/>
      <c r="X181" s="11"/>
      <c r="Y181" s="11"/>
    </row>
    <row r="182" spans="1:25" x14ac:dyDescent="0.2">
      <c r="A182" s="7">
        <v>43645</v>
      </c>
      <c r="B182" s="8">
        <v>2791</v>
      </c>
      <c r="C182" s="19">
        <v>245</v>
      </c>
      <c r="D182" s="22">
        <f t="shared" si="28"/>
        <v>683795</v>
      </c>
      <c r="E182" s="9">
        <f t="shared" si="35"/>
        <v>2239</v>
      </c>
      <c r="F182" s="12"/>
      <c r="G182" s="8"/>
      <c r="H182" s="8">
        <f t="shared" si="26"/>
        <v>26</v>
      </c>
      <c r="I182" s="8">
        <f>VLOOKUP(H182,'Online Orders'!V$3:W$55,2,FALSE)</f>
        <v>14688</v>
      </c>
      <c r="J182" s="8">
        <f t="shared" si="27"/>
        <v>6</v>
      </c>
      <c r="K182" s="13">
        <f>IF(G182=1,0,VLOOKUP(J182,'Online Orders'!X$3:Y$9,2,FALSE))</f>
        <v>0.17</v>
      </c>
      <c r="L182" s="9">
        <f t="shared" si="29"/>
        <v>15.000000000000002</v>
      </c>
      <c r="M182" s="9">
        <f t="shared" si="30"/>
        <v>19</v>
      </c>
      <c r="N182" s="9">
        <f t="shared" ca="1" si="31"/>
        <v>16</v>
      </c>
      <c r="O182" s="9">
        <f t="shared" ca="1" si="32"/>
        <v>2351</v>
      </c>
      <c r="P182" s="8"/>
      <c r="Q182" s="14">
        <f t="shared" ca="1" si="33"/>
        <v>2349</v>
      </c>
      <c r="R182" s="8">
        <f t="shared" ca="1" si="34"/>
        <v>2353</v>
      </c>
      <c r="S182" s="8">
        <f t="shared" ca="1" si="36"/>
        <v>2351</v>
      </c>
      <c r="T182" s="8">
        <v>7</v>
      </c>
      <c r="U182" s="11"/>
      <c r="V182" s="11"/>
      <c r="W182" s="11"/>
      <c r="X182" s="11"/>
      <c r="Y182" s="11"/>
    </row>
    <row r="183" spans="1:25" x14ac:dyDescent="0.2">
      <c r="A183" s="7">
        <v>43646</v>
      </c>
      <c r="B183" s="8">
        <v>0</v>
      </c>
      <c r="C183" s="19">
        <v>245</v>
      </c>
      <c r="D183" s="22">
        <f t="shared" si="28"/>
        <v>0</v>
      </c>
      <c r="E183" s="9">
        <f t="shared" si="35"/>
        <v>2246</v>
      </c>
      <c r="F183" s="12"/>
      <c r="G183" s="8"/>
      <c r="H183" s="8">
        <f t="shared" si="26"/>
        <v>26</v>
      </c>
      <c r="I183" s="8">
        <f>VLOOKUP(H183,'Online Orders'!V$3:W$55,2,FALSE)</f>
        <v>14688</v>
      </c>
      <c r="J183" s="8">
        <f t="shared" si="27"/>
        <v>7</v>
      </c>
      <c r="K183" s="13">
        <f>IF(G183=1,0,VLOOKUP(J183,'Online Orders'!X$3:Y$9,2,FALSE))</f>
        <v>0</v>
      </c>
      <c r="L183" s="9">
        <f t="shared" si="29"/>
        <v>0</v>
      </c>
      <c r="M183" s="9">
        <f t="shared" si="30"/>
        <v>0</v>
      </c>
      <c r="N183" s="9">
        <f t="shared" ca="1" si="31"/>
        <v>0</v>
      </c>
      <c r="O183" s="9">
        <f t="shared" ca="1" si="32"/>
        <v>0</v>
      </c>
      <c r="P183" s="8"/>
      <c r="Q183" s="14">
        <f t="shared" ca="1" si="33"/>
        <v>0</v>
      </c>
      <c r="R183" s="8">
        <f t="shared" ca="1" si="34"/>
        <v>0</v>
      </c>
      <c r="S183" s="8">
        <f t="shared" ca="1" si="36"/>
        <v>0</v>
      </c>
      <c r="T183" s="8">
        <v>0</v>
      </c>
      <c r="U183" s="11"/>
      <c r="V183" s="11"/>
      <c r="W183" s="11"/>
      <c r="X183" s="11"/>
      <c r="Y183" s="11"/>
    </row>
    <row r="184" spans="1:25" x14ac:dyDescent="0.2">
      <c r="A184" s="7">
        <v>43647</v>
      </c>
      <c r="B184" s="8">
        <v>2700</v>
      </c>
      <c r="C184" s="19">
        <v>245</v>
      </c>
      <c r="D184" s="22">
        <f t="shared" si="28"/>
        <v>661500</v>
      </c>
      <c r="E184" s="9">
        <f t="shared" si="35"/>
        <v>2273.8571428571427</v>
      </c>
      <c r="F184" s="12"/>
      <c r="G184" s="8"/>
      <c r="H184" s="8">
        <f t="shared" si="26"/>
        <v>27</v>
      </c>
      <c r="I184" s="8">
        <f>VLOOKUP(H184,'Online Orders'!V$3:W$55,2,FALSE)</f>
        <v>14989</v>
      </c>
      <c r="J184" s="8">
        <f t="shared" si="27"/>
        <v>1</v>
      </c>
      <c r="K184" s="13">
        <f>IF(G184=1,0,VLOOKUP(J184,'Online Orders'!X$3:Y$9,2,FALSE))</f>
        <v>0.17</v>
      </c>
      <c r="L184" s="9">
        <f t="shared" si="29"/>
        <v>15.000000000000002</v>
      </c>
      <c r="M184" s="9">
        <f t="shared" si="30"/>
        <v>19</v>
      </c>
      <c r="N184" s="9">
        <f t="shared" ca="1" si="31"/>
        <v>16</v>
      </c>
      <c r="O184" s="9">
        <f t="shared" ca="1" si="32"/>
        <v>2399</v>
      </c>
      <c r="P184" s="8"/>
      <c r="Q184" s="14">
        <f t="shared" ca="1" si="33"/>
        <v>2397</v>
      </c>
      <c r="R184" s="8">
        <f t="shared" ca="1" si="34"/>
        <v>2401</v>
      </c>
      <c r="S184" s="8">
        <f t="shared" ca="1" si="36"/>
        <v>2397</v>
      </c>
      <c r="T184" s="8">
        <v>10</v>
      </c>
      <c r="U184" s="11"/>
      <c r="V184" s="11"/>
      <c r="W184" s="11"/>
      <c r="X184" s="11"/>
      <c r="Y184" s="11"/>
    </row>
    <row r="185" spans="1:25" x14ac:dyDescent="0.2">
      <c r="A185" s="7">
        <v>43648</v>
      </c>
      <c r="B185" s="8">
        <v>2101</v>
      </c>
      <c r="C185" s="19">
        <v>245</v>
      </c>
      <c r="D185" s="22">
        <f t="shared" si="28"/>
        <v>514745</v>
      </c>
      <c r="E185" s="9">
        <f t="shared" si="35"/>
        <v>2198.1428571428573</v>
      </c>
      <c r="F185" s="12"/>
      <c r="G185" s="8"/>
      <c r="H185" s="8">
        <f t="shared" si="26"/>
        <v>27</v>
      </c>
      <c r="I185" s="8">
        <f>VLOOKUP(H185,'Online Orders'!V$3:W$55,2,FALSE)</f>
        <v>14989</v>
      </c>
      <c r="J185" s="8">
        <f t="shared" si="27"/>
        <v>2</v>
      </c>
      <c r="K185" s="13">
        <f>IF(G185=1,0,VLOOKUP(J185,'Online Orders'!X$3:Y$9,2,FALSE))</f>
        <v>0.14000000000000001</v>
      </c>
      <c r="L185" s="9">
        <f t="shared" si="29"/>
        <v>12.000000000000002</v>
      </c>
      <c r="M185" s="9">
        <f t="shared" si="30"/>
        <v>16</v>
      </c>
      <c r="N185" s="9">
        <f t="shared" ca="1" si="31"/>
        <v>16</v>
      </c>
      <c r="O185" s="9">
        <f t="shared" ca="1" si="32"/>
        <v>2399</v>
      </c>
      <c r="P185" s="8"/>
      <c r="Q185" s="14">
        <f t="shared" ca="1" si="33"/>
        <v>2397</v>
      </c>
      <c r="R185" s="8">
        <f t="shared" ca="1" si="34"/>
        <v>2401</v>
      </c>
      <c r="S185" s="8">
        <f t="shared" ca="1" si="36"/>
        <v>2397</v>
      </c>
      <c r="T185" s="8">
        <v>7</v>
      </c>
      <c r="U185" s="11"/>
      <c r="V185" s="11"/>
      <c r="W185" s="11"/>
      <c r="X185" s="11"/>
      <c r="Y185" s="11"/>
    </row>
    <row r="186" spans="1:25" x14ac:dyDescent="0.2">
      <c r="A186" s="7">
        <v>43649</v>
      </c>
      <c r="B186" s="8">
        <v>2401</v>
      </c>
      <c r="C186" s="19">
        <v>245</v>
      </c>
      <c r="D186" s="22">
        <f t="shared" si="28"/>
        <v>588245</v>
      </c>
      <c r="E186" s="9">
        <f t="shared" si="35"/>
        <v>2163.4285714285716</v>
      </c>
      <c r="F186" s="12"/>
      <c r="G186" s="8"/>
      <c r="H186" s="8">
        <f t="shared" si="26"/>
        <v>27</v>
      </c>
      <c r="I186" s="8">
        <f>VLOOKUP(H186,'Online Orders'!V$3:W$55,2,FALSE)</f>
        <v>14989</v>
      </c>
      <c r="J186" s="8">
        <f t="shared" si="27"/>
        <v>3</v>
      </c>
      <c r="K186" s="13">
        <f>IF(G186=1,0,VLOOKUP(J186,'Online Orders'!X$3:Y$9,2,FALSE))</f>
        <v>0.14000000000000001</v>
      </c>
      <c r="L186" s="9">
        <f t="shared" si="29"/>
        <v>12.000000000000002</v>
      </c>
      <c r="M186" s="9">
        <f t="shared" si="30"/>
        <v>16</v>
      </c>
      <c r="N186" s="9">
        <f t="shared" ca="1" si="31"/>
        <v>15</v>
      </c>
      <c r="O186" s="9">
        <f t="shared" ca="1" si="32"/>
        <v>2249</v>
      </c>
      <c r="P186" s="8"/>
      <c r="Q186" s="14">
        <f t="shared" ca="1" si="33"/>
        <v>2247</v>
      </c>
      <c r="R186" s="8">
        <f t="shared" ca="1" si="34"/>
        <v>2251</v>
      </c>
      <c r="S186" s="8">
        <f t="shared" ca="1" si="36"/>
        <v>2248</v>
      </c>
      <c r="T186" s="8">
        <v>6</v>
      </c>
      <c r="U186" s="11"/>
      <c r="V186" s="11"/>
      <c r="W186" s="11"/>
      <c r="X186" s="11"/>
      <c r="Y186" s="11"/>
    </row>
    <row r="187" spans="1:25" x14ac:dyDescent="0.2">
      <c r="A187" s="7">
        <v>43650</v>
      </c>
      <c r="B187" s="8">
        <v>2397</v>
      </c>
      <c r="C187" s="19">
        <v>245</v>
      </c>
      <c r="D187" s="22">
        <f t="shared" si="28"/>
        <v>587265</v>
      </c>
      <c r="E187" s="9">
        <f t="shared" si="35"/>
        <v>2163.4285714285716</v>
      </c>
      <c r="F187" s="12"/>
      <c r="G187" s="8"/>
      <c r="H187" s="8">
        <f t="shared" si="26"/>
        <v>27</v>
      </c>
      <c r="I187" s="8">
        <f>VLOOKUP(H187,'Online Orders'!V$3:W$55,2,FALSE)</f>
        <v>14989</v>
      </c>
      <c r="J187" s="8">
        <f t="shared" si="27"/>
        <v>4</v>
      </c>
      <c r="K187" s="13">
        <f>IF(G187=1,0,VLOOKUP(J187,'Online Orders'!X$3:Y$9,2,FALSE))</f>
        <v>0.16</v>
      </c>
      <c r="L187" s="9">
        <f t="shared" si="29"/>
        <v>14.000000000000002</v>
      </c>
      <c r="M187" s="9">
        <f t="shared" si="30"/>
        <v>18</v>
      </c>
      <c r="N187" s="9">
        <f t="shared" ca="1" si="31"/>
        <v>18</v>
      </c>
      <c r="O187" s="9">
        <f t="shared" ca="1" si="32"/>
        <v>2699</v>
      </c>
      <c r="P187" s="8"/>
      <c r="Q187" s="14">
        <f t="shared" ca="1" si="33"/>
        <v>2697</v>
      </c>
      <c r="R187" s="8">
        <f t="shared" ca="1" si="34"/>
        <v>2701</v>
      </c>
      <c r="S187" s="8">
        <f t="shared" ca="1" si="36"/>
        <v>2699</v>
      </c>
      <c r="T187" s="8">
        <v>5</v>
      </c>
      <c r="U187" s="11"/>
      <c r="V187" s="11"/>
      <c r="W187" s="11"/>
      <c r="X187" s="11"/>
      <c r="Y187" s="11"/>
    </row>
    <row r="188" spans="1:25" x14ac:dyDescent="0.2">
      <c r="A188" s="7">
        <v>43651</v>
      </c>
      <c r="B188" s="8">
        <v>2997</v>
      </c>
      <c r="C188" s="19">
        <v>245</v>
      </c>
      <c r="D188" s="22">
        <f t="shared" si="28"/>
        <v>734265</v>
      </c>
      <c r="E188" s="9">
        <f t="shared" si="35"/>
        <v>2163</v>
      </c>
      <c r="F188" s="12"/>
      <c r="G188" s="8"/>
      <c r="H188" s="8">
        <f t="shared" si="26"/>
        <v>27</v>
      </c>
      <c r="I188" s="8">
        <f>VLOOKUP(H188,'Online Orders'!V$3:W$55,2,FALSE)</f>
        <v>14989</v>
      </c>
      <c r="J188" s="8">
        <f t="shared" si="27"/>
        <v>5</v>
      </c>
      <c r="K188" s="13">
        <f>IF(G188=1,0,VLOOKUP(J188,'Online Orders'!X$3:Y$9,2,FALSE))</f>
        <v>0.22</v>
      </c>
      <c r="L188" s="9">
        <f t="shared" si="29"/>
        <v>20</v>
      </c>
      <c r="M188" s="9">
        <f t="shared" si="30"/>
        <v>24</v>
      </c>
      <c r="N188" s="9">
        <f t="shared" ca="1" si="31"/>
        <v>21</v>
      </c>
      <c r="O188" s="9">
        <f t="shared" ca="1" si="32"/>
        <v>3148</v>
      </c>
      <c r="P188" s="8"/>
      <c r="Q188" s="14">
        <f t="shared" ca="1" si="33"/>
        <v>3146</v>
      </c>
      <c r="R188" s="8">
        <f t="shared" ca="1" si="34"/>
        <v>3150</v>
      </c>
      <c r="S188" s="8">
        <f t="shared" ca="1" si="36"/>
        <v>3147</v>
      </c>
      <c r="T188" s="8">
        <v>14</v>
      </c>
      <c r="U188" s="11"/>
      <c r="V188" s="11"/>
      <c r="W188" s="11"/>
      <c r="X188" s="11"/>
      <c r="Y188" s="11"/>
    </row>
    <row r="189" spans="1:25" x14ac:dyDescent="0.2">
      <c r="A189" s="7">
        <v>43652</v>
      </c>
      <c r="B189" s="8">
        <v>2548</v>
      </c>
      <c r="C189" s="19">
        <v>245</v>
      </c>
      <c r="D189" s="22">
        <f t="shared" si="28"/>
        <v>624260</v>
      </c>
      <c r="E189" s="9">
        <f t="shared" si="35"/>
        <v>2184.2857142857142</v>
      </c>
      <c r="F189" s="12"/>
      <c r="G189" s="8"/>
      <c r="H189" s="8">
        <f t="shared" si="26"/>
        <v>27</v>
      </c>
      <c r="I189" s="8">
        <f>VLOOKUP(H189,'Online Orders'!V$3:W$55,2,FALSE)</f>
        <v>14989</v>
      </c>
      <c r="J189" s="8">
        <f t="shared" si="27"/>
        <v>6</v>
      </c>
      <c r="K189" s="13">
        <f>IF(G189=1,0,VLOOKUP(J189,'Online Orders'!X$3:Y$9,2,FALSE))</f>
        <v>0.17</v>
      </c>
      <c r="L189" s="9">
        <f t="shared" si="29"/>
        <v>15.000000000000002</v>
      </c>
      <c r="M189" s="9">
        <f t="shared" si="30"/>
        <v>19</v>
      </c>
      <c r="N189" s="9">
        <f t="shared" ca="1" si="31"/>
        <v>17</v>
      </c>
      <c r="O189" s="9">
        <f t="shared" ca="1" si="32"/>
        <v>2549</v>
      </c>
      <c r="P189" s="8"/>
      <c r="Q189" s="14">
        <f t="shared" ca="1" si="33"/>
        <v>2547</v>
      </c>
      <c r="R189" s="8">
        <f t="shared" ca="1" si="34"/>
        <v>2551</v>
      </c>
      <c r="S189" s="8">
        <f t="shared" ca="1" si="36"/>
        <v>2550</v>
      </c>
      <c r="T189" s="8">
        <v>8</v>
      </c>
      <c r="U189" s="11"/>
      <c r="V189" s="11"/>
      <c r="W189" s="11"/>
      <c r="X189" s="11"/>
      <c r="Y189" s="11"/>
    </row>
    <row r="190" spans="1:25" x14ac:dyDescent="0.2">
      <c r="A190" s="7">
        <v>43653</v>
      </c>
      <c r="B190" s="8">
        <v>0</v>
      </c>
      <c r="C190" s="19">
        <v>245</v>
      </c>
      <c r="D190" s="22">
        <f t="shared" si="28"/>
        <v>0</v>
      </c>
      <c r="E190" s="9">
        <f t="shared" si="35"/>
        <v>2119.5714285714284</v>
      </c>
      <c r="F190" s="12"/>
      <c r="G190" s="8"/>
      <c r="H190" s="8">
        <f t="shared" si="26"/>
        <v>27</v>
      </c>
      <c r="I190" s="8">
        <f>VLOOKUP(H190,'Online Orders'!V$3:W$55,2,FALSE)</f>
        <v>14989</v>
      </c>
      <c r="J190" s="8">
        <f t="shared" si="27"/>
        <v>7</v>
      </c>
      <c r="K190" s="13">
        <f>IF(G190=1,0,VLOOKUP(J190,'Online Orders'!X$3:Y$9,2,FALSE))</f>
        <v>0</v>
      </c>
      <c r="L190" s="9">
        <f t="shared" si="29"/>
        <v>0</v>
      </c>
      <c r="M190" s="9">
        <f t="shared" si="30"/>
        <v>0</v>
      </c>
      <c r="N190" s="9">
        <f t="shared" ca="1" si="31"/>
        <v>0</v>
      </c>
      <c r="O190" s="9">
        <f t="shared" ca="1" si="32"/>
        <v>0</v>
      </c>
      <c r="P190" s="8"/>
      <c r="Q190" s="14">
        <f t="shared" ca="1" si="33"/>
        <v>0</v>
      </c>
      <c r="R190" s="8">
        <f t="shared" ca="1" si="34"/>
        <v>0</v>
      </c>
      <c r="S190" s="8">
        <f t="shared" ca="1" si="36"/>
        <v>0</v>
      </c>
      <c r="T190" s="8">
        <v>0</v>
      </c>
      <c r="U190" s="11"/>
      <c r="V190" s="11"/>
      <c r="W190" s="11"/>
      <c r="X190" s="11"/>
      <c r="Y190" s="11"/>
    </row>
    <row r="191" spans="1:25" x14ac:dyDescent="0.2">
      <c r="A191" s="7">
        <v>43654</v>
      </c>
      <c r="B191" s="8">
        <v>2697</v>
      </c>
      <c r="C191" s="19">
        <v>245</v>
      </c>
      <c r="D191" s="22">
        <f t="shared" si="28"/>
        <v>660765</v>
      </c>
      <c r="E191" s="9">
        <f t="shared" si="35"/>
        <v>2119.7142857142858</v>
      </c>
      <c r="F191" s="12"/>
      <c r="G191" s="8"/>
      <c r="H191" s="8">
        <f t="shared" si="26"/>
        <v>28</v>
      </c>
      <c r="I191" s="8">
        <f>VLOOKUP(H191,'Online Orders'!V$3:W$55,2,FALSE)</f>
        <v>14989</v>
      </c>
      <c r="J191" s="8">
        <f t="shared" si="27"/>
        <v>1</v>
      </c>
      <c r="K191" s="13">
        <f>IF(G191=1,0,VLOOKUP(J191,'Online Orders'!X$3:Y$9,2,FALSE))</f>
        <v>0.17</v>
      </c>
      <c r="L191" s="9">
        <f t="shared" si="29"/>
        <v>15.000000000000002</v>
      </c>
      <c r="M191" s="9">
        <f t="shared" si="30"/>
        <v>19</v>
      </c>
      <c r="N191" s="9">
        <f t="shared" ca="1" si="31"/>
        <v>17</v>
      </c>
      <c r="O191" s="9">
        <f t="shared" ca="1" si="32"/>
        <v>2549</v>
      </c>
      <c r="P191" s="8"/>
      <c r="Q191" s="14">
        <f t="shared" ca="1" si="33"/>
        <v>2547</v>
      </c>
      <c r="R191" s="8">
        <f t="shared" ca="1" si="34"/>
        <v>2551</v>
      </c>
      <c r="S191" s="8">
        <f t="shared" ca="1" si="36"/>
        <v>2550</v>
      </c>
      <c r="T191" s="8">
        <v>10</v>
      </c>
      <c r="U191" s="11"/>
      <c r="V191" s="11"/>
      <c r="W191" s="11"/>
      <c r="X191" s="11"/>
      <c r="Y191" s="11"/>
    </row>
    <row r="192" spans="1:25" x14ac:dyDescent="0.2">
      <c r="A192" s="7">
        <v>43655</v>
      </c>
      <c r="B192" s="8">
        <v>2250</v>
      </c>
      <c r="C192" s="19">
        <v>245</v>
      </c>
      <c r="D192" s="22">
        <f t="shared" si="28"/>
        <v>551250</v>
      </c>
      <c r="E192" s="9">
        <f t="shared" si="35"/>
        <v>2183.8571428571427</v>
      </c>
      <c r="F192" s="12"/>
      <c r="G192" s="8"/>
      <c r="H192" s="8">
        <f t="shared" si="26"/>
        <v>28</v>
      </c>
      <c r="I192" s="8">
        <f>VLOOKUP(H192,'Online Orders'!V$3:W$55,2,FALSE)</f>
        <v>14989</v>
      </c>
      <c r="J192" s="8">
        <f t="shared" si="27"/>
        <v>2</v>
      </c>
      <c r="K192" s="13">
        <f>IF(G192=1,0,VLOOKUP(J192,'Online Orders'!X$3:Y$9,2,FALSE))</f>
        <v>0.14000000000000001</v>
      </c>
      <c r="L192" s="9">
        <f t="shared" si="29"/>
        <v>12.000000000000002</v>
      </c>
      <c r="M192" s="9">
        <f t="shared" si="30"/>
        <v>16</v>
      </c>
      <c r="N192" s="9">
        <f t="shared" ca="1" si="31"/>
        <v>16</v>
      </c>
      <c r="O192" s="9">
        <f t="shared" ca="1" si="32"/>
        <v>2399</v>
      </c>
      <c r="P192" s="8"/>
      <c r="Q192" s="14">
        <f t="shared" ca="1" si="33"/>
        <v>2397</v>
      </c>
      <c r="R192" s="8">
        <f t="shared" ca="1" si="34"/>
        <v>2401</v>
      </c>
      <c r="S192" s="8">
        <f t="shared" ca="1" si="36"/>
        <v>2399</v>
      </c>
      <c r="T192" s="8">
        <v>7</v>
      </c>
      <c r="U192" s="11"/>
      <c r="V192" s="11"/>
      <c r="W192" s="11"/>
      <c r="X192" s="11"/>
      <c r="Y192" s="11"/>
    </row>
    <row r="193" spans="1:25" x14ac:dyDescent="0.2">
      <c r="A193" s="7">
        <v>43656</v>
      </c>
      <c r="B193" s="8">
        <v>1948</v>
      </c>
      <c r="C193" s="19">
        <v>245</v>
      </c>
      <c r="D193" s="22">
        <f t="shared" si="28"/>
        <v>477260</v>
      </c>
      <c r="E193" s="9">
        <f t="shared" si="35"/>
        <v>2162.2857142857142</v>
      </c>
      <c r="F193" s="12"/>
      <c r="G193" s="8"/>
      <c r="H193" s="8">
        <f t="shared" si="26"/>
        <v>28</v>
      </c>
      <c r="I193" s="8">
        <f>VLOOKUP(H193,'Online Orders'!V$3:W$55,2,FALSE)</f>
        <v>14989</v>
      </c>
      <c r="J193" s="8">
        <f t="shared" si="27"/>
        <v>3</v>
      </c>
      <c r="K193" s="13">
        <f>IF(G193=1,0,VLOOKUP(J193,'Online Orders'!X$3:Y$9,2,FALSE))</f>
        <v>0.14000000000000001</v>
      </c>
      <c r="L193" s="9">
        <f t="shared" si="29"/>
        <v>12.000000000000002</v>
      </c>
      <c r="M193" s="9">
        <f t="shared" si="30"/>
        <v>16</v>
      </c>
      <c r="N193" s="9">
        <f t="shared" ca="1" si="31"/>
        <v>13</v>
      </c>
      <c r="O193" s="9">
        <f t="shared" ca="1" si="32"/>
        <v>1949</v>
      </c>
      <c r="P193" s="8"/>
      <c r="Q193" s="14">
        <f t="shared" ca="1" si="33"/>
        <v>1947</v>
      </c>
      <c r="R193" s="8">
        <f t="shared" ca="1" si="34"/>
        <v>1951</v>
      </c>
      <c r="S193" s="8">
        <f t="shared" ca="1" si="36"/>
        <v>1950</v>
      </c>
      <c r="T193" s="8">
        <v>6</v>
      </c>
      <c r="U193" s="11"/>
      <c r="V193" s="11"/>
      <c r="W193" s="11"/>
      <c r="X193" s="11"/>
      <c r="Y193" s="11"/>
    </row>
    <row r="194" spans="1:25" x14ac:dyDescent="0.2">
      <c r="A194" s="7">
        <v>43657</v>
      </c>
      <c r="B194" s="8">
        <v>2398</v>
      </c>
      <c r="C194" s="19">
        <v>245</v>
      </c>
      <c r="D194" s="22">
        <f t="shared" si="28"/>
        <v>587510</v>
      </c>
      <c r="E194" s="9">
        <f t="shared" si="35"/>
        <v>2162.2857142857142</v>
      </c>
      <c r="F194" s="12"/>
      <c r="G194" s="8"/>
      <c r="H194" s="8">
        <f t="shared" si="26"/>
        <v>28</v>
      </c>
      <c r="I194" s="8">
        <f>VLOOKUP(H194,'Online Orders'!V$3:W$55,2,FALSE)</f>
        <v>14989</v>
      </c>
      <c r="J194" s="8">
        <f t="shared" si="27"/>
        <v>4</v>
      </c>
      <c r="K194" s="13">
        <f>IF(G194=1,0,VLOOKUP(J194,'Online Orders'!X$3:Y$9,2,FALSE))</f>
        <v>0.16</v>
      </c>
      <c r="L194" s="9">
        <f t="shared" si="29"/>
        <v>14.000000000000002</v>
      </c>
      <c r="M194" s="9">
        <f t="shared" si="30"/>
        <v>18</v>
      </c>
      <c r="N194" s="9">
        <f t="shared" ca="1" si="31"/>
        <v>18</v>
      </c>
      <c r="O194" s="9">
        <f t="shared" ca="1" si="32"/>
        <v>2699</v>
      </c>
      <c r="P194" s="8"/>
      <c r="Q194" s="14">
        <f t="shared" ca="1" si="33"/>
        <v>2697</v>
      </c>
      <c r="R194" s="8">
        <f t="shared" ca="1" si="34"/>
        <v>2701</v>
      </c>
      <c r="S194" s="8">
        <f t="shared" ca="1" si="36"/>
        <v>2698</v>
      </c>
      <c r="T194" s="8">
        <v>5</v>
      </c>
      <c r="U194" s="11"/>
      <c r="V194" s="11"/>
      <c r="W194" s="11"/>
      <c r="X194" s="11"/>
      <c r="Y194" s="11"/>
    </row>
    <row r="195" spans="1:25" x14ac:dyDescent="0.2">
      <c r="A195" s="7">
        <v>43658</v>
      </c>
      <c r="B195" s="8">
        <v>3446</v>
      </c>
      <c r="C195" s="19">
        <v>245</v>
      </c>
      <c r="D195" s="22">
        <f t="shared" si="28"/>
        <v>844270</v>
      </c>
      <c r="E195" s="9">
        <f t="shared" si="35"/>
        <v>2162.4285714285716</v>
      </c>
      <c r="F195" s="12"/>
      <c r="G195" s="8"/>
      <c r="H195" s="8">
        <f t="shared" ref="H195:H258" si="37">WEEKNUM(A195,2)</f>
        <v>28</v>
      </c>
      <c r="I195" s="8">
        <f>VLOOKUP(H195,'Online Orders'!V$3:W$55,2,FALSE)</f>
        <v>14989</v>
      </c>
      <c r="J195" s="8">
        <f t="shared" ref="J195:J258" si="38">WEEKDAY(A195,2)</f>
        <v>5</v>
      </c>
      <c r="K195" s="13">
        <f>IF(G195=1,0,VLOOKUP(J195,'Online Orders'!X$3:Y$9,2,FALSE))</f>
        <v>0.22</v>
      </c>
      <c r="L195" s="9">
        <f t="shared" si="29"/>
        <v>20</v>
      </c>
      <c r="M195" s="9">
        <f t="shared" si="30"/>
        <v>24</v>
      </c>
      <c r="N195" s="9">
        <f t="shared" ca="1" si="31"/>
        <v>24</v>
      </c>
      <c r="O195" s="9">
        <f t="shared" ca="1" si="32"/>
        <v>3598</v>
      </c>
      <c r="P195" s="8"/>
      <c r="Q195" s="14">
        <f t="shared" ca="1" si="33"/>
        <v>3596</v>
      </c>
      <c r="R195" s="8">
        <f t="shared" ca="1" si="34"/>
        <v>3600</v>
      </c>
      <c r="S195" s="8">
        <f t="shared" ca="1" si="36"/>
        <v>3596</v>
      </c>
      <c r="T195" s="8">
        <v>14</v>
      </c>
      <c r="U195" s="11"/>
      <c r="V195" s="11"/>
      <c r="W195" s="11"/>
      <c r="X195" s="11"/>
      <c r="Y195" s="11"/>
    </row>
    <row r="196" spans="1:25" x14ac:dyDescent="0.2">
      <c r="A196" s="7">
        <v>43659</v>
      </c>
      <c r="B196" s="8">
        <v>2397</v>
      </c>
      <c r="C196" s="19">
        <v>245</v>
      </c>
      <c r="D196" s="22">
        <f t="shared" ref="D196:D259" si="39">B196*C196</f>
        <v>587265</v>
      </c>
      <c r="E196" s="9">
        <f t="shared" si="35"/>
        <v>2140.5714285714284</v>
      </c>
      <c r="F196" s="12"/>
      <c r="G196" s="8"/>
      <c r="H196" s="8">
        <f t="shared" si="37"/>
        <v>28</v>
      </c>
      <c r="I196" s="8">
        <f>VLOOKUP(H196,'Online Orders'!V$3:W$55,2,FALSE)</f>
        <v>14989</v>
      </c>
      <c r="J196" s="8">
        <f t="shared" si="38"/>
        <v>6</v>
      </c>
      <c r="K196" s="13">
        <f>IF(G196=1,0,VLOOKUP(J196,'Online Orders'!X$3:Y$9,2,FALSE))</f>
        <v>0.17</v>
      </c>
      <c r="L196" s="9">
        <f t="shared" ref="L196:L259" si="40">MAX(0,K196-L$1/100)*100</f>
        <v>15.000000000000002</v>
      </c>
      <c r="M196" s="9">
        <f t="shared" ref="M196:M259" si="41">IF(K196=0,0,K196+M$1/100)*100</f>
        <v>19</v>
      </c>
      <c r="N196" s="9">
        <f t="shared" ref="N196:N259" ca="1" si="42">RANDBETWEEN(L196,M196)</f>
        <v>18</v>
      </c>
      <c r="O196" s="9">
        <f t="shared" ref="O196:O259" ca="1" si="43">ROUNDUP((N196/100)*I196,0)</f>
        <v>2699</v>
      </c>
      <c r="P196" s="8"/>
      <c r="Q196" s="14">
        <f t="shared" ca="1" si="33"/>
        <v>2697</v>
      </c>
      <c r="R196" s="8">
        <f t="shared" ca="1" si="34"/>
        <v>2701</v>
      </c>
      <c r="S196" s="8">
        <f t="shared" ca="1" si="36"/>
        <v>2699</v>
      </c>
      <c r="T196" s="8">
        <v>8</v>
      </c>
      <c r="U196" s="11"/>
      <c r="V196" s="11"/>
      <c r="W196" s="11"/>
      <c r="X196" s="11"/>
      <c r="Y196" s="11"/>
    </row>
    <row r="197" spans="1:25" x14ac:dyDescent="0.2">
      <c r="A197" s="7">
        <v>43660</v>
      </c>
      <c r="B197" s="8">
        <v>0</v>
      </c>
      <c r="C197" s="19">
        <v>245</v>
      </c>
      <c r="D197" s="22">
        <f t="shared" si="39"/>
        <v>0</v>
      </c>
      <c r="E197" s="9">
        <f t="shared" si="35"/>
        <v>2162.1428571428573</v>
      </c>
      <c r="F197" s="12"/>
      <c r="G197" s="8"/>
      <c r="H197" s="8">
        <f t="shared" si="37"/>
        <v>28</v>
      </c>
      <c r="I197" s="8">
        <f>VLOOKUP(H197,'Online Orders'!V$3:W$55,2,FALSE)</f>
        <v>14989</v>
      </c>
      <c r="J197" s="8">
        <f t="shared" si="38"/>
        <v>7</v>
      </c>
      <c r="K197" s="13">
        <f>IF(G197=1,0,VLOOKUP(J197,'Online Orders'!X$3:Y$9,2,FALSE))</f>
        <v>0</v>
      </c>
      <c r="L197" s="9">
        <f t="shared" si="40"/>
        <v>0</v>
      </c>
      <c r="M197" s="9">
        <f t="shared" si="41"/>
        <v>0</v>
      </c>
      <c r="N197" s="9">
        <f t="shared" ca="1" si="42"/>
        <v>0</v>
      </c>
      <c r="O197" s="9">
        <f t="shared" ca="1" si="43"/>
        <v>0</v>
      </c>
      <c r="P197" s="8"/>
      <c r="Q197" s="14">
        <f t="shared" ca="1" si="33"/>
        <v>0</v>
      </c>
      <c r="R197" s="8">
        <f t="shared" ca="1" si="34"/>
        <v>0</v>
      </c>
      <c r="S197" s="8">
        <f t="shared" ca="1" si="36"/>
        <v>0</v>
      </c>
      <c r="T197" s="8">
        <v>0</v>
      </c>
      <c r="U197" s="11"/>
      <c r="V197" s="11"/>
      <c r="W197" s="11"/>
      <c r="X197" s="11"/>
      <c r="Y197" s="11"/>
    </row>
    <row r="198" spans="1:25" x14ac:dyDescent="0.2">
      <c r="A198" s="7">
        <v>43661</v>
      </c>
      <c r="B198" s="8">
        <v>2698</v>
      </c>
      <c r="C198" s="19">
        <v>245</v>
      </c>
      <c r="D198" s="22">
        <f t="shared" si="39"/>
        <v>661010</v>
      </c>
      <c r="E198" s="9">
        <f t="shared" si="35"/>
        <v>2205.2857142857142</v>
      </c>
      <c r="F198" s="12"/>
      <c r="G198" s="8"/>
      <c r="H198" s="8">
        <f t="shared" si="37"/>
        <v>29</v>
      </c>
      <c r="I198" s="8">
        <f>VLOOKUP(H198,'Online Orders'!V$3:W$55,2,FALSE)</f>
        <v>14989</v>
      </c>
      <c r="J198" s="8">
        <f t="shared" si="38"/>
        <v>1</v>
      </c>
      <c r="K198" s="13">
        <f>IF(G198=1,0,VLOOKUP(J198,'Online Orders'!X$3:Y$9,2,FALSE))</f>
        <v>0.17</v>
      </c>
      <c r="L198" s="9">
        <f t="shared" si="40"/>
        <v>15.000000000000002</v>
      </c>
      <c r="M198" s="9">
        <f t="shared" si="41"/>
        <v>19</v>
      </c>
      <c r="N198" s="9">
        <f t="shared" ca="1" si="42"/>
        <v>16</v>
      </c>
      <c r="O198" s="9">
        <f t="shared" ca="1" si="43"/>
        <v>2399</v>
      </c>
      <c r="P198" s="8"/>
      <c r="Q198" s="14">
        <f t="shared" ref="Q198:Q261" ca="1" si="44">MAX(0,O198-Q$1)</f>
        <v>2397</v>
      </c>
      <c r="R198" s="8">
        <f t="shared" ref="R198:R261" ca="1" si="45">IF(O198=0,0,O198+R$1)</f>
        <v>2401</v>
      </c>
      <c r="S198" s="8">
        <f t="shared" ca="1" si="36"/>
        <v>2398</v>
      </c>
      <c r="T198" s="8">
        <v>10</v>
      </c>
      <c r="U198" s="11"/>
      <c r="V198" s="11"/>
      <c r="W198" s="11"/>
      <c r="X198" s="11"/>
      <c r="Y198" s="11"/>
    </row>
    <row r="199" spans="1:25" x14ac:dyDescent="0.2">
      <c r="A199" s="7">
        <v>43662</v>
      </c>
      <c r="B199" s="8">
        <v>2097</v>
      </c>
      <c r="C199" s="19">
        <v>245</v>
      </c>
      <c r="D199" s="22">
        <f t="shared" si="39"/>
        <v>513765</v>
      </c>
      <c r="E199" s="9">
        <f t="shared" ref="E199:E262" si="46">AVERAGE(B196:B202)</f>
        <v>2205.4285714285716</v>
      </c>
      <c r="F199" s="12"/>
      <c r="G199" s="8"/>
      <c r="H199" s="8">
        <f t="shared" si="37"/>
        <v>29</v>
      </c>
      <c r="I199" s="8">
        <f>VLOOKUP(H199,'Online Orders'!V$3:W$55,2,FALSE)</f>
        <v>14989</v>
      </c>
      <c r="J199" s="8">
        <f t="shared" si="38"/>
        <v>2</v>
      </c>
      <c r="K199" s="13">
        <f>IF(G199=1,0,VLOOKUP(J199,'Online Orders'!X$3:Y$9,2,FALSE))</f>
        <v>0.14000000000000001</v>
      </c>
      <c r="L199" s="9">
        <f t="shared" si="40"/>
        <v>12.000000000000002</v>
      </c>
      <c r="M199" s="9">
        <f t="shared" si="41"/>
        <v>16</v>
      </c>
      <c r="N199" s="9">
        <f t="shared" ca="1" si="42"/>
        <v>14</v>
      </c>
      <c r="O199" s="9">
        <f t="shared" ca="1" si="43"/>
        <v>2099</v>
      </c>
      <c r="P199" s="8"/>
      <c r="Q199" s="14">
        <f t="shared" ca="1" si="44"/>
        <v>2097</v>
      </c>
      <c r="R199" s="8">
        <f t="shared" ca="1" si="45"/>
        <v>2101</v>
      </c>
      <c r="S199" s="8">
        <f t="shared" ca="1" si="36"/>
        <v>2100</v>
      </c>
      <c r="T199" s="8">
        <v>7</v>
      </c>
      <c r="U199" s="11"/>
      <c r="V199" s="11"/>
      <c r="W199" s="11"/>
      <c r="X199" s="11"/>
      <c r="Y199" s="11"/>
    </row>
    <row r="200" spans="1:25" x14ac:dyDescent="0.2">
      <c r="A200" s="7">
        <v>43663</v>
      </c>
      <c r="B200" s="8">
        <v>2099</v>
      </c>
      <c r="C200" s="19">
        <v>245</v>
      </c>
      <c r="D200" s="22">
        <f t="shared" si="39"/>
        <v>514255</v>
      </c>
      <c r="E200" s="9">
        <f t="shared" si="46"/>
        <v>2248.5714285714284</v>
      </c>
      <c r="F200" s="12"/>
      <c r="G200" s="8"/>
      <c r="H200" s="8">
        <f t="shared" si="37"/>
        <v>29</v>
      </c>
      <c r="I200" s="8">
        <f>VLOOKUP(H200,'Online Orders'!V$3:W$55,2,FALSE)</f>
        <v>14989</v>
      </c>
      <c r="J200" s="8">
        <f t="shared" si="38"/>
        <v>3</v>
      </c>
      <c r="K200" s="13">
        <f>IF(G200=1,0,VLOOKUP(J200,'Online Orders'!X$3:Y$9,2,FALSE))</f>
        <v>0.14000000000000001</v>
      </c>
      <c r="L200" s="9">
        <f t="shared" si="40"/>
        <v>12.000000000000002</v>
      </c>
      <c r="M200" s="9">
        <f t="shared" si="41"/>
        <v>16</v>
      </c>
      <c r="N200" s="9">
        <f t="shared" ca="1" si="42"/>
        <v>15</v>
      </c>
      <c r="O200" s="9">
        <f t="shared" ca="1" si="43"/>
        <v>2249</v>
      </c>
      <c r="P200" s="8"/>
      <c r="Q200" s="14">
        <f t="shared" ca="1" si="44"/>
        <v>2247</v>
      </c>
      <c r="R200" s="8">
        <f t="shared" ca="1" si="45"/>
        <v>2251</v>
      </c>
      <c r="S200" s="8">
        <f t="shared" ca="1" si="36"/>
        <v>2249</v>
      </c>
      <c r="T200" s="8">
        <v>6</v>
      </c>
      <c r="U200" s="11"/>
      <c r="V200" s="11"/>
      <c r="W200" s="11"/>
      <c r="X200" s="11"/>
      <c r="Y200" s="11"/>
    </row>
    <row r="201" spans="1:25" x14ac:dyDescent="0.2">
      <c r="A201" s="7">
        <v>43664</v>
      </c>
      <c r="B201" s="8">
        <v>2700</v>
      </c>
      <c r="C201" s="19">
        <v>245</v>
      </c>
      <c r="D201" s="22">
        <f t="shared" si="39"/>
        <v>661500</v>
      </c>
      <c r="E201" s="9">
        <f t="shared" si="46"/>
        <v>2248.5714285714284</v>
      </c>
      <c r="F201" s="12"/>
      <c r="G201" s="8"/>
      <c r="H201" s="8">
        <f t="shared" si="37"/>
        <v>29</v>
      </c>
      <c r="I201" s="8">
        <f>VLOOKUP(H201,'Online Orders'!V$3:W$55,2,FALSE)</f>
        <v>14989</v>
      </c>
      <c r="J201" s="8">
        <f t="shared" si="38"/>
        <v>4</v>
      </c>
      <c r="K201" s="13">
        <f>IF(G201=1,0,VLOOKUP(J201,'Online Orders'!X$3:Y$9,2,FALSE))</f>
        <v>0.16</v>
      </c>
      <c r="L201" s="9">
        <f t="shared" si="40"/>
        <v>14.000000000000002</v>
      </c>
      <c r="M201" s="9">
        <f t="shared" si="41"/>
        <v>18</v>
      </c>
      <c r="N201" s="9">
        <f t="shared" ca="1" si="42"/>
        <v>18</v>
      </c>
      <c r="O201" s="9">
        <f t="shared" ca="1" si="43"/>
        <v>2699</v>
      </c>
      <c r="P201" s="8"/>
      <c r="Q201" s="14">
        <f t="shared" ca="1" si="44"/>
        <v>2697</v>
      </c>
      <c r="R201" s="8">
        <f t="shared" ca="1" si="45"/>
        <v>2701</v>
      </c>
      <c r="S201" s="8">
        <f t="shared" ca="1" si="36"/>
        <v>2697</v>
      </c>
      <c r="T201" s="8">
        <v>5</v>
      </c>
      <c r="U201" s="11"/>
      <c r="V201" s="11"/>
      <c r="W201" s="11"/>
      <c r="X201" s="11"/>
      <c r="Y201" s="11"/>
    </row>
    <row r="202" spans="1:25" x14ac:dyDescent="0.2">
      <c r="A202" s="7">
        <v>43665</v>
      </c>
      <c r="B202" s="8">
        <v>3447</v>
      </c>
      <c r="C202" s="19">
        <v>245</v>
      </c>
      <c r="D202" s="22">
        <f t="shared" si="39"/>
        <v>844515</v>
      </c>
      <c r="E202" s="9">
        <f t="shared" si="46"/>
        <v>2205.7142857142858</v>
      </c>
      <c r="F202" s="12"/>
      <c r="G202" s="8"/>
      <c r="H202" s="8">
        <f t="shared" si="37"/>
        <v>29</v>
      </c>
      <c r="I202" s="8">
        <f>VLOOKUP(H202,'Online Orders'!V$3:W$55,2,FALSE)</f>
        <v>14989</v>
      </c>
      <c r="J202" s="8">
        <f t="shared" si="38"/>
        <v>5</v>
      </c>
      <c r="K202" s="13">
        <f>IF(G202=1,0,VLOOKUP(J202,'Online Orders'!X$3:Y$9,2,FALSE))</f>
        <v>0.22</v>
      </c>
      <c r="L202" s="9">
        <f t="shared" si="40"/>
        <v>20</v>
      </c>
      <c r="M202" s="9">
        <f t="shared" si="41"/>
        <v>24</v>
      </c>
      <c r="N202" s="9">
        <f t="shared" ca="1" si="42"/>
        <v>23</v>
      </c>
      <c r="O202" s="9">
        <f t="shared" ca="1" si="43"/>
        <v>3448</v>
      </c>
      <c r="P202" s="8"/>
      <c r="Q202" s="14">
        <f t="shared" ca="1" si="44"/>
        <v>3446</v>
      </c>
      <c r="R202" s="8">
        <f t="shared" ca="1" si="45"/>
        <v>3450</v>
      </c>
      <c r="S202" s="8">
        <f t="shared" ca="1" si="36"/>
        <v>3446</v>
      </c>
      <c r="T202" s="8">
        <v>14</v>
      </c>
      <c r="U202" s="11"/>
      <c r="V202" s="11"/>
      <c r="W202" s="11"/>
      <c r="X202" s="11"/>
      <c r="Y202" s="11"/>
    </row>
    <row r="203" spans="1:25" x14ac:dyDescent="0.2">
      <c r="A203" s="7">
        <v>43666</v>
      </c>
      <c r="B203" s="8">
        <v>2699</v>
      </c>
      <c r="C203" s="19">
        <v>245</v>
      </c>
      <c r="D203" s="22">
        <f t="shared" si="39"/>
        <v>661255</v>
      </c>
      <c r="E203" s="9">
        <f t="shared" si="46"/>
        <v>2206.1428571428573</v>
      </c>
      <c r="F203" s="12"/>
      <c r="G203" s="8"/>
      <c r="H203" s="8">
        <f t="shared" si="37"/>
        <v>29</v>
      </c>
      <c r="I203" s="8">
        <f>VLOOKUP(H203,'Online Orders'!V$3:W$55,2,FALSE)</f>
        <v>14989</v>
      </c>
      <c r="J203" s="8">
        <f t="shared" si="38"/>
        <v>6</v>
      </c>
      <c r="K203" s="13">
        <f>IF(G203=1,0,VLOOKUP(J203,'Online Orders'!X$3:Y$9,2,FALSE))</f>
        <v>0.17</v>
      </c>
      <c r="L203" s="9">
        <f t="shared" si="40"/>
        <v>15.000000000000002</v>
      </c>
      <c r="M203" s="9">
        <f t="shared" si="41"/>
        <v>19</v>
      </c>
      <c r="N203" s="9">
        <f t="shared" ca="1" si="42"/>
        <v>17</v>
      </c>
      <c r="O203" s="9">
        <f t="shared" ca="1" si="43"/>
        <v>2549</v>
      </c>
      <c r="P203" s="8"/>
      <c r="Q203" s="14">
        <f t="shared" ca="1" si="44"/>
        <v>2547</v>
      </c>
      <c r="R203" s="8">
        <f t="shared" ca="1" si="45"/>
        <v>2551</v>
      </c>
      <c r="S203" s="8">
        <f t="shared" ca="1" si="36"/>
        <v>2550</v>
      </c>
      <c r="T203" s="8">
        <v>8</v>
      </c>
      <c r="U203" s="11"/>
      <c r="V203" s="11"/>
      <c r="W203" s="11"/>
      <c r="X203" s="11"/>
      <c r="Y203" s="11"/>
    </row>
    <row r="204" spans="1:25" x14ac:dyDescent="0.2">
      <c r="A204" s="7">
        <v>43667</v>
      </c>
      <c r="B204" s="8">
        <v>0</v>
      </c>
      <c r="C204" s="19">
        <v>245</v>
      </c>
      <c r="D204" s="22">
        <f t="shared" si="39"/>
        <v>0</v>
      </c>
      <c r="E204" s="9">
        <f t="shared" si="46"/>
        <v>2184.7142857142858</v>
      </c>
      <c r="F204" s="12"/>
      <c r="G204" s="8"/>
      <c r="H204" s="8">
        <f t="shared" si="37"/>
        <v>29</v>
      </c>
      <c r="I204" s="8">
        <f>VLOOKUP(H204,'Online Orders'!V$3:W$55,2,FALSE)</f>
        <v>14989</v>
      </c>
      <c r="J204" s="8">
        <f t="shared" si="38"/>
        <v>7</v>
      </c>
      <c r="K204" s="13">
        <f>IF(G204=1,0,VLOOKUP(J204,'Online Orders'!X$3:Y$9,2,FALSE))</f>
        <v>0</v>
      </c>
      <c r="L204" s="9">
        <f t="shared" si="40"/>
        <v>0</v>
      </c>
      <c r="M204" s="9">
        <f t="shared" si="41"/>
        <v>0</v>
      </c>
      <c r="N204" s="9">
        <f t="shared" ca="1" si="42"/>
        <v>0</v>
      </c>
      <c r="O204" s="9">
        <f t="shared" ca="1" si="43"/>
        <v>0</v>
      </c>
      <c r="P204" s="8"/>
      <c r="Q204" s="14">
        <f t="shared" ca="1" si="44"/>
        <v>0</v>
      </c>
      <c r="R204" s="8">
        <f t="shared" ca="1" si="45"/>
        <v>0</v>
      </c>
      <c r="S204" s="8">
        <f t="shared" ca="1" si="36"/>
        <v>0</v>
      </c>
      <c r="T204" s="8">
        <v>0</v>
      </c>
      <c r="U204" s="11"/>
      <c r="V204" s="11"/>
      <c r="W204" s="11"/>
      <c r="X204" s="11"/>
      <c r="Y204" s="11"/>
    </row>
    <row r="205" spans="1:25" x14ac:dyDescent="0.2">
      <c r="A205" s="7">
        <v>43668</v>
      </c>
      <c r="B205" s="8">
        <v>2398</v>
      </c>
      <c r="C205" s="19">
        <v>245</v>
      </c>
      <c r="D205" s="22">
        <f t="shared" si="39"/>
        <v>587510</v>
      </c>
      <c r="E205" s="9">
        <f t="shared" si="46"/>
        <v>2163</v>
      </c>
      <c r="F205" s="12"/>
      <c r="G205" s="8"/>
      <c r="H205" s="8">
        <f t="shared" si="37"/>
        <v>30</v>
      </c>
      <c r="I205" s="8">
        <f>VLOOKUP(H205,'Online Orders'!V$3:W$55,2,FALSE)</f>
        <v>14989</v>
      </c>
      <c r="J205" s="8">
        <f t="shared" si="38"/>
        <v>1</v>
      </c>
      <c r="K205" s="13">
        <f>IF(G205=1,0,VLOOKUP(J205,'Online Orders'!X$3:Y$9,2,FALSE))</f>
        <v>0.17</v>
      </c>
      <c r="L205" s="9">
        <f t="shared" si="40"/>
        <v>15.000000000000002</v>
      </c>
      <c r="M205" s="9">
        <f t="shared" si="41"/>
        <v>19</v>
      </c>
      <c r="N205" s="9">
        <f t="shared" ca="1" si="42"/>
        <v>19</v>
      </c>
      <c r="O205" s="9">
        <f t="shared" ca="1" si="43"/>
        <v>2848</v>
      </c>
      <c r="P205" s="8"/>
      <c r="Q205" s="14">
        <f t="shared" ca="1" si="44"/>
        <v>2846</v>
      </c>
      <c r="R205" s="8">
        <f t="shared" ca="1" si="45"/>
        <v>2850</v>
      </c>
      <c r="S205" s="8">
        <f t="shared" ca="1" si="36"/>
        <v>2846</v>
      </c>
      <c r="T205" s="8">
        <v>10</v>
      </c>
      <c r="U205" s="11"/>
      <c r="V205" s="11"/>
      <c r="W205" s="11"/>
      <c r="X205" s="11"/>
      <c r="Y205" s="11"/>
    </row>
    <row r="206" spans="1:25" x14ac:dyDescent="0.2">
      <c r="A206" s="7">
        <v>43669</v>
      </c>
      <c r="B206" s="8">
        <v>2100</v>
      </c>
      <c r="C206" s="19">
        <v>245</v>
      </c>
      <c r="D206" s="22">
        <f t="shared" si="39"/>
        <v>514500</v>
      </c>
      <c r="E206" s="9">
        <f t="shared" si="46"/>
        <v>2163.2857142857142</v>
      </c>
      <c r="F206" s="12"/>
      <c r="G206" s="8"/>
      <c r="H206" s="8">
        <f t="shared" si="37"/>
        <v>30</v>
      </c>
      <c r="I206" s="8">
        <f>VLOOKUP(H206,'Online Orders'!V$3:W$55,2,FALSE)</f>
        <v>14989</v>
      </c>
      <c r="J206" s="8">
        <f t="shared" si="38"/>
        <v>2</v>
      </c>
      <c r="K206" s="13">
        <f>IF(G206=1,0,VLOOKUP(J206,'Online Orders'!X$3:Y$9,2,FALSE))</f>
        <v>0.14000000000000001</v>
      </c>
      <c r="L206" s="9">
        <f t="shared" si="40"/>
        <v>12.000000000000002</v>
      </c>
      <c r="M206" s="9">
        <f t="shared" si="41"/>
        <v>16</v>
      </c>
      <c r="N206" s="9">
        <f t="shared" ca="1" si="42"/>
        <v>15</v>
      </c>
      <c r="O206" s="9">
        <f t="shared" ca="1" si="43"/>
        <v>2249</v>
      </c>
      <c r="P206" s="8"/>
      <c r="Q206" s="14">
        <f t="shared" ca="1" si="44"/>
        <v>2247</v>
      </c>
      <c r="R206" s="8">
        <f t="shared" ca="1" si="45"/>
        <v>2251</v>
      </c>
      <c r="S206" s="8">
        <f t="shared" ca="1" si="36"/>
        <v>2250</v>
      </c>
      <c r="T206" s="8">
        <v>7</v>
      </c>
      <c r="U206" s="11"/>
      <c r="V206" s="11"/>
      <c r="W206" s="11"/>
      <c r="X206" s="11"/>
      <c r="Y206" s="11"/>
    </row>
    <row r="207" spans="1:25" x14ac:dyDescent="0.2">
      <c r="A207" s="7">
        <v>43670</v>
      </c>
      <c r="B207" s="8">
        <v>1949</v>
      </c>
      <c r="C207" s="19">
        <v>245</v>
      </c>
      <c r="D207" s="22">
        <f t="shared" si="39"/>
        <v>477505</v>
      </c>
      <c r="E207" s="9">
        <f t="shared" si="46"/>
        <v>2184.4285714285716</v>
      </c>
      <c r="F207" s="12"/>
      <c r="G207" s="8"/>
      <c r="H207" s="8">
        <f t="shared" si="37"/>
        <v>30</v>
      </c>
      <c r="I207" s="8">
        <f>VLOOKUP(H207,'Online Orders'!V$3:W$55,2,FALSE)</f>
        <v>14989</v>
      </c>
      <c r="J207" s="8">
        <f t="shared" si="38"/>
        <v>3</v>
      </c>
      <c r="K207" s="13">
        <f>IF(G207=1,0,VLOOKUP(J207,'Online Orders'!X$3:Y$9,2,FALSE))</f>
        <v>0.14000000000000001</v>
      </c>
      <c r="L207" s="9">
        <f t="shared" si="40"/>
        <v>12.000000000000002</v>
      </c>
      <c r="M207" s="9">
        <f t="shared" si="41"/>
        <v>16</v>
      </c>
      <c r="N207" s="9">
        <f t="shared" ca="1" si="42"/>
        <v>16</v>
      </c>
      <c r="O207" s="9">
        <f t="shared" ca="1" si="43"/>
        <v>2399</v>
      </c>
      <c r="P207" s="8"/>
      <c r="Q207" s="14">
        <f t="shared" ca="1" si="44"/>
        <v>2397</v>
      </c>
      <c r="R207" s="8">
        <f t="shared" ca="1" si="45"/>
        <v>2401</v>
      </c>
      <c r="S207" s="8">
        <f t="shared" ca="1" si="36"/>
        <v>2399</v>
      </c>
      <c r="T207" s="8">
        <v>6</v>
      </c>
      <c r="U207" s="11"/>
      <c r="V207" s="11"/>
      <c r="W207" s="11"/>
      <c r="X207" s="11"/>
      <c r="Y207" s="11"/>
    </row>
    <row r="208" spans="1:25" x14ac:dyDescent="0.2">
      <c r="A208" s="7">
        <v>43671</v>
      </c>
      <c r="B208" s="8">
        <v>2548</v>
      </c>
      <c r="C208" s="19">
        <v>245</v>
      </c>
      <c r="D208" s="22">
        <f t="shared" si="39"/>
        <v>624260</v>
      </c>
      <c r="E208" s="9">
        <f t="shared" si="46"/>
        <v>2184.4285714285716</v>
      </c>
      <c r="F208" s="12"/>
      <c r="G208" s="8"/>
      <c r="H208" s="8">
        <f t="shared" si="37"/>
        <v>30</v>
      </c>
      <c r="I208" s="8">
        <f>VLOOKUP(H208,'Online Orders'!V$3:W$55,2,FALSE)</f>
        <v>14989</v>
      </c>
      <c r="J208" s="8">
        <f t="shared" si="38"/>
        <v>4</v>
      </c>
      <c r="K208" s="13">
        <f>IF(G208=1,0,VLOOKUP(J208,'Online Orders'!X$3:Y$9,2,FALSE))</f>
        <v>0.16</v>
      </c>
      <c r="L208" s="9">
        <f t="shared" si="40"/>
        <v>14.000000000000002</v>
      </c>
      <c r="M208" s="9">
        <f t="shared" si="41"/>
        <v>18</v>
      </c>
      <c r="N208" s="9">
        <f t="shared" ca="1" si="42"/>
        <v>15</v>
      </c>
      <c r="O208" s="9">
        <f t="shared" ca="1" si="43"/>
        <v>2249</v>
      </c>
      <c r="P208" s="8"/>
      <c r="Q208" s="14">
        <f t="shared" ca="1" si="44"/>
        <v>2247</v>
      </c>
      <c r="R208" s="8">
        <f t="shared" ca="1" si="45"/>
        <v>2251</v>
      </c>
      <c r="S208" s="8">
        <f t="shared" ca="1" si="36"/>
        <v>2249</v>
      </c>
      <c r="T208" s="8">
        <v>5</v>
      </c>
      <c r="U208" s="11"/>
      <c r="V208" s="11"/>
      <c r="W208" s="11"/>
      <c r="X208" s="11"/>
      <c r="Y208" s="11"/>
    </row>
    <row r="209" spans="1:25" x14ac:dyDescent="0.2">
      <c r="A209" s="7">
        <v>43672</v>
      </c>
      <c r="B209" s="8">
        <v>3449</v>
      </c>
      <c r="C209" s="19">
        <v>245</v>
      </c>
      <c r="D209" s="22">
        <f t="shared" si="39"/>
        <v>845005</v>
      </c>
      <c r="E209" s="9">
        <f t="shared" si="46"/>
        <v>2159.2857142857142</v>
      </c>
      <c r="F209" s="12"/>
      <c r="G209" s="8"/>
      <c r="H209" s="8">
        <f t="shared" si="37"/>
        <v>30</v>
      </c>
      <c r="I209" s="8">
        <f>VLOOKUP(H209,'Online Orders'!V$3:W$55,2,FALSE)</f>
        <v>14989</v>
      </c>
      <c r="J209" s="8">
        <f t="shared" si="38"/>
        <v>5</v>
      </c>
      <c r="K209" s="13">
        <f>IF(G209=1,0,VLOOKUP(J209,'Online Orders'!X$3:Y$9,2,FALSE))</f>
        <v>0.22</v>
      </c>
      <c r="L209" s="9">
        <f t="shared" si="40"/>
        <v>20</v>
      </c>
      <c r="M209" s="9">
        <f t="shared" si="41"/>
        <v>24</v>
      </c>
      <c r="N209" s="9">
        <f t="shared" ca="1" si="42"/>
        <v>22</v>
      </c>
      <c r="O209" s="9">
        <f t="shared" ca="1" si="43"/>
        <v>3298</v>
      </c>
      <c r="P209" s="8"/>
      <c r="Q209" s="14">
        <f t="shared" ca="1" si="44"/>
        <v>3296</v>
      </c>
      <c r="R209" s="8">
        <f t="shared" ca="1" si="45"/>
        <v>3300</v>
      </c>
      <c r="S209" s="8">
        <f t="shared" ca="1" si="36"/>
        <v>3297</v>
      </c>
      <c r="T209" s="8">
        <v>14</v>
      </c>
      <c r="U209" s="11"/>
      <c r="V209" s="11"/>
      <c r="W209" s="11"/>
      <c r="X209" s="11"/>
      <c r="Y209" s="11"/>
    </row>
    <row r="210" spans="1:25" x14ac:dyDescent="0.2">
      <c r="A210" s="7">
        <v>43673</v>
      </c>
      <c r="B210" s="8">
        <v>2847</v>
      </c>
      <c r="C210" s="19">
        <v>245</v>
      </c>
      <c r="D210" s="22">
        <f t="shared" si="39"/>
        <v>697515</v>
      </c>
      <c r="E210" s="9">
        <f t="shared" si="46"/>
        <v>2093.2857142857142</v>
      </c>
      <c r="F210" s="12"/>
      <c r="G210" s="8"/>
      <c r="H210" s="8">
        <f t="shared" si="37"/>
        <v>30</v>
      </c>
      <c r="I210" s="8">
        <f>VLOOKUP(H210,'Online Orders'!V$3:W$55,2,FALSE)</f>
        <v>14989</v>
      </c>
      <c r="J210" s="8">
        <f t="shared" si="38"/>
        <v>6</v>
      </c>
      <c r="K210" s="13">
        <f>IF(G210=1,0,VLOOKUP(J210,'Online Orders'!X$3:Y$9,2,FALSE))</f>
        <v>0.17</v>
      </c>
      <c r="L210" s="9">
        <f t="shared" si="40"/>
        <v>15.000000000000002</v>
      </c>
      <c r="M210" s="9">
        <f t="shared" si="41"/>
        <v>19</v>
      </c>
      <c r="N210" s="9">
        <f t="shared" ca="1" si="42"/>
        <v>18</v>
      </c>
      <c r="O210" s="9">
        <f t="shared" ca="1" si="43"/>
        <v>2699</v>
      </c>
      <c r="P210" s="8"/>
      <c r="Q210" s="14">
        <f t="shared" ca="1" si="44"/>
        <v>2697</v>
      </c>
      <c r="R210" s="8">
        <f t="shared" ca="1" si="45"/>
        <v>2701</v>
      </c>
      <c r="S210" s="8">
        <f t="shared" ca="1" si="36"/>
        <v>2700</v>
      </c>
      <c r="T210" s="8">
        <v>8</v>
      </c>
      <c r="U210" s="11"/>
      <c r="V210" s="11"/>
      <c r="W210" s="11"/>
      <c r="X210" s="11"/>
      <c r="Y210" s="11"/>
    </row>
    <row r="211" spans="1:25" x14ac:dyDescent="0.2">
      <c r="A211" s="7">
        <v>43674</v>
      </c>
      <c r="B211" s="8">
        <v>0</v>
      </c>
      <c r="C211" s="19">
        <v>245</v>
      </c>
      <c r="D211" s="22">
        <f t="shared" si="39"/>
        <v>0</v>
      </c>
      <c r="E211" s="9">
        <f t="shared" si="46"/>
        <v>2065.4285714285716</v>
      </c>
      <c r="F211" s="12"/>
      <c r="G211" s="8"/>
      <c r="H211" s="8">
        <f t="shared" si="37"/>
        <v>30</v>
      </c>
      <c r="I211" s="8">
        <f>VLOOKUP(H211,'Online Orders'!V$3:W$55,2,FALSE)</f>
        <v>14989</v>
      </c>
      <c r="J211" s="8">
        <f t="shared" si="38"/>
        <v>7</v>
      </c>
      <c r="K211" s="13">
        <f>IF(G211=1,0,VLOOKUP(J211,'Online Orders'!X$3:Y$9,2,FALSE))</f>
        <v>0</v>
      </c>
      <c r="L211" s="9">
        <f t="shared" si="40"/>
        <v>0</v>
      </c>
      <c r="M211" s="9">
        <f t="shared" si="41"/>
        <v>0</v>
      </c>
      <c r="N211" s="9">
        <f t="shared" ca="1" si="42"/>
        <v>0</v>
      </c>
      <c r="O211" s="9">
        <f t="shared" ca="1" si="43"/>
        <v>0</v>
      </c>
      <c r="P211" s="8"/>
      <c r="Q211" s="14">
        <f t="shared" ca="1" si="44"/>
        <v>0</v>
      </c>
      <c r="R211" s="8">
        <f t="shared" ca="1" si="45"/>
        <v>0</v>
      </c>
      <c r="S211" s="8">
        <f t="shared" ca="1" si="36"/>
        <v>0</v>
      </c>
      <c r="T211" s="8">
        <v>0</v>
      </c>
      <c r="U211" s="11"/>
      <c r="V211" s="11"/>
      <c r="W211" s="11"/>
      <c r="X211" s="11"/>
      <c r="Y211" s="11"/>
    </row>
    <row r="212" spans="1:25" x14ac:dyDescent="0.2">
      <c r="A212" s="7">
        <v>43675</v>
      </c>
      <c r="B212" s="8">
        <v>2222</v>
      </c>
      <c r="C212" s="19">
        <v>245</v>
      </c>
      <c r="D212" s="22">
        <f t="shared" si="39"/>
        <v>544390</v>
      </c>
      <c r="E212" s="9">
        <f t="shared" si="46"/>
        <v>1701.4285714285713</v>
      </c>
      <c r="F212" s="12"/>
      <c r="G212" s="8"/>
      <c r="H212" s="8">
        <f t="shared" si="37"/>
        <v>31</v>
      </c>
      <c r="I212" s="8">
        <f>VLOOKUP(H212,'Online Orders'!V$3:W$55,2,FALSE)</f>
        <v>11690</v>
      </c>
      <c r="J212" s="8">
        <f t="shared" si="38"/>
        <v>1</v>
      </c>
      <c r="K212" s="13">
        <f>IF(G212=1,0,VLOOKUP(J212,'Online Orders'!X$3:Y$9,2,FALSE))</f>
        <v>0.17</v>
      </c>
      <c r="L212" s="9">
        <f t="shared" si="40"/>
        <v>15.000000000000002</v>
      </c>
      <c r="M212" s="9">
        <f t="shared" si="41"/>
        <v>19</v>
      </c>
      <c r="N212" s="9">
        <f t="shared" ca="1" si="42"/>
        <v>19</v>
      </c>
      <c r="O212" s="9">
        <f t="shared" ca="1" si="43"/>
        <v>2222</v>
      </c>
      <c r="P212" s="8"/>
      <c r="Q212" s="14">
        <f t="shared" ca="1" si="44"/>
        <v>2220</v>
      </c>
      <c r="R212" s="8">
        <f t="shared" ca="1" si="45"/>
        <v>2224</v>
      </c>
      <c r="S212" s="8">
        <f t="shared" ca="1" si="36"/>
        <v>2220</v>
      </c>
      <c r="T212" s="8">
        <v>9</v>
      </c>
      <c r="U212" s="11"/>
      <c r="V212" s="11"/>
      <c r="W212" s="11"/>
      <c r="X212" s="11"/>
      <c r="Y212" s="11"/>
    </row>
    <row r="213" spans="1:25" x14ac:dyDescent="0.2">
      <c r="A213" s="7">
        <v>43676</v>
      </c>
      <c r="B213" s="8">
        <v>1638</v>
      </c>
      <c r="C213" s="19">
        <v>245</v>
      </c>
      <c r="D213" s="22">
        <f t="shared" si="39"/>
        <v>401310</v>
      </c>
      <c r="E213" s="9">
        <f t="shared" si="46"/>
        <v>1576.4285714285713</v>
      </c>
      <c r="F213" s="12"/>
      <c r="G213" s="8"/>
      <c r="H213" s="8">
        <f t="shared" si="37"/>
        <v>31</v>
      </c>
      <c r="I213" s="8">
        <f>VLOOKUP(H213,'Online Orders'!V$3:W$55,2,FALSE)</f>
        <v>11690</v>
      </c>
      <c r="J213" s="8">
        <f t="shared" si="38"/>
        <v>2</v>
      </c>
      <c r="K213" s="13">
        <f>IF(G213=1,0,VLOOKUP(J213,'Online Orders'!X$3:Y$9,2,FALSE))</f>
        <v>0.14000000000000001</v>
      </c>
      <c r="L213" s="9">
        <f t="shared" si="40"/>
        <v>12.000000000000002</v>
      </c>
      <c r="M213" s="9">
        <f t="shared" si="41"/>
        <v>16</v>
      </c>
      <c r="N213" s="9">
        <f t="shared" ca="1" si="42"/>
        <v>15</v>
      </c>
      <c r="O213" s="9">
        <f t="shared" ca="1" si="43"/>
        <v>1754</v>
      </c>
      <c r="P213" s="8"/>
      <c r="Q213" s="14">
        <f t="shared" ca="1" si="44"/>
        <v>1752</v>
      </c>
      <c r="R213" s="8">
        <f t="shared" ca="1" si="45"/>
        <v>1756</v>
      </c>
      <c r="S213" s="8">
        <f t="shared" ca="1" si="36"/>
        <v>1752</v>
      </c>
      <c r="T213" s="8">
        <v>6</v>
      </c>
      <c r="U213" s="11"/>
      <c r="V213" s="11"/>
      <c r="W213" s="11"/>
      <c r="X213" s="11"/>
      <c r="Y213" s="11"/>
    </row>
    <row r="214" spans="1:25" x14ac:dyDescent="0.2">
      <c r="A214" s="7">
        <v>43677</v>
      </c>
      <c r="B214" s="8">
        <v>1754</v>
      </c>
      <c r="C214" s="19">
        <v>245</v>
      </c>
      <c r="D214" s="22">
        <f t="shared" si="39"/>
        <v>429730</v>
      </c>
      <c r="E214" s="9">
        <f t="shared" si="46"/>
        <v>1470.7142857142858</v>
      </c>
      <c r="F214" s="12"/>
      <c r="G214" s="8"/>
      <c r="H214" s="8">
        <f t="shared" si="37"/>
        <v>31</v>
      </c>
      <c r="I214" s="8">
        <f>VLOOKUP(H214,'Online Orders'!V$3:W$55,2,FALSE)</f>
        <v>11690</v>
      </c>
      <c r="J214" s="8">
        <f t="shared" si="38"/>
        <v>3</v>
      </c>
      <c r="K214" s="13">
        <f>IF(G214=1,0,VLOOKUP(J214,'Online Orders'!X$3:Y$9,2,FALSE))</f>
        <v>0.14000000000000001</v>
      </c>
      <c r="L214" s="9">
        <f t="shared" si="40"/>
        <v>12.000000000000002</v>
      </c>
      <c r="M214" s="9">
        <f t="shared" si="41"/>
        <v>16</v>
      </c>
      <c r="N214" s="9">
        <f t="shared" ca="1" si="42"/>
        <v>15</v>
      </c>
      <c r="O214" s="9">
        <f t="shared" ca="1" si="43"/>
        <v>1754</v>
      </c>
      <c r="P214" s="8"/>
      <c r="Q214" s="14">
        <f t="shared" ca="1" si="44"/>
        <v>1752</v>
      </c>
      <c r="R214" s="8">
        <f t="shared" ca="1" si="45"/>
        <v>1756</v>
      </c>
      <c r="S214" s="8">
        <f t="shared" ca="1" si="36"/>
        <v>1756</v>
      </c>
      <c r="T214" s="8">
        <v>8</v>
      </c>
      <c r="U214" s="11"/>
      <c r="V214" s="11"/>
      <c r="W214" s="11"/>
      <c r="X214" s="11"/>
      <c r="Y214" s="11"/>
    </row>
    <row r="215" spans="1:25" x14ac:dyDescent="0.2">
      <c r="A215" s="7">
        <v>43678</v>
      </c>
      <c r="B215" s="8">
        <v>0</v>
      </c>
      <c r="C215" s="19">
        <v>245</v>
      </c>
      <c r="D215" s="22">
        <f t="shared" si="39"/>
        <v>0</v>
      </c>
      <c r="E215" s="9">
        <f t="shared" si="46"/>
        <v>1470.7142857142858</v>
      </c>
      <c r="F215" s="12"/>
      <c r="G215" s="8">
        <v>1</v>
      </c>
      <c r="H215" s="8">
        <f t="shared" si="37"/>
        <v>31</v>
      </c>
      <c r="I215" s="8">
        <f>VLOOKUP(H215,'Online Orders'!V$3:W$55,2,FALSE)</f>
        <v>11690</v>
      </c>
      <c r="J215" s="8">
        <f t="shared" si="38"/>
        <v>4</v>
      </c>
      <c r="K215" s="13">
        <f>IF(G215=1,0,VLOOKUP(J215,'Online Orders'!X$3:Y$9,2,FALSE))</f>
        <v>0</v>
      </c>
      <c r="L215" s="9">
        <f t="shared" si="40"/>
        <v>0</v>
      </c>
      <c r="M215" s="9">
        <f t="shared" si="41"/>
        <v>0</v>
      </c>
      <c r="N215" s="9">
        <f t="shared" ca="1" si="42"/>
        <v>0</v>
      </c>
      <c r="O215" s="9">
        <f t="shared" ca="1" si="43"/>
        <v>0</v>
      </c>
      <c r="P215" s="8"/>
      <c r="Q215" s="14">
        <f t="shared" ca="1" si="44"/>
        <v>0</v>
      </c>
      <c r="R215" s="8">
        <f t="shared" ca="1" si="45"/>
        <v>0</v>
      </c>
      <c r="S215" s="8">
        <f t="shared" ref="S215:S278" ca="1" si="47">RANDBETWEEN(Q215,R215)</f>
        <v>0</v>
      </c>
      <c r="T215" s="8">
        <v>0</v>
      </c>
      <c r="U215" s="11"/>
      <c r="V215" s="11"/>
      <c r="W215" s="11"/>
      <c r="X215" s="11"/>
      <c r="Y215" s="11"/>
    </row>
    <row r="216" spans="1:25" x14ac:dyDescent="0.2">
      <c r="A216" s="7">
        <v>43679</v>
      </c>
      <c r="B216" s="8">
        <v>2574</v>
      </c>
      <c r="C216" s="19">
        <v>245</v>
      </c>
      <c r="D216" s="22">
        <f t="shared" si="39"/>
        <v>630630</v>
      </c>
      <c r="E216" s="9">
        <f t="shared" si="46"/>
        <v>1508</v>
      </c>
      <c r="F216" s="12"/>
      <c r="G216" s="8"/>
      <c r="H216" s="8">
        <f t="shared" si="37"/>
        <v>31</v>
      </c>
      <c r="I216" s="8">
        <f>VLOOKUP(H216,'Online Orders'!V$3:W$55,2,FALSE)</f>
        <v>11690</v>
      </c>
      <c r="J216" s="8">
        <f t="shared" si="38"/>
        <v>5</v>
      </c>
      <c r="K216" s="13">
        <f>IF(G216=1,0,VLOOKUP(J216,'Online Orders'!X$3:Y$9,2,FALSE))</f>
        <v>0.22</v>
      </c>
      <c r="L216" s="9">
        <f t="shared" si="40"/>
        <v>20</v>
      </c>
      <c r="M216" s="9">
        <f t="shared" si="41"/>
        <v>24</v>
      </c>
      <c r="N216" s="9">
        <f t="shared" ca="1" si="42"/>
        <v>24</v>
      </c>
      <c r="O216" s="9">
        <f t="shared" ca="1" si="43"/>
        <v>2806</v>
      </c>
      <c r="P216" s="8"/>
      <c r="Q216" s="14">
        <f t="shared" ca="1" si="44"/>
        <v>2804</v>
      </c>
      <c r="R216" s="8">
        <f t="shared" ca="1" si="45"/>
        <v>2808</v>
      </c>
      <c r="S216" s="8">
        <f t="shared" ca="1" si="47"/>
        <v>2808</v>
      </c>
      <c r="T216" s="8">
        <v>13</v>
      </c>
      <c r="U216" s="11"/>
      <c r="V216" s="11"/>
      <c r="W216" s="11"/>
      <c r="X216" s="11"/>
      <c r="Y216" s="11"/>
    </row>
    <row r="217" spans="1:25" x14ac:dyDescent="0.2">
      <c r="A217" s="7">
        <v>43680</v>
      </c>
      <c r="B217" s="8">
        <v>2107</v>
      </c>
      <c r="C217" s="19">
        <v>245</v>
      </c>
      <c r="D217" s="22">
        <f t="shared" si="39"/>
        <v>516215</v>
      </c>
      <c r="E217" s="9">
        <f t="shared" si="46"/>
        <v>1549.7142857142858</v>
      </c>
      <c r="F217" s="12"/>
      <c r="G217" s="8"/>
      <c r="H217" s="8">
        <f t="shared" si="37"/>
        <v>31</v>
      </c>
      <c r="I217" s="8">
        <f>VLOOKUP(H217,'Online Orders'!V$3:W$55,2,FALSE)</f>
        <v>11690</v>
      </c>
      <c r="J217" s="8">
        <f t="shared" si="38"/>
        <v>6</v>
      </c>
      <c r="K217" s="13">
        <f>IF(G217=1,0,VLOOKUP(J217,'Online Orders'!X$3:Y$9,2,FALSE))</f>
        <v>0.17</v>
      </c>
      <c r="L217" s="9">
        <f t="shared" si="40"/>
        <v>15.000000000000002</v>
      </c>
      <c r="M217" s="9">
        <f t="shared" si="41"/>
        <v>19</v>
      </c>
      <c r="N217" s="9">
        <f t="shared" ca="1" si="42"/>
        <v>19</v>
      </c>
      <c r="O217" s="9">
        <f t="shared" ca="1" si="43"/>
        <v>2222</v>
      </c>
      <c r="P217" s="8"/>
      <c r="Q217" s="14">
        <f t="shared" ca="1" si="44"/>
        <v>2220</v>
      </c>
      <c r="R217" s="8">
        <f t="shared" ca="1" si="45"/>
        <v>2224</v>
      </c>
      <c r="S217" s="8">
        <f t="shared" ca="1" si="47"/>
        <v>2223</v>
      </c>
      <c r="T217" s="8">
        <v>7</v>
      </c>
      <c r="U217" s="11"/>
      <c r="V217" s="11"/>
      <c r="W217" s="11"/>
      <c r="X217" s="11"/>
      <c r="Y217" s="11"/>
    </row>
    <row r="218" spans="1:25" x14ac:dyDescent="0.2">
      <c r="A218" s="7">
        <v>43681</v>
      </c>
      <c r="B218" s="8">
        <v>0</v>
      </c>
      <c r="C218" s="19">
        <v>245</v>
      </c>
      <c r="D218" s="22">
        <f t="shared" si="39"/>
        <v>0</v>
      </c>
      <c r="E218" s="9">
        <f t="shared" si="46"/>
        <v>1594.7142857142858</v>
      </c>
      <c r="F218" s="12"/>
      <c r="G218" s="8"/>
      <c r="H218" s="8">
        <f t="shared" si="37"/>
        <v>31</v>
      </c>
      <c r="I218" s="8">
        <f>VLOOKUP(H218,'Online Orders'!V$3:W$55,2,FALSE)</f>
        <v>11690</v>
      </c>
      <c r="J218" s="8">
        <f t="shared" si="38"/>
        <v>7</v>
      </c>
      <c r="K218" s="13">
        <f>IF(G218=1,0,VLOOKUP(J218,'Online Orders'!X$3:Y$9,2,FALSE))</f>
        <v>0</v>
      </c>
      <c r="L218" s="9">
        <f t="shared" si="40"/>
        <v>0</v>
      </c>
      <c r="M218" s="9">
        <f t="shared" si="41"/>
        <v>0</v>
      </c>
      <c r="N218" s="9">
        <f t="shared" ca="1" si="42"/>
        <v>0</v>
      </c>
      <c r="O218" s="9">
        <f t="shared" ca="1" si="43"/>
        <v>0</v>
      </c>
      <c r="P218" s="8"/>
      <c r="Q218" s="14">
        <f t="shared" ca="1" si="44"/>
        <v>0</v>
      </c>
      <c r="R218" s="8">
        <f t="shared" ca="1" si="45"/>
        <v>0</v>
      </c>
      <c r="S218" s="8">
        <f t="shared" ca="1" si="47"/>
        <v>0</v>
      </c>
      <c r="T218" s="8">
        <v>0</v>
      </c>
      <c r="U218" s="11"/>
      <c r="V218" s="11"/>
      <c r="W218" s="11"/>
      <c r="X218" s="11"/>
      <c r="Y218" s="11"/>
    </row>
    <row r="219" spans="1:25" x14ac:dyDescent="0.2">
      <c r="A219" s="7">
        <v>43682</v>
      </c>
      <c r="B219" s="8">
        <v>2483</v>
      </c>
      <c r="C219" s="19">
        <v>245</v>
      </c>
      <c r="D219" s="22">
        <f t="shared" si="39"/>
        <v>608335</v>
      </c>
      <c r="E219" s="9">
        <f t="shared" si="46"/>
        <v>1890.5714285714287</v>
      </c>
      <c r="F219" s="12"/>
      <c r="G219" s="8"/>
      <c r="H219" s="8">
        <f t="shared" si="37"/>
        <v>32</v>
      </c>
      <c r="I219" s="8">
        <f>VLOOKUP(H219,'Online Orders'!V$3:W$55,2,FALSE)</f>
        <v>13788</v>
      </c>
      <c r="J219" s="8">
        <f t="shared" si="38"/>
        <v>1</v>
      </c>
      <c r="K219" s="13">
        <f>IF(G219=1,0,VLOOKUP(J219,'Online Orders'!X$3:Y$9,2,FALSE))</f>
        <v>0.17</v>
      </c>
      <c r="L219" s="9">
        <f t="shared" si="40"/>
        <v>15.000000000000002</v>
      </c>
      <c r="M219" s="9">
        <f t="shared" si="41"/>
        <v>19</v>
      </c>
      <c r="N219" s="9">
        <f t="shared" ca="1" si="42"/>
        <v>18</v>
      </c>
      <c r="O219" s="9">
        <f t="shared" ca="1" si="43"/>
        <v>2482</v>
      </c>
      <c r="P219" s="8"/>
      <c r="Q219" s="14">
        <f t="shared" ca="1" si="44"/>
        <v>2480</v>
      </c>
      <c r="R219" s="8">
        <f t="shared" ca="1" si="45"/>
        <v>2484</v>
      </c>
      <c r="S219" s="8">
        <f t="shared" ca="1" si="47"/>
        <v>2481</v>
      </c>
      <c r="T219" s="8">
        <v>9</v>
      </c>
      <c r="U219" s="11"/>
      <c r="V219" s="11"/>
      <c r="W219" s="11"/>
      <c r="X219" s="11"/>
      <c r="Y219" s="11"/>
    </row>
    <row r="220" spans="1:25" x14ac:dyDescent="0.2">
      <c r="A220" s="7">
        <v>43683</v>
      </c>
      <c r="B220" s="8">
        <v>1930</v>
      </c>
      <c r="C220" s="19">
        <v>245</v>
      </c>
      <c r="D220" s="22">
        <f t="shared" si="39"/>
        <v>472850</v>
      </c>
      <c r="E220" s="9">
        <f t="shared" si="46"/>
        <v>1995.7142857142858</v>
      </c>
      <c r="F220" s="12"/>
      <c r="G220" s="8"/>
      <c r="H220" s="8">
        <f t="shared" si="37"/>
        <v>32</v>
      </c>
      <c r="I220" s="8">
        <f>VLOOKUP(H220,'Online Orders'!V$3:W$55,2,FALSE)</f>
        <v>13788</v>
      </c>
      <c r="J220" s="8">
        <f t="shared" si="38"/>
        <v>2</v>
      </c>
      <c r="K220" s="13">
        <f>IF(G220=1,0,VLOOKUP(J220,'Online Orders'!X$3:Y$9,2,FALSE))</f>
        <v>0.14000000000000001</v>
      </c>
      <c r="L220" s="9">
        <f t="shared" si="40"/>
        <v>12.000000000000002</v>
      </c>
      <c r="M220" s="9">
        <f t="shared" si="41"/>
        <v>16</v>
      </c>
      <c r="N220" s="9">
        <f t="shared" ca="1" si="42"/>
        <v>15</v>
      </c>
      <c r="O220" s="9">
        <f t="shared" ca="1" si="43"/>
        <v>2069</v>
      </c>
      <c r="P220" s="8"/>
      <c r="Q220" s="14">
        <f t="shared" ca="1" si="44"/>
        <v>2067</v>
      </c>
      <c r="R220" s="8">
        <f t="shared" ca="1" si="45"/>
        <v>2071</v>
      </c>
      <c r="S220" s="8">
        <f t="shared" ca="1" si="47"/>
        <v>2067</v>
      </c>
      <c r="T220" s="8">
        <v>7</v>
      </c>
      <c r="U220" s="11"/>
      <c r="V220" s="11"/>
      <c r="W220" s="11"/>
      <c r="X220" s="11"/>
      <c r="Y220" s="11"/>
    </row>
    <row r="221" spans="1:25" x14ac:dyDescent="0.2">
      <c r="A221" s="7">
        <v>43684</v>
      </c>
      <c r="B221" s="8">
        <v>2069</v>
      </c>
      <c r="C221" s="19">
        <v>245</v>
      </c>
      <c r="D221" s="22">
        <f t="shared" si="39"/>
        <v>506905</v>
      </c>
      <c r="E221" s="9">
        <f t="shared" si="46"/>
        <v>2069</v>
      </c>
      <c r="F221" s="12"/>
      <c r="G221" s="8"/>
      <c r="H221" s="8">
        <f t="shared" si="37"/>
        <v>32</v>
      </c>
      <c r="I221" s="8">
        <f>VLOOKUP(H221,'Online Orders'!V$3:W$55,2,FALSE)</f>
        <v>13788</v>
      </c>
      <c r="J221" s="8">
        <f t="shared" si="38"/>
        <v>3</v>
      </c>
      <c r="K221" s="13">
        <f>IF(G221=1,0,VLOOKUP(J221,'Online Orders'!X$3:Y$9,2,FALSE))</f>
        <v>0.14000000000000001</v>
      </c>
      <c r="L221" s="9">
        <f t="shared" si="40"/>
        <v>12.000000000000002</v>
      </c>
      <c r="M221" s="9">
        <f t="shared" si="41"/>
        <v>16</v>
      </c>
      <c r="N221" s="9">
        <f t="shared" ca="1" si="42"/>
        <v>15</v>
      </c>
      <c r="O221" s="9">
        <f t="shared" ca="1" si="43"/>
        <v>2069</v>
      </c>
      <c r="P221" s="8"/>
      <c r="Q221" s="14">
        <f t="shared" ca="1" si="44"/>
        <v>2067</v>
      </c>
      <c r="R221" s="8">
        <f t="shared" ca="1" si="45"/>
        <v>2071</v>
      </c>
      <c r="S221" s="8">
        <f t="shared" ca="1" si="47"/>
        <v>2070</v>
      </c>
      <c r="T221" s="8">
        <v>6</v>
      </c>
      <c r="U221" s="11"/>
      <c r="V221" s="11"/>
      <c r="W221" s="11"/>
      <c r="X221" s="11"/>
      <c r="Y221" s="11"/>
    </row>
    <row r="222" spans="1:25" x14ac:dyDescent="0.2">
      <c r="A222" s="7">
        <v>43685</v>
      </c>
      <c r="B222" s="8">
        <v>2071</v>
      </c>
      <c r="C222" s="19">
        <v>245</v>
      </c>
      <c r="D222" s="22">
        <f t="shared" si="39"/>
        <v>507395</v>
      </c>
      <c r="E222" s="9">
        <f t="shared" si="46"/>
        <v>2069</v>
      </c>
      <c r="F222" s="12"/>
      <c r="G222" s="8"/>
      <c r="H222" s="8">
        <f t="shared" si="37"/>
        <v>32</v>
      </c>
      <c r="I222" s="8">
        <f>VLOOKUP(H222,'Online Orders'!V$3:W$55,2,FALSE)</f>
        <v>13788</v>
      </c>
      <c r="J222" s="8">
        <f t="shared" si="38"/>
        <v>4</v>
      </c>
      <c r="K222" s="13">
        <f>IF(G222=1,0,VLOOKUP(J222,'Online Orders'!X$3:Y$9,2,FALSE))</f>
        <v>0.16</v>
      </c>
      <c r="L222" s="9">
        <f t="shared" si="40"/>
        <v>14.000000000000002</v>
      </c>
      <c r="M222" s="9">
        <f t="shared" si="41"/>
        <v>18</v>
      </c>
      <c r="N222" s="9">
        <f t="shared" ca="1" si="42"/>
        <v>16</v>
      </c>
      <c r="O222" s="9">
        <f t="shared" ca="1" si="43"/>
        <v>2207</v>
      </c>
      <c r="P222" s="8"/>
      <c r="Q222" s="14">
        <f t="shared" ca="1" si="44"/>
        <v>2205</v>
      </c>
      <c r="R222" s="8">
        <f t="shared" ca="1" si="45"/>
        <v>2209</v>
      </c>
      <c r="S222" s="8">
        <f t="shared" ca="1" si="47"/>
        <v>2209</v>
      </c>
      <c r="T222" s="8">
        <v>4</v>
      </c>
      <c r="U222" s="11"/>
      <c r="V222" s="11"/>
      <c r="W222" s="11"/>
      <c r="X222" s="11"/>
      <c r="Y222" s="11"/>
    </row>
    <row r="223" spans="1:25" x14ac:dyDescent="0.2">
      <c r="A223" s="7">
        <v>43686</v>
      </c>
      <c r="B223" s="8">
        <v>3310</v>
      </c>
      <c r="C223" s="19">
        <v>245</v>
      </c>
      <c r="D223" s="22">
        <f t="shared" si="39"/>
        <v>810950</v>
      </c>
      <c r="E223" s="9">
        <f t="shared" si="46"/>
        <v>2049.1428571428573</v>
      </c>
      <c r="F223" s="12"/>
      <c r="G223" s="8"/>
      <c r="H223" s="8">
        <f t="shared" si="37"/>
        <v>32</v>
      </c>
      <c r="I223" s="8">
        <f>VLOOKUP(H223,'Online Orders'!V$3:W$55,2,FALSE)</f>
        <v>13788</v>
      </c>
      <c r="J223" s="8">
        <f t="shared" si="38"/>
        <v>5</v>
      </c>
      <c r="K223" s="13">
        <f>IF(G223=1,0,VLOOKUP(J223,'Online Orders'!X$3:Y$9,2,FALSE))</f>
        <v>0.22</v>
      </c>
      <c r="L223" s="9">
        <f t="shared" si="40"/>
        <v>20</v>
      </c>
      <c r="M223" s="9">
        <f t="shared" si="41"/>
        <v>24</v>
      </c>
      <c r="N223" s="9">
        <f t="shared" ca="1" si="42"/>
        <v>24</v>
      </c>
      <c r="O223" s="9">
        <f t="shared" ca="1" si="43"/>
        <v>3310</v>
      </c>
      <c r="P223" s="8"/>
      <c r="Q223" s="14">
        <f t="shared" ca="1" si="44"/>
        <v>3308</v>
      </c>
      <c r="R223" s="8">
        <f t="shared" ca="1" si="45"/>
        <v>3312</v>
      </c>
      <c r="S223" s="8">
        <f t="shared" ca="1" si="47"/>
        <v>3310</v>
      </c>
      <c r="T223" s="8">
        <v>13</v>
      </c>
      <c r="U223" s="11"/>
      <c r="V223" s="11"/>
      <c r="W223" s="11"/>
      <c r="X223" s="11"/>
      <c r="Y223" s="11"/>
    </row>
    <row r="224" spans="1:25" x14ac:dyDescent="0.2">
      <c r="A224" s="7">
        <v>43687</v>
      </c>
      <c r="B224" s="8">
        <v>2620</v>
      </c>
      <c r="C224" s="19">
        <v>245</v>
      </c>
      <c r="D224" s="22">
        <f t="shared" si="39"/>
        <v>641900</v>
      </c>
      <c r="E224" s="9">
        <f t="shared" si="46"/>
        <v>2069.1428571428573</v>
      </c>
      <c r="F224" s="12"/>
      <c r="G224" s="8"/>
      <c r="H224" s="8">
        <f t="shared" si="37"/>
        <v>32</v>
      </c>
      <c r="I224" s="8">
        <f>VLOOKUP(H224,'Online Orders'!V$3:W$55,2,FALSE)</f>
        <v>13788</v>
      </c>
      <c r="J224" s="8">
        <f t="shared" si="38"/>
        <v>6</v>
      </c>
      <c r="K224" s="13">
        <f>IF(G224=1,0,VLOOKUP(J224,'Online Orders'!X$3:Y$9,2,FALSE))</f>
        <v>0.17</v>
      </c>
      <c r="L224" s="9">
        <f t="shared" si="40"/>
        <v>15.000000000000002</v>
      </c>
      <c r="M224" s="9">
        <f t="shared" si="41"/>
        <v>19</v>
      </c>
      <c r="N224" s="9">
        <f t="shared" ca="1" si="42"/>
        <v>16</v>
      </c>
      <c r="O224" s="9">
        <f t="shared" ca="1" si="43"/>
        <v>2207</v>
      </c>
      <c r="P224" s="8"/>
      <c r="Q224" s="14">
        <f t="shared" ca="1" si="44"/>
        <v>2205</v>
      </c>
      <c r="R224" s="8">
        <f t="shared" ca="1" si="45"/>
        <v>2209</v>
      </c>
      <c r="S224" s="8">
        <f t="shared" ca="1" si="47"/>
        <v>2208</v>
      </c>
      <c r="T224" s="8">
        <v>7</v>
      </c>
      <c r="U224" s="11"/>
      <c r="V224" s="11"/>
      <c r="W224" s="11"/>
      <c r="X224" s="11"/>
      <c r="Y224" s="11"/>
    </row>
    <row r="225" spans="1:25" x14ac:dyDescent="0.2">
      <c r="A225" s="7">
        <v>43688</v>
      </c>
      <c r="B225" s="8">
        <v>0</v>
      </c>
      <c r="C225" s="19">
        <v>245</v>
      </c>
      <c r="D225" s="22">
        <f t="shared" si="39"/>
        <v>0</v>
      </c>
      <c r="E225" s="9">
        <f t="shared" si="46"/>
        <v>2049.5714285714284</v>
      </c>
      <c r="F225" s="12"/>
      <c r="G225" s="8"/>
      <c r="H225" s="8">
        <f t="shared" si="37"/>
        <v>32</v>
      </c>
      <c r="I225" s="8">
        <f>VLOOKUP(H225,'Online Orders'!V$3:W$55,2,FALSE)</f>
        <v>13788</v>
      </c>
      <c r="J225" s="8">
        <f t="shared" si="38"/>
        <v>7</v>
      </c>
      <c r="K225" s="13">
        <f>IF(G225=1,0,VLOOKUP(J225,'Online Orders'!X$3:Y$9,2,FALSE))</f>
        <v>0</v>
      </c>
      <c r="L225" s="9">
        <f t="shared" si="40"/>
        <v>0</v>
      </c>
      <c r="M225" s="9">
        <f t="shared" si="41"/>
        <v>0</v>
      </c>
      <c r="N225" s="9">
        <f t="shared" ca="1" si="42"/>
        <v>0</v>
      </c>
      <c r="O225" s="9">
        <f t="shared" ca="1" si="43"/>
        <v>0</v>
      </c>
      <c r="P225" s="8"/>
      <c r="Q225" s="14">
        <f t="shared" ca="1" si="44"/>
        <v>0</v>
      </c>
      <c r="R225" s="8">
        <f t="shared" ca="1" si="45"/>
        <v>0</v>
      </c>
      <c r="S225" s="8">
        <f t="shared" ca="1" si="47"/>
        <v>0</v>
      </c>
      <c r="T225" s="8">
        <v>0</v>
      </c>
      <c r="U225" s="11"/>
      <c r="V225" s="11"/>
      <c r="W225" s="11"/>
      <c r="X225" s="11"/>
      <c r="Y225" s="11"/>
    </row>
    <row r="226" spans="1:25" x14ac:dyDescent="0.2">
      <c r="A226" s="7">
        <v>43689</v>
      </c>
      <c r="B226" s="8">
        <v>2344</v>
      </c>
      <c r="C226" s="19">
        <v>245</v>
      </c>
      <c r="D226" s="22">
        <f t="shared" si="39"/>
        <v>574280</v>
      </c>
      <c r="E226" s="9">
        <f t="shared" si="46"/>
        <v>2088.4285714285716</v>
      </c>
      <c r="F226" s="12"/>
      <c r="G226" s="8"/>
      <c r="H226" s="8">
        <f t="shared" si="37"/>
        <v>33</v>
      </c>
      <c r="I226" s="8">
        <f>VLOOKUP(H226,'Online Orders'!V$3:W$55,2,FALSE)</f>
        <v>13788</v>
      </c>
      <c r="J226" s="8">
        <f t="shared" si="38"/>
        <v>1</v>
      </c>
      <c r="K226" s="13">
        <f>IF(G226=1,0,VLOOKUP(J226,'Online Orders'!X$3:Y$9,2,FALSE))</f>
        <v>0.17</v>
      </c>
      <c r="L226" s="9">
        <f t="shared" si="40"/>
        <v>15.000000000000002</v>
      </c>
      <c r="M226" s="9">
        <f t="shared" si="41"/>
        <v>19</v>
      </c>
      <c r="N226" s="9">
        <f t="shared" ca="1" si="42"/>
        <v>16</v>
      </c>
      <c r="O226" s="9">
        <f t="shared" ca="1" si="43"/>
        <v>2207</v>
      </c>
      <c r="P226" s="8"/>
      <c r="Q226" s="14">
        <f t="shared" ca="1" si="44"/>
        <v>2205</v>
      </c>
      <c r="R226" s="8">
        <f t="shared" ca="1" si="45"/>
        <v>2209</v>
      </c>
      <c r="S226" s="8">
        <f t="shared" ca="1" si="47"/>
        <v>2209</v>
      </c>
      <c r="T226" s="8">
        <v>9</v>
      </c>
      <c r="U226" s="11"/>
      <c r="V226" s="11"/>
      <c r="W226" s="11"/>
      <c r="X226" s="11"/>
      <c r="Y226" s="11"/>
    </row>
    <row r="227" spans="1:25" x14ac:dyDescent="0.2">
      <c r="A227" s="7">
        <v>43690</v>
      </c>
      <c r="B227" s="8">
        <v>2070</v>
      </c>
      <c r="C227" s="19">
        <v>245</v>
      </c>
      <c r="D227" s="22">
        <f t="shared" si="39"/>
        <v>507150</v>
      </c>
      <c r="E227" s="9">
        <f t="shared" si="46"/>
        <v>2048.8571428571427</v>
      </c>
      <c r="F227" s="12"/>
      <c r="G227" s="8"/>
      <c r="H227" s="8">
        <f t="shared" si="37"/>
        <v>33</v>
      </c>
      <c r="I227" s="8">
        <f>VLOOKUP(H227,'Online Orders'!V$3:W$55,2,FALSE)</f>
        <v>13788</v>
      </c>
      <c r="J227" s="8">
        <f t="shared" si="38"/>
        <v>2</v>
      </c>
      <c r="K227" s="13">
        <f>IF(G227=1,0,VLOOKUP(J227,'Online Orders'!X$3:Y$9,2,FALSE))</f>
        <v>0.14000000000000001</v>
      </c>
      <c r="L227" s="9">
        <f t="shared" si="40"/>
        <v>12.000000000000002</v>
      </c>
      <c r="M227" s="9">
        <f t="shared" si="41"/>
        <v>16</v>
      </c>
      <c r="N227" s="9">
        <f t="shared" ca="1" si="42"/>
        <v>14</v>
      </c>
      <c r="O227" s="9">
        <f t="shared" ca="1" si="43"/>
        <v>1931</v>
      </c>
      <c r="P227" s="8"/>
      <c r="Q227" s="14">
        <f t="shared" ca="1" si="44"/>
        <v>1929</v>
      </c>
      <c r="R227" s="8">
        <f t="shared" ca="1" si="45"/>
        <v>1933</v>
      </c>
      <c r="S227" s="8">
        <f t="shared" ca="1" si="47"/>
        <v>1933</v>
      </c>
      <c r="T227" s="8">
        <v>7</v>
      </c>
      <c r="U227" s="11"/>
      <c r="V227" s="11"/>
      <c r="W227" s="11"/>
      <c r="X227" s="11"/>
      <c r="Y227" s="11"/>
    </row>
    <row r="228" spans="1:25" x14ac:dyDescent="0.2">
      <c r="A228" s="7">
        <v>43691</v>
      </c>
      <c r="B228" s="8">
        <v>1932</v>
      </c>
      <c r="C228" s="19">
        <v>245</v>
      </c>
      <c r="D228" s="22">
        <f t="shared" si="39"/>
        <v>473340</v>
      </c>
      <c r="E228" s="9">
        <f t="shared" si="46"/>
        <v>2048.7142857142858</v>
      </c>
      <c r="F228" s="12"/>
      <c r="G228" s="8"/>
      <c r="H228" s="8">
        <f t="shared" si="37"/>
        <v>33</v>
      </c>
      <c r="I228" s="8">
        <f>VLOOKUP(H228,'Online Orders'!V$3:W$55,2,FALSE)</f>
        <v>13788</v>
      </c>
      <c r="J228" s="8">
        <f t="shared" si="38"/>
        <v>3</v>
      </c>
      <c r="K228" s="13">
        <f>IF(G228=1,0,VLOOKUP(J228,'Online Orders'!X$3:Y$9,2,FALSE))</f>
        <v>0.14000000000000001</v>
      </c>
      <c r="L228" s="9">
        <f t="shared" si="40"/>
        <v>12.000000000000002</v>
      </c>
      <c r="M228" s="9">
        <f t="shared" si="41"/>
        <v>16</v>
      </c>
      <c r="N228" s="9">
        <f t="shared" ca="1" si="42"/>
        <v>13</v>
      </c>
      <c r="O228" s="9">
        <f t="shared" ca="1" si="43"/>
        <v>1793</v>
      </c>
      <c r="P228" s="8"/>
      <c r="Q228" s="14">
        <f t="shared" ca="1" si="44"/>
        <v>1791</v>
      </c>
      <c r="R228" s="8">
        <f t="shared" ca="1" si="45"/>
        <v>1795</v>
      </c>
      <c r="S228" s="8">
        <f t="shared" ca="1" si="47"/>
        <v>1791</v>
      </c>
      <c r="T228" s="8">
        <v>6</v>
      </c>
      <c r="U228" s="11"/>
      <c r="V228" s="11"/>
      <c r="W228" s="11"/>
      <c r="X228" s="11"/>
      <c r="Y228" s="11"/>
    </row>
    <row r="229" spans="1:25" x14ac:dyDescent="0.2">
      <c r="A229" s="7">
        <v>43692</v>
      </c>
      <c r="B229" s="8">
        <v>2343</v>
      </c>
      <c r="C229" s="19">
        <v>245</v>
      </c>
      <c r="D229" s="22">
        <f t="shared" si="39"/>
        <v>574035</v>
      </c>
      <c r="E229" s="9">
        <f t="shared" si="46"/>
        <v>2048.7142857142858</v>
      </c>
      <c r="F229" s="12"/>
      <c r="G229" s="8"/>
      <c r="H229" s="8">
        <f t="shared" si="37"/>
        <v>33</v>
      </c>
      <c r="I229" s="8">
        <f>VLOOKUP(H229,'Online Orders'!V$3:W$55,2,FALSE)</f>
        <v>13788</v>
      </c>
      <c r="J229" s="8">
        <f t="shared" si="38"/>
        <v>4</v>
      </c>
      <c r="K229" s="13">
        <f>IF(G229=1,0,VLOOKUP(J229,'Online Orders'!X$3:Y$9,2,FALSE))</f>
        <v>0.16</v>
      </c>
      <c r="L229" s="9">
        <f t="shared" si="40"/>
        <v>14.000000000000002</v>
      </c>
      <c r="M229" s="9">
        <f t="shared" si="41"/>
        <v>18</v>
      </c>
      <c r="N229" s="9">
        <f t="shared" ca="1" si="42"/>
        <v>16</v>
      </c>
      <c r="O229" s="9">
        <f t="shared" ca="1" si="43"/>
        <v>2207</v>
      </c>
      <c r="P229" s="8"/>
      <c r="Q229" s="14">
        <f t="shared" ca="1" si="44"/>
        <v>2205</v>
      </c>
      <c r="R229" s="8">
        <f t="shared" ca="1" si="45"/>
        <v>2209</v>
      </c>
      <c r="S229" s="8">
        <f t="shared" ca="1" si="47"/>
        <v>2209</v>
      </c>
      <c r="T229" s="8">
        <v>4</v>
      </c>
      <c r="U229" s="11"/>
      <c r="V229" s="11"/>
      <c r="W229" s="11"/>
      <c r="X229" s="11"/>
      <c r="Y229" s="11"/>
    </row>
    <row r="230" spans="1:25" x14ac:dyDescent="0.2">
      <c r="A230" s="7">
        <v>43693</v>
      </c>
      <c r="B230" s="8">
        <v>3033</v>
      </c>
      <c r="C230" s="19">
        <v>245</v>
      </c>
      <c r="D230" s="22">
        <f t="shared" si="39"/>
        <v>743085</v>
      </c>
      <c r="E230" s="9">
        <f t="shared" si="46"/>
        <v>2088.2857142857142</v>
      </c>
      <c r="F230" s="12"/>
      <c r="G230" s="8"/>
      <c r="H230" s="8">
        <f t="shared" si="37"/>
        <v>33</v>
      </c>
      <c r="I230" s="8">
        <f>VLOOKUP(H230,'Online Orders'!V$3:W$55,2,FALSE)</f>
        <v>13788</v>
      </c>
      <c r="J230" s="8">
        <f t="shared" si="38"/>
        <v>5</v>
      </c>
      <c r="K230" s="13">
        <f>IF(G230=1,0,VLOOKUP(J230,'Online Orders'!X$3:Y$9,2,FALSE))</f>
        <v>0.22</v>
      </c>
      <c r="L230" s="9">
        <f t="shared" si="40"/>
        <v>20</v>
      </c>
      <c r="M230" s="9">
        <f t="shared" si="41"/>
        <v>24</v>
      </c>
      <c r="N230" s="9">
        <f t="shared" ca="1" si="42"/>
        <v>21</v>
      </c>
      <c r="O230" s="9">
        <f t="shared" ca="1" si="43"/>
        <v>2896</v>
      </c>
      <c r="P230" s="8"/>
      <c r="Q230" s="14">
        <f t="shared" ca="1" si="44"/>
        <v>2894</v>
      </c>
      <c r="R230" s="8">
        <f t="shared" ca="1" si="45"/>
        <v>2898</v>
      </c>
      <c r="S230" s="8">
        <f t="shared" ca="1" si="47"/>
        <v>2896</v>
      </c>
      <c r="T230" s="8">
        <v>13</v>
      </c>
      <c r="U230" s="11"/>
      <c r="V230" s="11"/>
      <c r="W230" s="11"/>
      <c r="X230" s="11"/>
      <c r="Y230" s="11"/>
    </row>
    <row r="231" spans="1:25" x14ac:dyDescent="0.2">
      <c r="A231" s="7">
        <v>43694</v>
      </c>
      <c r="B231" s="8">
        <v>2619</v>
      </c>
      <c r="C231" s="19">
        <v>245</v>
      </c>
      <c r="D231" s="22">
        <f t="shared" si="39"/>
        <v>641655</v>
      </c>
      <c r="E231" s="9">
        <f t="shared" si="46"/>
        <v>2088.4285714285716</v>
      </c>
      <c r="F231" s="12"/>
      <c r="G231" s="8"/>
      <c r="H231" s="8">
        <f t="shared" si="37"/>
        <v>33</v>
      </c>
      <c r="I231" s="8">
        <f>VLOOKUP(H231,'Online Orders'!V$3:W$55,2,FALSE)</f>
        <v>13788</v>
      </c>
      <c r="J231" s="8">
        <f t="shared" si="38"/>
        <v>6</v>
      </c>
      <c r="K231" s="13">
        <f>IF(G231=1,0,VLOOKUP(J231,'Online Orders'!X$3:Y$9,2,FALSE))</f>
        <v>0.17</v>
      </c>
      <c r="L231" s="9">
        <f t="shared" si="40"/>
        <v>15.000000000000002</v>
      </c>
      <c r="M231" s="9">
        <f t="shared" si="41"/>
        <v>19</v>
      </c>
      <c r="N231" s="9">
        <f t="shared" ca="1" si="42"/>
        <v>16</v>
      </c>
      <c r="O231" s="9">
        <f t="shared" ca="1" si="43"/>
        <v>2207</v>
      </c>
      <c r="P231" s="8"/>
      <c r="Q231" s="14">
        <f t="shared" ca="1" si="44"/>
        <v>2205</v>
      </c>
      <c r="R231" s="8">
        <f t="shared" ca="1" si="45"/>
        <v>2209</v>
      </c>
      <c r="S231" s="8">
        <f t="shared" ca="1" si="47"/>
        <v>2207</v>
      </c>
      <c r="T231" s="8">
        <v>7</v>
      </c>
      <c r="U231" s="11"/>
      <c r="V231" s="11"/>
      <c r="W231" s="11"/>
      <c r="X231" s="11"/>
      <c r="Y231" s="11"/>
    </row>
    <row r="232" spans="1:25" x14ac:dyDescent="0.2">
      <c r="A232" s="7">
        <v>43695</v>
      </c>
      <c r="B232" s="8">
        <v>0</v>
      </c>
      <c r="C232" s="19">
        <v>245</v>
      </c>
      <c r="D232" s="22">
        <f t="shared" si="39"/>
        <v>0</v>
      </c>
      <c r="E232" s="9">
        <f t="shared" si="46"/>
        <v>2108.1428571428573</v>
      </c>
      <c r="F232" s="12"/>
      <c r="G232" s="8"/>
      <c r="H232" s="8">
        <f t="shared" si="37"/>
        <v>33</v>
      </c>
      <c r="I232" s="8">
        <f>VLOOKUP(H232,'Online Orders'!V$3:W$55,2,FALSE)</f>
        <v>13788</v>
      </c>
      <c r="J232" s="8">
        <f t="shared" si="38"/>
        <v>7</v>
      </c>
      <c r="K232" s="13">
        <f>IF(G232=1,0,VLOOKUP(J232,'Online Orders'!X$3:Y$9,2,FALSE))</f>
        <v>0</v>
      </c>
      <c r="L232" s="9">
        <f t="shared" si="40"/>
        <v>0</v>
      </c>
      <c r="M232" s="9">
        <f t="shared" si="41"/>
        <v>0</v>
      </c>
      <c r="N232" s="9">
        <f t="shared" ca="1" si="42"/>
        <v>0</v>
      </c>
      <c r="O232" s="9">
        <f t="shared" ca="1" si="43"/>
        <v>0</v>
      </c>
      <c r="P232" s="8"/>
      <c r="Q232" s="14">
        <f t="shared" ca="1" si="44"/>
        <v>0</v>
      </c>
      <c r="R232" s="8">
        <f t="shared" ca="1" si="45"/>
        <v>0</v>
      </c>
      <c r="S232" s="8">
        <f t="shared" ca="1" si="47"/>
        <v>0</v>
      </c>
      <c r="T232" s="8">
        <v>0</v>
      </c>
      <c r="U232" s="11"/>
      <c r="V232" s="11"/>
      <c r="W232" s="11"/>
      <c r="X232" s="11"/>
      <c r="Y232" s="11"/>
    </row>
    <row r="233" spans="1:25" x14ac:dyDescent="0.2">
      <c r="A233" s="7">
        <v>43696</v>
      </c>
      <c r="B233" s="8">
        <v>2621</v>
      </c>
      <c r="C233" s="19">
        <v>245</v>
      </c>
      <c r="D233" s="22">
        <f t="shared" si="39"/>
        <v>642145</v>
      </c>
      <c r="E233" s="9">
        <f t="shared" si="46"/>
        <v>2068.8571428571427</v>
      </c>
      <c r="F233" s="12"/>
      <c r="G233" s="8"/>
      <c r="H233" s="8">
        <f t="shared" si="37"/>
        <v>34</v>
      </c>
      <c r="I233" s="8">
        <f>VLOOKUP(H233,'Online Orders'!V$3:W$55,2,FALSE)</f>
        <v>13788</v>
      </c>
      <c r="J233" s="8">
        <f t="shared" si="38"/>
        <v>1</v>
      </c>
      <c r="K233" s="13">
        <f>IF(G233=1,0,VLOOKUP(J233,'Online Orders'!X$3:Y$9,2,FALSE))</f>
        <v>0.17</v>
      </c>
      <c r="L233" s="9">
        <f t="shared" si="40"/>
        <v>15.000000000000002</v>
      </c>
      <c r="M233" s="9">
        <f t="shared" si="41"/>
        <v>19</v>
      </c>
      <c r="N233" s="9">
        <f t="shared" ca="1" si="42"/>
        <v>16</v>
      </c>
      <c r="O233" s="9">
        <f t="shared" ca="1" si="43"/>
        <v>2207</v>
      </c>
      <c r="P233" s="8"/>
      <c r="Q233" s="14">
        <f t="shared" ca="1" si="44"/>
        <v>2205</v>
      </c>
      <c r="R233" s="8">
        <f t="shared" ca="1" si="45"/>
        <v>2209</v>
      </c>
      <c r="S233" s="8">
        <f t="shared" ca="1" si="47"/>
        <v>2206</v>
      </c>
      <c r="T233" s="8">
        <v>9</v>
      </c>
      <c r="U233" s="11"/>
      <c r="V233" s="11"/>
      <c r="W233" s="11"/>
      <c r="X233" s="11"/>
      <c r="Y233" s="11"/>
    </row>
    <row r="234" spans="1:25" x14ac:dyDescent="0.2">
      <c r="A234" s="7">
        <v>43697</v>
      </c>
      <c r="B234" s="8">
        <v>2071</v>
      </c>
      <c r="C234" s="19">
        <v>245</v>
      </c>
      <c r="D234" s="22">
        <f t="shared" si="39"/>
        <v>507395</v>
      </c>
      <c r="E234" s="9">
        <f t="shared" si="46"/>
        <v>2108.7142857142858</v>
      </c>
      <c r="F234" s="12"/>
      <c r="G234" s="8"/>
      <c r="H234" s="8">
        <f t="shared" si="37"/>
        <v>34</v>
      </c>
      <c r="I234" s="8">
        <f>VLOOKUP(H234,'Online Orders'!V$3:W$55,2,FALSE)</f>
        <v>13788</v>
      </c>
      <c r="J234" s="8">
        <f t="shared" si="38"/>
        <v>2</v>
      </c>
      <c r="K234" s="13">
        <f>IF(G234=1,0,VLOOKUP(J234,'Online Orders'!X$3:Y$9,2,FALSE))</f>
        <v>0.14000000000000001</v>
      </c>
      <c r="L234" s="9">
        <f t="shared" si="40"/>
        <v>12.000000000000002</v>
      </c>
      <c r="M234" s="9">
        <f t="shared" si="41"/>
        <v>16</v>
      </c>
      <c r="N234" s="9">
        <f t="shared" ca="1" si="42"/>
        <v>16</v>
      </c>
      <c r="O234" s="9">
        <f t="shared" ca="1" si="43"/>
        <v>2207</v>
      </c>
      <c r="P234" s="8"/>
      <c r="Q234" s="14">
        <f t="shared" ca="1" si="44"/>
        <v>2205</v>
      </c>
      <c r="R234" s="8">
        <f t="shared" ca="1" si="45"/>
        <v>2209</v>
      </c>
      <c r="S234" s="8">
        <f t="shared" ca="1" si="47"/>
        <v>2206</v>
      </c>
      <c r="T234" s="8">
        <v>7</v>
      </c>
      <c r="U234" s="11"/>
      <c r="V234" s="11"/>
      <c r="W234" s="11"/>
      <c r="X234" s="11"/>
      <c r="Y234" s="11"/>
    </row>
    <row r="235" spans="1:25" x14ac:dyDescent="0.2">
      <c r="A235" s="7">
        <v>43698</v>
      </c>
      <c r="B235" s="8">
        <v>2070</v>
      </c>
      <c r="C235" s="19">
        <v>245</v>
      </c>
      <c r="D235" s="22">
        <f t="shared" si="39"/>
        <v>507150</v>
      </c>
      <c r="E235" s="9">
        <f t="shared" si="46"/>
        <v>2069.2857142857142</v>
      </c>
      <c r="F235" s="12"/>
      <c r="G235" s="8"/>
      <c r="H235" s="8">
        <f t="shared" si="37"/>
        <v>34</v>
      </c>
      <c r="I235" s="8">
        <f>VLOOKUP(H235,'Online Orders'!V$3:W$55,2,FALSE)</f>
        <v>13788</v>
      </c>
      <c r="J235" s="8">
        <f t="shared" si="38"/>
        <v>3</v>
      </c>
      <c r="K235" s="13">
        <f>IF(G235=1,0,VLOOKUP(J235,'Online Orders'!X$3:Y$9,2,FALSE))</f>
        <v>0.14000000000000001</v>
      </c>
      <c r="L235" s="9">
        <f t="shared" si="40"/>
        <v>12.000000000000002</v>
      </c>
      <c r="M235" s="9">
        <f t="shared" si="41"/>
        <v>16</v>
      </c>
      <c r="N235" s="9">
        <f t="shared" ca="1" si="42"/>
        <v>13</v>
      </c>
      <c r="O235" s="9">
        <f t="shared" ca="1" si="43"/>
        <v>1793</v>
      </c>
      <c r="P235" s="8"/>
      <c r="Q235" s="14">
        <f t="shared" ca="1" si="44"/>
        <v>1791</v>
      </c>
      <c r="R235" s="8">
        <f t="shared" ca="1" si="45"/>
        <v>1795</v>
      </c>
      <c r="S235" s="8">
        <f t="shared" ca="1" si="47"/>
        <v>1791</v>
      </c>
      <c r="T235" s="8">
        <v>6</v>
      </c>
      <c r="U235" s="11"/>
      <c r="V235" s="11"/>
      <c r="W235" s="11"/>
      <c r="X235" s="11"/>
      <c r="Y235" s="11"/>
    </row>
    <row r="236" spans="1:25" x14ac:dyDescent="0.2">
      <c r="A236" s="7">
        <v>43699</v>
      </c>
      <c r="B236" s="8">
        <v>2068</v>
      </c>
      <c r="C236" s="19">
        <v>245</v>
      </c>
      <c r="D236" s="22">
        <f t="shared" si="39"/>
        <v>506660</v>
      </c>
      <c r="E236" s="9">
        <f t="shared" si="46"/>
        <v>2069.2857142857142</v>
      </c>
      <c r="F236" s="12"/>
      <c r="G236" s="8"/>
      <c r="H236" s="8">
        <f t="shared" si="37"/>
        <v>34</v>
      </c>
      <c r="I236" s="8">
        <f>VLOOKUP(H236,'Online Orders'!V$3:W$55,2,FALSE)</f>
        <v>13788</v>
      </c>
      <c r="J236" s="8">
        <f t="shared" si="38"/>
        <v>4</v>
      </c>
      <c r="K236" s="13">
        <f>IF(G236=1,0,VLOOKUP(J236,'Online Orders'!X$3:Y$9,2,FALSE))</f>
        <v>0.16</v>
      </c>
      <c r="L236" s="9">
        <f t="shared" si="40"/>
        <v>14.000000000000002</v>
      </c>
      <c r="M236" s="9">
        <f t="shared" si="41"/>
        <v>18</v>
      </c>
      <c r="N236" s="9">
        <f t="shared" ca="1" si="42"/>
        <v>15</v>
      </c>
      <c r="O236" s="9">
        <f t="shared" ca="1" si="43"/>
        <v>2069</v>
      </c>
      <c r="P236" s="8"/>
      <c r="Q236" s="14">
        <f t="shared" ca="1" si="44"/>
        <v>2067</v>
      </c>
      <c r="R236" s="8">
        <f t="shared" ca="1" si="45"/>
        <v>2071</v>
      </c>
      <c r="S236" s="8">
        <f t="shared" ca="1" si="47"/>
        <v>2068</v>
      </c>
      <c r="T236" s="8">
        <v>4</v>
      </c>
      <c r="U236" s="11"/>
      <c r="V236" s="11"/>
      <c r="W236" s="11"/>
      <c r="X236" s="11"/>
      <c r="Y236" s="11"/>
    </row>
    <row r="237" spans="1:25" x14ac:dyDescent="0.2">
      <c r="A237" s="7">
        <v>43700</v>
      </c>
      <c r="B237" s="8">
        <v>3312</v>
      </c>
      <c r="C237" s="19">
        <v>245</v>
      </c>
      <c r="D237" s="22">
        <f t="shared" si="39"/>
        <v>811440</v>
      </c>
      <c r="E237" s="9">
        <f t="shared" si="46"/>
        <v>2049.5714285714284</v>
      </c>
      <c r="F237" s="12"/>
      <c r="G237" s="8"/>
      <c r="H237" s="8">
        <f t="shared" si="37"/>
        <v>34</v>
      </c>
      <c r="I237" s="8">
        <f>VLOOKUP(H237,'Online Orders'!V$3:W$55,2,FALSE)</f>
        <v>13788</v>
      </c>
      <c r="J237" s="8">
        <f t="shared" si="38"/>
        <v>5</v>
      </c>
      <c r="K237" s="13">
        <f>IF(G237=1,0,VLOOKUP(J237,'Online Orders'!X$3:Y$9,2,FALSE))</f>
        <v>0.22</v>
      </c>
      <c r="L237" s="9">
        <f t="shared" si="40"/>
        <v>20</v>
      </c>
      <c r="M237" s="9">
        <f t="shared" si="41"/>
        <v>24</v>
      </c>
      <c r="N237" s="9">
        <f t="shared" ca="1" si="42"/>
        <v>22</v>
      </c>
      <c r="O237" s="9">
        <f t="shared" ca="1" si="43"/>
        <v>3034</v>
      </c>
      <c r="P237" s="8"/>
      <c r="Q237" s="14">
        <f t="shared" ca="1" si="44"/>
        <v>3032</v>
      </c>
      <c r="R237" s="8">
        <f t="shared" ca="1" si="45"/>
        <v>3036</v>
      </c>
      <c r="S237" s="8">
        <f t="shared" ca="1" si="47"/>
        <v>3035</v>
      </c>
      <c r="T237" s="8">
        <v>13</v>
      </c>
      <c r="U237" s="11"/>
      <c r="V237" s="11"/>
      <c r="W237" s="11"/>
      <c r="X237" s="11"/>
      <c r="Y237" s="11"/>
    </row>
    <row r="238" spans="1:25" x14ac:dyDescent="0.2">
      <c r="A238" s="7">
        <v>43701</v>
      </c>
      <c r="B238" s="8">
        <v>2343</v>
      </c>
      <c r="C238" s="19">
        <v>245</v>
      </c>
      <c r="D238" s="22">
        <f t="shared" si="39"/>
        <v>574035</v>
      </c>
      <c r="E238" s="9">
        <f t="shared" si="46"/>
        <v>2049.2857142857142</v>
      </c>
      <c r="F238" s="12"/>
      <c r="G238" s="8"/>
      <c r="H238" s="8">
        <f t="shared" si="37"/>
        <v>34</v>
      </c>
      <c r="I238" s="8">
        <f>VLOOKUP(H238,'Online Orders'!V$3:W$55,2,FALSE)</f>
        <v>13788</v>
      </c>
      <c r="J238" s="8">
        <f t="shared" si="38"/>
        <v>6</v>
      </c>
      <c r="K238" s="13">
        <f>IF(G238=1,0,VLOOKUP(J238,'Online Orders'!X$3:Y$9,2,FALSE))</f>
        <v>0.17</v>
      </c>
      <c r="L238" s="9">
        <f t="shared" si="40"/>
        <v>15.000000000000002</v>
      </c>
      <c r="M238" s="9">
        <f t="shared" si="41"/>
        <v>19</v>
      </c>
      <c r="N238" s="9">
        <f t="shared" ca="1" si="42"/>
        <v>16</v>
      </c>
      <c r="O238" s="9">
        <f t="shared" ca="1" si="43"/>
        <v>2207</v>
      </c>
      <c r="P238" s="8"/>
      <c r="Q238" s="14">
        <f t="shared" ca="1" si="44"/>
        <v>2205</v>
      </c>
      <c r="R238" s="8">
        <f t="shared" ca="1" si="45"/>
        <v>2209</v>
      </c>
      <c r="S238" s="8">
        <f t="shared" ca="1" si="47"/>
        <v>2208</v>
      </c>
      <c r="T238" s="8">
        <v>7</v>
      </c>
      <c r="U238" s="11"/>
      <c r="V238" s="11"/>
      <c r="W238" s="11"/>
      <c r="X238" s="11"/>
      <c r="Y238" s="11"/>
    </row>
    <row r="239" spans="1:25" x14ac:dyDescent="0.2">
      <c r="A239" s="7">
        <v>43702</v>
      </c>
      <c r="B239" s="8">
        <v>0</v>
      </c>
      <c r="C239" s="19">
        <v>245</v>
      </c>
      <c r="D239" s="22">
        <f t="shared" si="39"/>
        <v>0</v>
      </c>
      <c r="E239" s="9">
        <f t="shared" si="46"/>
        <v>2029.5714285714287</v>
      </c>
      <c r="F239" s="12"/>
      <c r="G239" s="8"/>
      <c r="H239" s="8">
        <f t="shared" si="37"/>
        <v>34</v>
      </c>
      <c r="I239" s="8">
        <f>VLOOKUP(H239,'Online Orders'!V$3:W$55,2,FALSE)</f>
        <v>13788</v>
      </c>
      <c r="J239" s="8">
        <f t="shared" si="38"/>
        <v>7</v>
      </c>
      <c r="K239" s="13">
        <f>IF(G239=1,0,VLOOKUP(J239,'Online Orders'!X$3:Y$9,2,FALSE))</f>
        <v>0</v>
      </c>
      <c r="L239" s="9">
        <f t="shared" si="40"/>
        <v>0</v>
      </c>
      <c r="M239" s="9">
        <f t="shared" si="41"/>
        <v>0</v>
      </c>
      <c r="N239" s="9">
        <f t="shared" ca="1" si="42"/>
        <v>0</v>
      </c>
      <c r="O239" s="9">
        <f t="shared" ca="1" si="43"/>
        <v>0</v>
      </c>
      <c r="P239" s="8"/>
      <c r="Q239" s="14">
        <f t="shared" ca="1" si="44"/>
        <v>0</v>
      </c>
      <c r="R239" s="8">
        <f t="shared" ca="1" si="45"/>
        <v>0</v>
      </c>
      <c r="S239" s="8">
        <f t="shared" ca="1" si="47"/>
        <v>0</v>
      </c>
      <c r="T239" s="8">
        <v>0</v>
      </c>
      <c r="U239" s="11"/>
      <c r="V239" s="11"/>
      <c r="W239" s="11"/>
      <c r="X239" s="11"/>
      <c r="Y239" s="11"/>
    </row>
    <row r="240" spans="1:25" x14ac:dyDescent="0.2">
      <c r="A240" s="7">
        <v>43703</v>
      </c>
      <c r="B240" s="8">
        <v>2483</v>
      </c>
      <c r="C240" s="19">
        <v>245</v>
      </c>
      <c r="D240" s="22">
        <f t="shared" si="39"/>
        <v>608335</v>
      </c>
      <c r="E240" s="9">
        <f t="shared" si="46"/>
        <v>2029.5714285714287</v>
      </c>
      <c r="F240" s="12"/>
      <c r="G240" s="8"/>
      <c r="H240" s="8">
        <f t="shared" si="37"/>
        <v>35</v>
      </c>
      <c r="I240" s="8">
        <f>VLOOKUP(H240,'Online Orders'!V$3:W$55,2,FALSE)</f>
        <v>13788</v>
      </c>
      <c r="J240" s="8">
        <f t="shared" si="38"/>
        <v>1</v>
      </c>
      <c r="K240" s="13">
        <f>IF(G240=1,0,VLOOKUP(J240,'Online Orders'!X$3:Y$9,2,FALSE))</f>
        <v>0.17</v>
      </c>
      <c r="L240" s="9">
        <f t="shared" si="40"/>
        <v>15.000000000000002</v>
      </c>
      <c r="M240" s="9">
        <f t="shared" si="41"/>
        <v>19</v>
      </c>
      <c r="N240" s="9">
        <f t="shared" ca="1" si="42"/>
        <v>18</v>
      </c>
      <c r="O240" s="9">
        <f t="shared" ca="1" si="43"/>
        <v>2482</v>
      </c>
      <c r="P240" s="8"/>
      <c r="Q240" s="14">
        <f t="shared" ca="1" si="44"/>
        <v>2480</v>
      </c>
      <c r="R240" s="8">
        <f t="shared" ca="1" si="45"/>
        <v>2484</v>
      </c>
      <c r="S240" s="8">
        <f t="shared" ca="1" si="47"/>
        <v>2482</v>
      </c>
      <c r="T240" s="8">
        <v>9</v>
      </c>
      <c r="U240" s="11"/>
      <c r="V240" s="11"/>
      <c r="W240" s="11"/>
      <c r="X240" s="11"/>
      <c r="Y240" s="11"/>
    </row>
    <row r="241" spans="1:25" x14ac:dyDescent="0.2">
      <c r="A241" s="7">
        <v>43704</v>
      </c>
      <c r="B241" s="8">
        <v>2069</v>
      </c>
      <c r="C241" s="19">
        <v>245</v>
      </c>
      <c r="D241" s="22">
        <f t="shared" si="39"/>
        <v>506905</v>
      </c>
      <c r="E241" s="9">
        <f t="shared" si="46"/>
        <v>1950.5714285714287</v>
      </c>
      <c r="F241" s="12"/>
      <c r="G241" s="8"/>
      <c r="H241" s="8">
        <f t="shared" si="37"/>
        <v>35</v>
      </c>
      <c r="I241" s="8">
        <f>VLOOKUP(H241,'Online Orders'!V$3:W$55,2,FALSE)</f>
        <v>13788</v>
      </c>
      <c r="J241" s="8">
        <f t="shared" si="38"/>
        <v>2</v>
      </c>
      <c r="K241" s="13">
        <f>IF(G241=1,0,VLOOKUP(J241,'Online Orders'!X$3:Y$9,2,FALSE))</f>
        <v>0.14000000000000001</v>
      </c>
      <c r="L241" s="9">
        <f t="shared" si="40"/>
        <v>12.000000000000002</v>
      </c>
      <c r="M241" s="9">
        <f t="shared" si="41"/>
        <v>16</v>
      </c>
      <c r="N241" s="9">
        <f t="shared" ca="1" si="42"/>
        <v>16</v>
      </c>
      <c r="O241" s="9">
        <f t="shared" ca="1" si="43"/>
        <v>2207</v>
      </c>
      <c r="P241" s="8"/>
      <c r="Q241" s="14">
        <f t="shared" ca="1" si="44"/>
        <v>2205</v>
      </c>
      <c r="R241" s="8">
        <f t="shared" ca="1" si="45"/>
        <v>2209</v>
      </c>
      <c r="S241" s="8">
        <f t="shared" ca="1" si="47"/>
        <v>2208</v>
      </c>
      <c r="T241" s="8">
        <v>7</v>
      </c>
      <c r="U241" s="11"/>
      <c r="V241" s="11"/>
      <c r="W241" s="11"/>
      <c r="X241" s="11"/>
      <c r="Y241" s="11"/>
    </row>
    <row r="242" spans="1:25" x14ac:dyDescent="0.2">
      <c r="A242" s="7">
        <v>43705</v>
      </c>
      <c r="B242" s="8">
        <v>1932</v>
      </c>
      <c r="C242" s="19">
        <v>245</v>
      </c>
      <c r="D242" s="22">
        <f t="shared" si="39"/>
        <v>473340</v>
      </c>
      <c r="E242" s="9">
        <f t="shared" si="46"/>
        <v>1970.1428571428571</v>
      </c>
      <c r="F242" s="12"/>
      <c r="G242" s="8"/>
      <c r="H242" s="8">
        <f t="shared" si="37"/>
        <v>35</v>
      </c>
      <c r="I242" s="8">
        <f>VLOOKUP(H242,'Online Orders'!V$3:W$55,2,FALSE)</f>
        <v>13788</v>
      </c>
      <c r="J242" s="8">
        <f t="shared" si="38"/>
        <v>3</v>
      </c>
      <c r="K242" s="13">
        <f>IF(G242=1,0,VLOOKUP(J242,'Online Orders'!X$3:Y$9,2,FALSE))</f>
        <v>0.14000000000000001</v>
      </c>
      <c r="L242" s="9">
        <f t="shared" si="40"/>
        <v>12.000000000000002</v>
      </c>
      <c r="M242" s="9">
        <f t="shared" si="41"/>
        <v>16</v>
      </c>
      <c r="N242" s="9">
        <f t="shared" ca="1" si="42"/>
        <v>14</v>
      </c>
      <c r="O242" s="9">
        <f t="shared" ca="1" si="43"/>
        <v>1931</v>
      </c>
      <c r="P242" s="8"/>
      <c r="Q242" s="14">
        <f t="shared" ca="1" si="44"/>
        <v>1929</v>
      </c>
      <c r="R242" s="8">
        <f t="shared" ca="1" si="45"/>
        <v>1933</v>
      </c>
      <c r="S242" s="8">
        <f t="shared" ca="1" si="47"/>
        <v>1929</v>
      </c>
      <c r="T242" s="8">
        <v>6</v>
      </c>
      <c r="U242" s="11"/>
      <c r="V242" s="11"/>
      <c r="W242" s="11"/>
      <c r="X242" s="11"/>
      <c r="Y242" s="11"/>
    </row>
    <row r="243" spans="1:25" x14ac:dyDescent="0.2">
      <c r="A243" s="7">
        <v>43706</v>
      </c>
      <c r="B243" s="8">
        <v>2068</v>
      </c>
      <c r="C243" s="19">
        <v>245</v>
      </c>
      <c r="D243" s="22">
        <f t="shared" si="39"/>
        <v>506660</v>
      </c>
      <c r="E243" s="9">
        <f t="shared" si="46"/>
        <v>1970.1428571428571</v>
      </c>
      <c r="F243" s="12"/>
      <c r="G243" s="8"/>
      <c r="H243" s="8">
        <f t="shared" si="37"/>
        <v>35</v>
      </c>
      <c r="I243" s="8">
        <f>VLOOKUP(H243,'Online Orders'!V$3:W$55,2,FALSE)</f>
        <v>13788</v>
      </c>
      <c r="J243" s="8">
        <f t="shared" si="38"/>
        <v>4</v>
      </c>
      <c r="K243" s="13">
        <f>IF(G243=1,0,VLOOKUP(J243,'Online Orders'!X$3:Y$9,2,FALSE))</f>
        <v>0.16</v>
      </c>
      <c r="L243" s="9">
        <f t="shared" si="40"/>
        <v>14.000000000000002</v>
      </c>
      <c r="M243" s="9">
        <f t="shared" si="41"/>
        <v>18</v>
      </c>
      <c r="N243" s="9">
        <f t="shared" ca="1" si="42"/>
        <v>15</v>
      </c>
      <c r="O243" s="9">
        <f t="shared" ca="1" si="43"/>
        <v>2069</v>
      </c>
      <c r="P243" s="8"/>
      <c r="Q243" s="14">
        <f t="shared" ca="1" si="44"/>
        <v>2067</v>
      </c>
      <c r="R243" s="8">
        <f t="shared" ca="1" si="45"/>
        <v>2071</v>
      </c>
      <c r="S243" s="8">
        <f t="shared" ca="1" si="47"/>
        <v>2070</v>
      </c>
      <c r="T243" s="8">
        <v>4</v>
      </c>
      <c r="U243" s="11"/>
      <c r="V243" s="11"/>
      <c r="W243" s="11"/>
      <c r="X243" s="11"/>
      <c r="Y243" s="11"/>
    </row>
    <row r="244" spans="1:25" x14ac:dyDescent="0.2">
      <c r="A244" s="7">
        <v>43707</v>
      </c>
      <c r="B244" s="8">
        <v>2759</v>
      </c>
      <c r="C244" s="19">
        <v>245</v>
      </c>
      <c r="D244" s="22">
        <f t="shared" si="39"/>
        <v>675955</v>
      </c>
      <c r="E244" s="9">
        <f t="shared" si="46"/>
        <v>2014.2857142857142</v>
      </c>
      <c r="F244" s="12"/>
      <c r="G244" s="8"/>
      <c r="H244" s="8">
        <f t="shared" si="37"/>
        <v>35</v>
      </c>
      <c r="I244" s="8">
        <f>VLOOKUP(H244,'Online Orders'!V$3:W$55,2,FALSE)</f>
        <v>13788</v>
      </c>
      <c r="J244" s="8">
        <f t="shared" si="38"/>
        <v>5</v>
      </c>
      <c r="K244" s="13">
        <f>IF(G244=1,0,VLOOKUP(J244,'Online Orders'!X$3:Y$9,2,FALSE))</f>
        <v>0.22</v>
      </c>
      <c r="L244" s="9">
        <f t="shared" si="40"/>
        <v>20</v>
      </c>
      <c r="M244" s="9">
        <f t="shared" si="41"/>
        <v>24</v>
      </c>
      <c r="N244" s="9">
        <f t="shared" ca="1" si="42"/>
        <v>22</v>
      </c>
      <c r="O244" s="9">
        <f t="shared" ca="1" si="43"/>
        <v>3034</v>
      </c>
      <c r="P244" s="8"/>
      <c r="Q244" s="14">
        <f t="shared" ca="1" si="44"/>
        <v>3032</v>
      </c>
      <c r="R244" s="8">
        <f t="shared" ca="1" si="45"/>
        <v>3036</v>
      </c>
      <c r="S244" s="8">
        <f t="shared" ca="1" si="47"/>
        <v>3036</v>
      </c>
      <c r="T244" s="8">
        <v>13</v>
      </c>
      <c r="U244" s="11"/>
      <c r="V244" s="11"/>
      <c r="W244" s="11"/>
      <c r="X244" s="11"/>
      <c r="Y244" s="11"/>
    </row>
    <row r="245" spans="1:25" x14ac:dyDescent="0.2">
      <c r="A245" s="7">
        <v>43708</v>
      </c>
      <c r="B245" s="8">
        <v>2480</v>
      </c>
      <c r="C245" s="19">
        <v>245</v>
      </c>
      <c r="D245" s="22">
        <f t="shared" si="39"/>
        <v>607600</v>
      </c>
      <c r="E245" s="9">
        <f t="shared" si="46"/>
        <v>2012.2857142857142</v>
      </c>
      <c r="F245" s="12"/>
      <c r="G245" s="8"/>
      <c r="H245" s="8">
        <f t="shared" si="37"/>
        <v>35</v>
      </c>
      <c r="I245" s="8">
        <f>VLOOKUP(H245,'Online Orders'!V$3:W$55,2,FALSE)</f>
        <v>13788</v>
      </c>
      <c r="J245" s="8">
        <f t="shared" si="38"/>
        <v>6</v>
      </c>
      <c r="K245" s="13">
        <f>IF(G245=1,0,VLOOKUP(J245,'Online Orders'!X$3:Y$9,2,FALSE))</f>
        <v>0.17</v>
      </c>
      <c r="L245" s="9">
        <f t="shared" si="40"/>
        <v>15.000000000000002</v>
      </c>
      <c r="M245" s="9">
        <f t="shared" si="41"/>
        <v>19</v>
      </c>
      <c r="N245" s="9">
        <f t="shared" ca="1" si="42"/>
        <v>17</v>
      </c>
      <c r="O245" s="9">
        <f t="shared" ca="1" si="43"/>
        <v>2344</v>
      </c>
      <c r="P245" s="8"/>
      <c r="Q245" s="14">
        <f t="shared" ca="1" si="44"/>
        <v>2342</v>
      </c>
      <c r="R245" s="8">
        <f t="shared" ca="1" si="45"/>
        <v>2346</v>
      </c>
      <c r="S245" s="8">
        <f t="shared" ca="1" si="47"/>
        <v>2342</v>
      </c>
      <c r="T245" s="8">
        <v>7</v>
      </c>
      <c r="U245" s="11"/>
      <c r="V245" s="11"/>
      <c r="W245" s="11"/>
      <c r="X245" s="11"/>
      <c r="Y245" s="11"/>
    </row>
    <row r="246" spans="1:25" x14ac:dyDescent="0.2">
      <c r="A246" s="7">
        <v>43709</v>
      </c>
      <c r="B246" s="8">
        <v>0</v>
      </c>
      <c r="C246" s="19">
        <v>245</v>
      </c>
      <c r="D246" s="22">
        <f t="shared" si="39"/>
        <v>0</v>
      </c>
      <c r="E246" s="9">
        <f t="shared" si="46"/>
        <v>2009.2857142857142</v>
      </c>
      <c r="F246" s="12"/>
      <c r="G246" s="8"/>
      <c r="H246" s="8">
        <f t="shared" si="37"/>
        <v>35</v>
      </c>
      <c r="I246" s="8">
        <f>VLOOKUP(H246,'Online Orders'!V$3:W$55,2,FALSE)</f>
        <v>13788</v>
      </c>
      <c r="J246" s="8">
        <f t="shared" si="38"/>
        <v>7</v>
      </c>
      <c r="K246" s="13">
        <f>IF(G246=1,0,VLOOKUP(J246,'Online Orders'!X$3:Y$9,2,FALSE))</f>
        <v>0</v>
      </c>
      <c r="L246" s="9">
        <f t="shared" si="40"/>
        <v>0</v>
      </c>
      <c r="M246" s="9">
        <f t="shared" si="41"/>
        <v>0</v>
      </c>
      <c r="N246" s="9">
        <f t="shared" ca="1" si="42"/>
        <v>0</v>
      </c>
      <c r="O246" s="9">
        <f t="shared" ca="1" si="43"/>
        <v>0</v>
      </c>
      <c r="P246" s="8"/>
      <c r="Q246" s="14">
        <f t="shared" ca="1" si="44"/>
        <v>0</v>
      </c>
      <c r="R246" s="8">
        <f t="shared" ca="1" si="45"/>
        <v>0</v>
      </c>
      <c r="S246" s="8">
        <f t="shared" ca="1" si="47"/>
        <v>0</v>
      </c>
      <c r="T246" s="8">
        <v>0</v>
      </c>
      <c r="U246" s="11"/>
      <c r="V246" s="11"/>
      <c r="W246" s="11"/>
      <c r="X246" s="11"/>
      <c r="Y246" s="11"/>
    </row>
    <row r="247" spans="1:25" x14ac:dyDescent="0.2">
      <c r="A247" s="7">
        <v>43710</v>
      </c>
      <c r="B247" s="8">
        <v>2792</v>
      </c>
      <c r="C247" s="19">
        <v>245</v>
      </c>
      <c r="D247" s="22">
        <f t="shared" si="39"/>
        <v>684040</v>
      </c>
      <c r="E247" s="9">
        <f t="shared" si="46"/>
        <v>2070.5714285714284</v>
      </c>
      <c r="F247" s="12"/>
      <c r="G247" s="8"/>
      <c r="H247" s="8">
        <f t="shared" si="37"/>
        <v>36</v>
      </c>
      <c r="I247" s="8">
        <f>VLOOKUP(H247,'Online Orders'!V$3:W$55,2,FALSE)</f>
        <v>14688</v>
      </c>
      <c r="J247" s="8">
        <f t="shared" si="38"/>
        <v>1</v>
      </c>
      <c r="K247" s="13">
        <f>IF(G247=1,0,VLOOKUP(J247,'Online Orders'!X$3:Y$9,2,FALSE))</f>
        <v>0.17</v>
      </c>
      <c r="L247" s="9">
        <f t="shared" si="40"/>
        <v>15.000000000000002</v>
      </c>
      <c r="M247" s="9">
        <f t="shared" si="41"/>
        <v>19</v>
      </c>
      <c r="N247" s="9">
        <f t="shared" ca="1" si="42"/>
        <v>18</v>
      </c>
      <c r="O247" s="9">
        <f t="shared" ca="1" si="43"/>
        <v>2644</v>
      </c>
      <c r="P247" s="8"/>
      <c r="Q247" s="14">
        <f t="shared" ca="1" si="44"/>
        <v>2642</v>
      </c>
      <c r="R247" s="8">
        <f t="shared" ca="1" si="45"/>
        <v>2646</v>
      </c>
      <c r="S247" s="8">
        <f t="shared" ca="1" si="47"/>
        <v>2644</v>
      </c>
      <c r="T247" s="8">
        <v>10</v>
      </c>
      <c r="U247" s="11"/>
      <c r="V247" s="11"/>
      <c r="W247" s="11"/>
      <c r="X247" s="11"/>
      <c r="Y247" s="11"/>
    </row>
    <row r="248" spans="1:25" x14ac:dyDescent="0.2">
      <c r="A248" s="7">
        <v>43711</v>
      </c>
      <c r="B248" s="8">
        <v>2055</v>
      </c>
      <c r="C248" s="19">
        <v>245</v>
      </c>
      <c r="D248" s="22">
        <f t="shared" si="39"/>
        <v>503475</v>
      </c>
      <c r="E248" s="9">
        <f t="shared" si="46"/>
        <v>2138</v>
      </c>
      <c r="F248" s="12"/>
      <c r="G248" s="8"/>
      <c r="H248" s="8">
        <f t="shared" si="37"/>
        <v>36</v>
      </c>
      <c r="I248" s="8">
        <f>VLOOKUP(H248,'Online Orders'!V$3:W$55,2,FALSE)</f>
        <v>14688</v>
      </c>
      <c r="J248" s="8">
        <f t="shared" si="38"/>
        <v>2</v>
      </c>
      <c r="K248" s="13">
        <f>IF(G248=1,0,VLOOKUP(J248,'Online Orders'!X$3:Y$9,2,FALSE))</f>
        <v>0.14000000000000001</v>
      </c>
      <c r="L248" s="9">
        <f t="shared" si="40"/>
        <v>12.000000000000002</v>
      </c>
      <c r="M248" s="9">
        <f t="shared" si="41"/>
        <v>16</v>
      </c>
      <c r="N248" s="9">
        <f t="shared" ca="1" si="42"/>
        <v>15</v>
      </c>
      <c r="O248" s="9">
        <f t="shared" ca="1" si="43"/>
        <v>2204</v>
      </c>
      <c r="P248" s="8"/>
      <c r="Q248" s="14">
        <f t="shared" ca="1" si="44"/>
        <v>2202</v>
      </c>
      <c r="R248" s="8">
        <f t="shared" ca="1" si="45"/>
        <v>2206</v>
      </c>
      <c r="S248" s="8">
        <f t="shared" ca="1" si="47"/>
        <v>2203</v>
      </c>
      <c r="T248" s="8">
        <v>7</v>
      </c>
      <c r="U248" s="11"/>
      <c r="V248" s="11"/>
      <c r="W248" s="11"/>
      <c r="X248" s="11"/>
      <c r="Y248" s="11"/>
    </row>
    <row r="249" spans="1:25" x14ac:dyDescent="0.2">
      <c r="A249" s="7">
        <v>43712</v>
      </c>
      <c r="B249" s="8">
        <v>1911</v>
      </c>
      <c r="C249" s="19">
        <v>245</v>
      </c>
      <c r="D249" s="22">
        <f t="shared" si="39"/>
        <v>468195</v>
      </c>
      <c r="E249" s="9">
        <f t="shared" si="46"/>
        <v>2119.2857142857142</v>
      </c>
      <c r="F249" s="12"/>
      <c r="G249" s="8"/>
      <c r="H249" s="8">
        <f t="shared" si="37"/>
        <v>36</v>
      </c>
      <c r="I249" s="8">
        <f>VLOOKUP(H249,'Online Orders'!V$3:W$55,2,FALSE)</f>
        <v>14688</v>
      </c>
      <c r="J249" s="8">
        <f t="shared" si="38"/>
        <v>3</v>
      </c>
      <c r="K249" s="13">
        <f>IF(G249=1,0,VLOOKUP(J249,'Online Orders'!X$3:Y$9,2,FALSE))</f>
        <v>0.14000000000000001</v>
      </c>
      <c r="L249" s="9">
        <f t="shared" si="40"/>
        <v>12.000000000000002</v>
      </c>
      <c r="M249" s="9">
        <f t="shared" si="41"/>
        <v>16</v>
      </c>
      <c r="N249" s="9">
        <f t="shared" ca="1" si="42"/>
        <v>13</v>
      </c>
      <c r="O249" s="9">
        <f t="shared" ca="1" si="43"/>
        <v>1910</v>
      </c>
      <c r="P249" s="8"/>
      <c r="Q249" s="14">
        <f t="shared" ca="1" si="44"/>
        <v>1908</v>
      </c>
      <c r="R249" s="8">
        <f t="shared" ca="1" si="45"/>
        <v>1912</v>
      </c>
      <c r="S249" s="8">
        <f t="shared" ca="1" si="47"/>
        <v>1909</v>
      </c>
      <c r="T249" s="8">
        <v>6</v>
      </c>
      <c r="U249" s="11"/>
      <c r="V249" s="11"/>
      <c r="W249" s="11"/>
      <c r="X249" s="11"/>
      <c r="Y249" s="11"/>
    </row>
    <row r="250" spans="1:25" x14ac:dyDescent="0.2">
      <c r="A250" s="7">
        <v>43713</v>
      </c>
      <c r="B250" s="8">
        <v>2497</v>
      </c>
      <c r="C250" s="19">
        <v>245</v>
      </c>
      <c r="D250" s="22">
        <f t="shared" si="39"/>
        <v>611765</v>
      </c>
      <c r="E250" s="9">
        <f t="shared" si="46"/>
        <v>2119.2857142857142</v>
      </c>
      <c r="F250" s="12"/>
      <c r="G250" s="8"/>
      <c r="H250" s="8">
        <f t="shared" si="37"/>
        <v>36</v>
      </c>
      <c r="I250" s="8">
        <f>VLOOKUP(H250,'Online Orders'!V$3:W$55,2,FALSE)</f>
        <v>14688</v>
      </c>
      <c r="J250" s="8">
        <f t="shared" si="38"/>
        <v>4</v>
      </c>
      <c r="K250" s="13">
        <f>IF(G250=1,0,VLOOKUP(J250,'Online Orders'!X$3:Y$9,2,FALSE))</f>
        <v>0.16</v>
      </c>
      <c r="L250" s="9">
        <f t="shared" si="40"/>
        <v>14.000000000000002</v>
      </c>
      <c r="M250" s="9">
        <f t="shared" si="41"/>
        <v>18</v>
      </c>
      <c r="N250" s="9">
        <f t="shared" ca="1" si="42"/>
        <v>15</v>
      </c>
      <c r="O250" s="9">
        <f t="shared" ca="1" si="43"/>
        <v>2204</v>
      </c>
      <c r="P250" s="8"/>
      <c r="Q250" s="14">
        <f t="shared" ca="1" si="44"/>
        <v>2202</v>
      </c>
      <c r="R250" s="8">
        <f t="shared" ca="1" si="45"/>
        <v>2206</v>
      </c>
      <c r="S250" s="8">
        <f t="shared" ca="1" si="47"/>
        <v>2204</v>
      </c>
      <c r="T250" s="8">
        <v>5</v>
      </c>
      <c r="U250" s="11"/>
      <c r="V250" s="11"/>
      <c r="W250" s="11"/>
      <c r="X250" s="11"/>
      <c r="Y250" s="11"/>
    </row>
    <row r="251" spans="1:25" x14ac:dyDescent="0.2">
      <c r="A251" s="7">
        <v>43714</v>
      </c>
      <c r="B251" s="8">
        <v>3231</v>
      </c>
      <c r="C251" s="19">
        <v>245</v>
      </c>
      <c r="D251" s="22">
        <f t="shared" si="39"/>
        <v>791595</v>
      </c>
      <c r="E251" s="9">
        <f t="shared" si="46"/>
        <v>2098</v>
      </c>
      <c r="F251" s="12"/>
      <c r="G251" s="8"/>
      <c r="H251" s="8">
        <f t="shared" si="37"/>
        <v>36</v>
      </c>
      <c r="I251" s="8">
        <f>VLOOKUP(H251,'Online Orders'!V$3:W$55,2,FALSE)</f>
        <v>14688</v>
      </c>
      <c r="J251" s="8">
        <f t="shared" si="38"/>
        <v>5</v>
      </c>
      <c r="K251" s="13">
        <f>IF(G251=1,0,VLOOKUP(J251,'Online Orders'!X$3:Y$9,2,FALSE))</f>
        <v>0.22</v>
      </c>
      <c r="L251" s="9">
        <f t="shared" si="40"/>
        <v>20</v>
      </c>
      <c r="M251" s="9">
        <f t="shared" si="41"/>
        <v>24</v>
      </c>
      <c r="N251" s="9">
        <f t="shared" ca="1" si="42"/>
        <v>24</v>
      </c>
      <c r="O251" s="9">
        <f t="shared" ca="1" si="43"/>
        <v>3526</v>
      </c>
      <c r="P251" s="8"/>
      <c r="Q251" s="14">
        <f t="shared" ca="1" si="44"/>
        <v>3524</v>
      </c>
      <c r="R251" s="8">
        <f t="shared" ca="1" si="45"/>
        <v>3528</v>
      </c>
      <c r="S251" s="8">
        <f t="shared" ca="1" si="47"/>
        <v>3526</v>
      </c>
      <c r="T251" s="8">
        <v>14</v>
      </c>
      <c r="U251" s="11"/>
      <c r="V251" s="11"/>
      <c r="W251" s="11"/>
      <c r="X251" s="11"/>
      <c r="Y251" s="11"/>
    </row>
    <row r="252" spans="1:25" x14ac:dyDescent="0.2">
      <c r="A252" s="7">
        <v>43715</v>
      </c>
      <c r="B252" s="8">
        <v>2349</v>
      </c>
      <c r="C252" s="19">
        <v>245</v>
      </c>
      <c r="D252" s="22">
        <f t="shared" si="39"/>
        <v>575505</v>
      </c>
      <c r="E252" s="9">
        <f t="shared" si="46"/>
        <v>2140.5714285714284</v>
      </c>
      <c r="F252" s="12"/>
      <c r="G252" s="8"/>
      <c r="H252" s="8">
        <f t="shared" si="37"/>
        <v>36</v>
      </c>
      <c r="I252" s="8">
        <f>VLOOKUP(H252,'Online Orders'!V$3:W$55,2,FALSE)</f>
        <v>14688</v>
      </c>
      <c r="J252" s="8">
        <f t="shared" si="38"/>
        <v>6</v>
      </c>
      <c r="K252" s="13">
        <f>IF(G252=1,0,VLOOKUP(J252,'Online Orders'!X$3:Y$9,2,FALSE))</f>
        <v>0.17</v>
      </c>
      <c r="L252" s="9">
        <f t="shared" si="40"/>
        <v>15.000000000000002</v>
      </c>
      <c r="M252" s="9">
        <f t="shared" si="41"/>
        <v>19</v>
      </c>
      <c r="N252" s="9">
        <f t="shared" ca="1" si="42"/>
        <v>16</v>
      </c>
      <c r="O252" s="9">
        <f t="shared" ca="1" si="43"/>
        <v>2351</v>
      </c>
      <c r="P252" s="8"/>
      <c r="Q252" s="14">
        <f t="shared" ca="1" si="44"/>
        <v>2349</v>
      </c>
      <c r="R252" s="8">
        <f t="shared" ca="1" si="45"/>
        <v>2353</v>
      </c>
      <c r="S252" s="8">
        <f t="shared" ca="1" si="47"/>
        <v>2351</v>
      </c>
      <c r="T252" s="8">
        <v>7</v>
      </c>
      <c r="U252" s="11"/>
      <c r="V252" s="11"/>
      <c r="W252" s="11"/>
      <c r="X252" s="11"/>
      <c r="Y252" s="11"/>
    </row>
    <row r="253" spans="1:25" x14ac:dyDescent="0.2">
      <c r="A253" s="7">
        <v>43716</v>
      </c>
      <c r="B253" s="8">
        <v>0</v>
      </c>
      <c r="C253" s="19">
        <v>245</v>
      </c>
      <c r="D253" s="22">
        <f t="shared" si="39"/>
        <v>0</v>
      </c>
      <c r="E253" s="9">
        <f t="shared" si="46"/>
        <v>2161.2857142857142</v>
      </c>
      <c r="F253" s="12"/>
      <c r="G253" s="8"/>
      <c r="H253" s="8">
        <f t="shared" si="37"/>
        <v>36</v>
      </c>
      <c r="I253" s="8">
        <f>VLOOKUP(H253,'Online Orders'!V$3:W$55,2,FALSE)</f>
        <v>14688</v>
      </c>
      <c r="J253" s="8">
        <f t="shared" si="38"/>
        <v>7</v>
      </c>
      <c r="K253" s="13">
        <f>IF(G253=1,0,VLOOKUP(J253,'Online Orders'!X$3:Y$9,2,FALSE))</f>
        <v>0</v>
      </c>
      <c r="L253" s="9">
        <f t="shared" si="40"/>
        <v>0</v>
      </c>
      <c r="M253" s="9">
        <f t="shared" si="41"/>
        <v>0</v>
      </c>
      <c r="N253" s="9">
        <f t="shared" ca="1" si="42"/>
        <v>0</v>
      </c>
      <c r="O253" s="9">
        <f t="shared" ca="1" si="43"/>
        <v>0</v>
      </c>
      <c r="P253" s="8"/>
      <c r="Q253" s="14">
        <f t="shared" ca="1" si="44"/>
        <v>0</v>
      </c>
      <c r="R253" s="8">
        <f t="shared" ca="1" si="45"/>
        <v>0</v>
      </c>
      <c r="S253" s="8">
        <f t="shared" ca="1" si="47"/>
        <v>0</v>
      </c>
      <c r="T253" s="8">
        <v>0</v>
      </c>
      <c r="U253" s="11"/>
      <c r="V253" s="11"/>
      <c r="W253" s="11"/>
      <c r="X253" s="11"/>
      <c r="Y253" s="11"/>
    </row>
    <row r="254" spans="1:25" x14ac:dyDescent="0.2">
      <c r="A254" s="7">
        <v>43717</v>
      </c>
      <c r="B254" s="8">
        <v>2643</v>
      </c>
      <c r="C254" s="19">
        <v>245</v>
      </c>
      <c r="D254" s="22">
        <f t="shared" si="39"/>
        <v>647535</v>
      </c>
      <c r="E254" s="9">
        <f t="shared" si="46"/>
        <v>2140.2857142857142</v>
      </c>
      <c r="F254" s="12"/>
      <c r="G254" s="8"/>
      <c r="H254" s="8">
        <f t="shared" si="37"/>
        <v>37</v>
      </c>
      <c r="I254" s="8">
        <f>VLOOKUP(H254,'Online Orders'!V$3:W$55,2,FALSE)</f>
        <v>14688</v>
      </c>
      <c r="J254" s="8">
        <f t="shared" si="38"/>
        <v>1</v>
      </c>
      <c r="K254" s="13">
        <f>IF(G254=1,0,VLOOKUP(J254,'Online Orders'!X$3:Y$9,2,FALSE))</f>
        <v>0.17</v>
      </c>
      <c r="L254" s="9">
        <f t="shared" si="40"/>
        <v>15.000000000000002</v>
      </c>
      <c r="M254" s="9">
        <f t="shared" si="41"/>
        <v>19</v>
      </c>
      <c r="N254" s="9">
        <f t="shared" ca="1" si="42"/>
        <v>17</v>
      </c>
      <c r="O254" s="9">
        <f t="shared" ca="1" si="43"/>
        <v>2497</v>
      </c>
      <c r="P254" s="8"/>
      <c r="Q254" s="14">
        <f t="shared" ca="1" si="44"/>
        <v>2495</v>
      </c>
      <c r="R254" s="8">
        <f t="shared" ca="1" si="45"/>
        <v>2499</v>
      </c>
      <c r="S254" s="8">
        <f t="shared" ca="1" si="47"/>
        <v>2498</v>
      </c>
      <c r="T254" s="8">
        <v>10</v>
      </c>
      <c r="U254" s="11"/>
      <c r="V254" s="11"/>
      <c r="W254" s="11"/>
      <c r="X254" s="11"/>
      <c r="Y254" s="11"/>
    </row>
    <row r="255" spans="1:25" x14ac:dyDescent="0.2">
      <c r="A255" s="7">
        <v>43718</v>
      </c>
      <c r="B255" s="8">
        <v>2353</v>
      </c>
      <c r="C255" s="19">
        <v>245</v>
      </c>
      <c r="D255" s="22">
        <f t="shared" si="39"/>
        <v>576485</v>
      </c>
      <c r="E255" s="9">
        <f t="shared" si="46"/>
        <v>2161.7142857142858</v>
      </c>
      <c r="F255" s="12"/>
      <c r="G255" s="8"/>
      <c r="H255" s="8">
        <f t="shared" si="37"/>
        <v>37</v>
      </c>
      <c r="I255" s="8">
        <f>VLOOKUP(H255,'Online Orders'!V$3:W$55,2,FALSE)</f>
        <v>14688</v>
      </c>
      <c r="J255" s="8">
        <f t="shared" si="38"/>
        <v>2</v>
      </c>
      <c r="K255" s="13">
        <f>IF(G255=1,0,VLOOKUP(J255,'Online Orders'!X$3:Y$9,2,FALSE))</f>
        <v>0.14000000000000001</v>
      </c>
      <c r="L255" s="9">
        <f t="shared" si="40"/>
        <v>12.000000000000002</v>
      </c>
      <c r="M255" s="9">
        <f t="shared" si="41"/>
        <v>16</v>
      </c>
      <c r="N255" s="9">
        <f t="shared" ca="1" si="42"/>
        <v>16</v>
      </c>
      <c r="O255" s="9">
        <f t="shared" ca="1" si="43"/>
        <v>2351</v>
      </c>
      <c r="P255" s="8"/>
      <c r="Q255" s="14">
        <f t="shared" ca="1" si="44"/>
        <v>2349</v>
      </c>
      <c r="R255" s="8">
        <f t="shared" ca="1" si="45"/>
        <v>2353</v>
      </c>
      <c r="S255" s="8">
        <f t="shared" ca="1" si="47"/>
        <v>2349</v>
      </c>
      <c r="T255" s="8">
        <v>7</v>
      </c>
      <c r="U255" s="11"/>
      <c r="V255" s="11"/>
      <c r="W255" s="11"/>
      <c r="X255" s="11"/>
      <c r="Y255" s="11"/>
    </row>
    <row r="256" spans="1:25" x14ac:dyDescent="0.2">
      <c r="A256" s="7">
        <v>43719</v>
      </c>
      <c r="B256" s="8">
        <v>2056</v>
      </c>
      <c r="C256" s="19">
        <v>245</v>
      </c>
      <c r="D256" s="22">
        <f t="shared" si="39"/>
        <v>503720</v>
      </c>
      <c r="E256" s="9">
        <f t="shared" si="46"/>
        <v>2162.1428571428573</v>
      </c>
      <c r="F256" s="12"/>
      <c r="G256" s="8"/>
      <c r="H256" s="8">
        <f t="shared" si="37"/>
        <v>37</v>
      </c>
      <c r="I256" s="8">
        <f>VLOOKUP(H256,'Online Orders'!V$3:W$55,2,FALSE)</f>
        <v>14688</v>
      </c>
      <c r="J256" s="8">
        <f t="shared" si="38"/>
        <v>3</v>
      </c>
      <c r="K256" s="13">
        <f>IF(G256=1,0,VLOOKUP(J256,'Online Orders'!X$3:Y$9,2,FALSE))</f>
        <v>0.14000000000000001</v>
      </c>
      <c r="L256" s="9">
        <f t="shared" si="40"/>
        <v>12.000000000000002</v>
      </c>
      <c r="M256" s="9">
        <f t="shared" si="41"/>
        <v>16</v>
      </c>
      <c r="N256" s="9">
        <f t="shared" ca="1" si="42"/>
        <v>14</v>
      </c>
      <c r="O256" s="9">
        <f t="shared" ca="1" si="43"/>
        <v>2057</v>
      </c>
      <c r="P256" s="8"/>
      <c r="Q256" s="14">
        <f t="shared" ca="1" si="44"/>
        <v>2055</v>
      </c>
      <c r="R256" s="8">
        <f t="shared" ca="1" si="45"/>
        <v>2059</v>
      </c>
      <c r="S256" s="8">
        <f t="shared" ca="1" si="47"/>
        <v>2059</v>
      </c>
      <c r="T256" s="8">
        <v>6</v>
      </c>
      <c r="U256" s="11"/>
      <c r="V256" s="11"/>
      <c r="W256" s="11"/>
      <c r="X256" s="11"/>
      <c r="Y256" s="11"/>
    </row>
    <row r="257" spans="1:25" x14ac:dyDescent="0.2">
      <c r="A257" s="7">
        <v>43720</v>
      </c>
      <c r="B257" s="8">
        <v>2350</v>
      </c>
      <c r="C257" s="19">
        <v>245</v>
      </c>
      <c r="D257" s="22">
        <f t="shared" si="39"/>
        <v>575750</v>
      </c>
      <c r="E257" s="9">
        <f t="shared" si="46"/>
        <v>2162.1428571428573</v>
      </c>
      <c r="F257" s="12"/>
      <c r="G257" s="8"/>
      <c r="H257" s="8">
        <f t="shared" si="37"/>
        <v>37</v>
      </c>
      <c r="I257" s="8">
        <f>VLOOKUP(H257,'Online Orders'!V$3:W$55,2,FALSE)</f>
        <v>14688</v>
      </c>
      <c r="J257" s="8">
        <f t="shared" si="38"/>
        <v>4</v>
      </c>
      <c r="K257" s="13">
        <f>IF(G257=1,0,VLOOKUP(J257,'Online Orders'!X$3:Y$9,2,FALSE))</f>
        <v>0.16</v>
      </c>
      <c r="L257" s="9">
        <f t="shared" si="40"/>
        <v>14.000000000000002</v>
      </c>
      <c r="M257" s="9">
        <f t="shared" si="41"/>
        <v>18</v>
      </c>
      <c r="N257" s="9">
        <f t="shared" ca="1" si="42"/>
        <v>16</v>
      </c>
      <c r="O257" s="9">
        <f t="shared" ca="1" si="43"/>
        <v>2351</v>
      </c>
      <c r="P257" s="8"/>
      <c r="Q257" s="14">
        <f t="shared" ca="1" si="44"/>
        <v>2349</v>
      </c>
      <c r="R257" s="8">
        <f t="shared" ca="1" si="45"/>
        <v>2353</v>
      </c>
      <c r="S257" s="8">
        <f t="shared" ca="1" si="47"/>
        <v>2351</v>
      </c>
      <c r="T257" s="8">
        <v>5</v>
      </c>
      <c r="U257" s="11"/>
      <c r="V257" s="11"/>
      <c r="W257" s="11"/>
      <c r="X257" s="11"/>
      <c r="Y257" s="11"/>
    </row>
    <row r="258" spans="1:25" x14ac:dyDescent="0.2">
      <c r="A258" s="7">
        <v>43721</v>
      </c>
      <c r="B258" s="8">
        <v>3381</v>
      </c>
      <c r="C258" s="19">
        <v>245</v>
      </c>
      <c r="D258" s="22">
        <f t="shared" si="39"/>
        <v>828345</v>
      </c>
      <c r="E258" s="9">
        <f t="shared" si="46"/>
        <v>2085.4285714285716</v>
      </c>
      <c r="F258" s="12"/>
      <c r="G258" s="8"/>
      <c r="H258" s="8">
        <f t="shared" si="37"/>
        <v>37</v>
      </c>
      <c r="I258" s="8">
        <f>VLOOKUP(H258,'Online Orders'!V$3:W$55,2,FALSE)</f>
        <v>14688</v>
      </c>
      <c r="J258" s="8">
        <f t="shared" si="38"/>
        <v>5</v>
      </c>
      <c r="K258" s="13">
        <f>IF(G258=1,0,VLOOKUP(J258,'Online Orders'!X$3:Y$9,2,FALSE))</f>
        <v>0.22</v>
      </c>
      <c r="L258" s="9">
        <f t="shared" si="40"/>
        <v>20</v>
      </c>
      <c r="M258" s="9">
        <f t="shared" si="41"/>
        <v>24</v>
      </c>
      <c r="N258" s="9">
        <f t="shared" ca="1" si="42"/>
        <v>24</v>
      </c>
      <c r="O258" s="9">
        <f t="shared" ca="1" si="43"/>
        <v>3526</v>
      </c>
      <c r="P258" s="8"/>
      <c r="Q258" s="14">
        <f t="shared" ca="1" si="44"/>
        <v>3524</v>
      </c>
      <c r="R258" s="8">
        <f t="shared" ca="1" si="45"/>
        <v>3528</v>
      </c>
      <c r="S258" s="8">
        <f t="shared" ca="1" si="47"/>
        <v>3528</v>
      </c>
      <c r="T258" s="8">
        <v>14</v>
      </c>
      <c r="U258" s="11"/>
      <c r="V258" s="11"/>
      <c r="W258" s="11"/>
      <c r="X258" s="11"/>
      <c r="Y258" s="11"/>
    </row>
    <row r="259" spans="1:25" x14ac:dyDescent="0.2">
      <c r="A259" s="7">
        <v>43722</v>
      </c>
      <c r="B259" s="8">
        <v>2352</v>
      </c>
      <c r="C259" s="19">
        <v>245</v>
      </c>
      <c r="D259" s="22">
        <f t="shared" si="39"/>
        <v>576240</v>
      </c>
      <c r="E259" s="9">
        <f t="shared" si="46"/>
        <v>1999.7142857142858</v>
      </c>
      <c r="F259" s="12"/>
      <c r="G259" s="8"/>
      <c r="H259" s="8">
        <f t="shared" ref="H259:H322" si="48">WEEKNUM(A259,2)</f>
        <v>37</v>
      </c>
      <c r="I259" s="8">
        <f>VLOOKUP(H259,'Online Orders'!V$3:W$55,2,FALSE)</f>
        <v>14688</v>
      </c>
      <c r="J259" s="8">
        <f t="shared" ref="J259:J323" si="49">WEEKDAY(A259,2)</f>
        <v>6</v>
      </c>
      <c r="K259" s="13">
        <f>IF(G259=1,0,VLOOKUP(J259,'Online Orders'!X$3:Y$9,2,FALSE))</f>
        <v>0.17</v>
      </c>
      <c r="L259" s="9">
        <f t="shared" si="40"/>
        <v>15.000000000000002</v>
      </c>
      <c r="M259" s="9">
        <f t="shared" si="41"/>
        <v>19</v>
      </c>
      <c r="N259" s="9">
        <f t="shared" ca="1" si="42"/>
        <v>19</v>
      </c>
      <c r="O259" s="9">
        <f t="shared" ca="1" si="43"/>
        <v>2791</v>
      </c>
      <c r="P259" s="8"/>
      <c r="Q259" s="14">
        <f t="shared" ca="1" si="44"/>
        <v>2789</v>
      </c>
      <c r="R259" s="8">
        <f t="shared" ca="1" si="45"/>
        <v>2793</v>
      </c>
      <c r="S259" s="8">
        <f t="shared" ca="1" si="47"/>
        <v>2789</v>
      </c>
      <c r="T259" s="8">
        <v>7</v>
      </c>
      <c r="U259" s="11"/>
      <c r="V259" s="11"/>
      <c r="W259" s="11"/>
      <c r="X259" s="11"/>
      <c r="Y259" s="11"/>
    </row>
    <row r="260" spans="1:25" x14ac:dyDescent="0.2">
      <c r="A260" s="7">
        <v>43723</v>
      </c>
      <c r="B260" s="8">
        <v>0</v>
      </c>
      <c r="C260" s="19">
        <v>245</v>
      </c>
      <c r="D260" s="22">
        <f t="shared" ref="D260:D323" si="50">B260*C260</f>
        <v>0</v>
      </c>
      <c r="E260" s="9">
        <f t="shared" si="46"/>
        <v>1956.5714285714287</v>
      </c>
      <c r="F260" s="12"/>
      <c r="G260" s="8"/>
      <c r="H260" s="8">
        <f t="shared" si="48"/>
        <v>37</v>
      </c>
      <c r="I260" s="8">
        <f>VLOOKUP(H260,'Online Orders'!V$3:W$55,2,FALSE)</f>
        <v>14688</v>
      </c>
      <c r="J260" s="8">
        <f t="shared" si="49"/>
        <v>7</v>
      </c>
      <c r="K260" s="13">
        <f>IF(G260=1,0,VLOOKUP(J260,'Online Orders'!X$3:Y$9,2,FALSE))</f>
        <v>0</v>
      </c>
      <c r="L260" s="9">
        <f t="shared" ref="L260:L323" si="51">MAX(0,K260-L$1/100)*100</f>
        <v>0</v>
      </c>
      <c r="M260" s="9">
        <f t="shared" ref="M260:M323" si="52">IF(K260=0,0,K260+M$1/100)*100</f>
        <v>0</v>
      </c>
      <c r="N260" s="9">
        <f t="shared" ref="N260:N323" ca="1" si="53">RANDBETWEEN(L260,M260)</f>
        <v>0</v>
      </c>
      <c r="O260" s="9">
        <f t="shared" ref="O260:O323" ca="1" si="54">ROUNDUP((N260/100)*I260,0)</f>
        <v>0</v>
      </c>
      <c r="P260" s="8"/>
      <c r="Q260" s="14">
        <f t="shared" ca="1" si="44"/>
        <v>0</v>
      </c>
      <c r="R260" s="8">
        <f t="shared" ca="1" si="45"/>
        <v>0</v>
      </c>
      <c r="S260" s="8">
        <f t="shared" ca="1" si="47"/>
        <v>0</v>
      </c>
      <c r="T260" s="8">
        <v>0</v>
      </c>
      <c r="U260" s="11"/>
      <c r="V260" s="11"/>
      <c r="W260" s="11"/>
      <c r="X260" s="11"/>
      <c r="Y260" s="11"/>
    </row>
    <row r="261" spans="1:25" x14ac:dyDescent="0.2">
      <c r="A261" s="7">
        <v>43724</v>
      </c>
      <c r="B261" s="8">
        <v>2106</v>
      </c>
      <c r="C261" s="19">
        <v>245</v>
      </c>
      <c r="D261" s="22">
        <f t="shared" si="50"/>
        <v>515970</v>
      </c>
      <c r="E261" s="9">
        <f t="shared" si="46"/>
        <v>1921.8571428571429</v>
      </c>
      <c r="F261" s="12"/>
      <c r="G261" s="8"/>
      <c r="H261" s="8">
        <f t="shared" si="48"/>
        <v>38</v>
      </c>
      <c r="I261" s="8">
        <f>VLOOKUP(H261,'Online Orders'!V$3:W$55,2,FALSE)</f>
        <v>11690</v>
      </c>
      <c r="J261" s="8">
        <f t="shared" si="49"/>
        <v>1</v>
      </c>
      <c r="K261" s="13">
        <f>IF(G261=1,0,VLOOKUP(J261,'Online Orders'!X$3:Y$9,2,FALSE))</f>
        <v>0.17</v>
      </c>
      <c r="L261" s="9">
        <f t="shared" si="51"/>
        <v>15.000000000000002</v>
      </c>
      <c r="M261" s="9">
        <f t="shared" si="52"/>
        <v>19</v>
      </c>
      <c r="N261" s="9">
        <f t="shared" ca="1" si="53"/>
        <v>17</v>
      </c>
      <c r="O261" s="9">
        <f t="shared" ca="1" si="54"/>
        <v>1988</v>
      </c>
      <c r="P261" s="8"/>
      <c r="Q261" s="14">
        <f t="shared" ca="1" si="44"/>
        <v>1986</v>
      </c>
      <c r="R261" s="8">
        <f t="shared" ca="1" si="45"/>
        <v>1990</v>
      </c>
      <c r="S261" s="8">
        <f t="shared" ca="1" si="47"/>
        <v>1987</v>
      </c>
      <c r="T261" s="8">
        <v>8</v>
      </c>
      <c r="U261" s="11"/>
      <c r="V261" s="11"/>
      <c r="W261" s="11"/>
      <c r="X261" s="11"/>
      <c r="Y261" s="11"/>
    </row>
    <row r="262" spans="1:25" x14ac:dyDescent="0.2">
      <c r="A262" s="7">
        <v>43725</v>
      </c>
      <c r="B262" s="8">
        <v>1753</v>
      </c>
      <c r="C262" s="19">
        <v>245</v>
      </c>
      <c r="D262" s="22">
        <f t="shared" si="50"/>
        <v>429485</v>
      </c>
      <c r="E262" s="9">
        <f t="shared" si="46"/>
        <v>1806</v>
      </c>
      <c r="F262" s="12"/>
      <c r="G262" s="8"/>
      <c r="H262" s="8">
        <f t="shared" si="48"/>
        <v>38</v>
      </c>
      <c r="I262" s="8">
        <f>VLOOKUP(H262,'Online Orders'!V$3:W$55,2,FALSE)</f>
        <v>11690</v>
      </c>
      <c r="J262" s="8">
        <f t="shared" si="49"/>
        <v>2</v>
      </c>
      <c r="K262" s="13">
        <f>IF(G262=1,0,VLOOKUP(J262,'Online Orders'!X$3:Y$9,2,FALSE))</f>
        <v>0.14000000000000001</v>
      </c>
      <c r="L262" s="9">
        <f t="shared" si="51"/>
        <v>12.000000000000002</v>
      </c>
      <c r="M262" s="9">
        <f t="shared" si="52"/>
        <v>16</v>
      </c>
      <c r="N262" s="9">
        <f t="shared" ca="1" si="53"/>
        <v>15</v>
      </c>
      <c r="O262" s="9">
        <f t="shared" ca="1" si="54"/>
        <v>1754</v>
      </c>
      <c r="P262" s="8"/>
      <c r="Q262" s="14">
        <f t="shared" ref="Q262:Q325" ca="1" si="55">MAX(0,O262-Q$1)</f>
        <v>1752</v>
      </c>
      <c r="R262" s="8">
        <f t="shared" ref="R262:R325" ca="1" si="56">IF(O262=0,0,O262+R$1)</f>
        <v>1756</v>
      </c>
      <c r="S262" s="8">
        <f t="shared" ca="1" si="47"/>
        <v>1753</v>
      </c>
      <c r="T262" s="8">
        <v>7</v>
      </c>
      <c r="U262" s="11"/>
      <c r="V262" s="11"/>
      <c r="W262" s="11"/>
      <c r="X262" s="11"/>
      <c r="Y262" s="11"/>
    </row>
    <row r="263" spans="1:25" x14ac:dyDescent="0.2">
      <c r="A263" s="7">
        <v>43726</v>
      </c>
      <c r="B263" s="8">
        <v>1754</v>
      </c>
      <c r="C263" s="19">
        <v>245</v>
      </c>
      <c r="D263" s="22">
        <f t="shared" si="50"/>
        <v>429730</v>
      </c>
      <c r="E263" s="9">
        <f t="shared" ref="E263:E326" si="57">AVERAGE(B260:B266)</f>
        <v>1753.7142857142858</v>
      </c>
      <c r="F263" s="12"/>
      <c r="G263" s="8"/>
      <c r="H263" s="8">
        <f t="shared" si="48"/>
        <v>38</v>
      </c>
      <c r="I263" s="8">
        <f>VLOOKUP(H263,'Online Orders'!V$3:W$55,2,FALSE)</f>
        <v>11690</v>
      </c>
      <c r="J263" s="8">
        <f t="shared" si="49"/>
        <v>3</v>
      </c>
      <c r="K263" s="13">
        <f>IF(G263=1,0,VLOOKUP(J263,'Online Orders'!X$3:Y$9,2,FALSE))</f>
        <v>0.14000000000000001</v>
      </c>
      <c r="L263" s="9">
        <f t="shared" si="51"/>
        <v>12.000000000000002</v>
      </c>
      <c r="M263" s="9">
        <f t="shared" si="52"/>
        <v>16</v>
      </c>
      <c r="N263" s="9">
        <f t="shared" ca="1" si="53"/>
        <v>16</v>
      </c>
      <c r="O263" s="9">
        <f t="shared" ca="1" si="54"/>
        <v>1871</v>
      </c>
      <c r="P263" s="8"/>
      <c r="Q263" s="14">
        <f t="shared" ca="1" si="55"/>
        <v>1869</v>
      </c>
      <c r="R263" s="8">
        <f t="shared" ca="1" si="56"/>
        <v>1873</v>
      </c>
      <c r="S263" s="8">
        <f t="shared" ca="1" si="47"/>
        <v>1871</v>
      </c>
      <c r="T263" s="8">
        <v>6</v>
      </c>
      <c r="U263" s="11"/>
      <c r="V263" s="11"/>
      <c r="W263" s="11"/>
      <c r="X263" s="11"/>
      <c r="Y263" s="11"/>
    </row>
    <row r="264" spans="1:25" x14ac:dyDescent="0.2">
      <c r="A264" s="7">
        <v>43727</v>
      </c>
      <c r="B264" s="8">
        <v>2107</v>
      </c>
      <c r="C264" s="19">
        <v>245</v>
      </c>
      <c r="D264" s="22">
        <f t="shared" si="50"/>
        <v>516215</v>
      </c>
      <c r="E264" s="9">
        <f t="shared" si="57"/>
        <v>1753.7142857142858</v>
      </c>
      <c r="F264" s="12"/>
      <c r="G264" s="8"/>
      <c r="H264" s="8">
        <f t="shared" si="48"/>
        <v>38</v>
      </c>
      <c r="I264" s="8">
        <f>VLOOKUP(H264,'Online Orders'!V$3:W$55,2,FALSE)</f>
        <v>11690</v>
      </c>
      <c r="J264" s="8">
        <f t="shared" si="49"/>
        <v>4</v>
      </c>
      <c r="K264" s="13">
        <f>IF(G264=1,0,VLOOKUP(J264,'Online Orders'!X$3:Y$9,2,FALSE))</f>
        <v>0.16</v>
      </c>
      <c r="L264" s="9">
        <f t="shared" si="51"/>
        <v>14.000000000000002</v>
      </c>
      <c r="M264" s="9">
        <f t="shared" si="52"/>
        <v>18</v>
      </c>
      <c r="N264" s="9">
        <f t="shared" ca="1" si="53"/>
        <v>16</v>
      </c>
      <c r="O264" s="9">
        <f t="shared" ca="1" si="54"/>
        <v>1871</v>
      </c>
      <c r="P264" s="8"/>
      <c r="Q264" s="14">
        <f t="shared" ca="1" si="55"/>
        <v>1869</v>
      </c>
      <c r="R264" s="8">
        <f t="shared" ca="1" si="56"/>
        <v>1873</v>
      </c>
      <c r="S264" s="8">
        <f t="shared" ca="1" si="47"/>
        <v>1869</v>
      </c>
      <c r="T264" s="8">
        <v>5</v>
      </c>
      <c r="U264" s="11"/>
      <c r="V264" s="11"/>
      <c r="W264" s="11"/>
      <c r="X264" s="11"/>
      <c r="Y264" s="11"/>
    </row>
    <row r="265" spans="1:25" x14ac:dyDescent="0.2">
      <c r="A265" s="7">
        <v>43728</v>
      </c>
      <c r="B265" s="8">
        <v>2570</v>
      </c>
      <c r="C265" s="19">
        <v>245</v>
      </c>
      <c r="D265" s="22">
        <f t="shared" si="50"/>
        <v>629650</v>
      </c>
      <c r="E265" s="9">
        <f t="shared" si="57"/>
        <v>1788.8571428571429</v>
      </c>
      <c r="F265" s="12"/>
      <c r="G265" s="8"/>
      <c r="H265" s="8">
        <f t="shared" si="48"/>
        <v>38</v>
      </c>
      <c r="I265" s="8">
        <f>VLOOKUP(H265,'Online Orders'!V$3:W$55,2,FALSE)</f>
        <v>11690</v>
      </c>
      <c r="J265" s="8">
        <f t="shared" si="49"/>
        <v>5</v>
      </c>
      <c r="K265" s="13">
        <f>IF(G265=1,0,VLOOKUP(J265,'Online Orders'!X$3:Y$9,2,FALSE))</f>
        <v>0.22</v>
      </c>
      <c r="L265" s="9">
        <f t="shared" si="51"/>
        <v>20</v>
      </c>
      <c r="M265" s="9">
        <f t="shared" si="52"/>
        <v>24</v>
      </c>
      <c r="N265" s="9">
        <f t="shared" ca="1" si="53"/>
        <v>20</v>
      </c>
      <c r="O265" s="9">
        <f t="shared" ca="1" si="54"/>
        <v>2338</v>
      </c>
      <c r="P265" s="8"/>
      <c r="Q265" s="14">
        <f t="shared" ca="1" si="55"/>
        <v>2336</v>
      </c>
      <c r="R265" s="8">
        <f t="shared" ca="1" si="56"/>
        <v>2340</v>
      </c>
      <c r="S265" s="8">
        <f t="shared" ca="1" si="47"/>
        <v>2336</v>
      </c>
      <c r="T265" s="8">
        <v>14</v>
      </c>
      <c r="U265" s="11"/>
      <c r="V265" s="11"/>
      <c r="W265" s="11"/>
      <c r="X265" s="11"/>
      <c r="Y265" s="11"/>
    </row>
    <row r="266" spans="1:25" x14ac:dyDescent="0.2">
      <c r="A266" s="7">
        <v>43729</v>
      </c>
      <c r="B266" s="8">
        <v>1986</v>
      </c>
      <c r="C266" s="19">
        <v>245</v>
      </c>
      <c r="D266" s="22">
        <f t="shared" si="50"/>
        <v>486570</v>
      </c>
      <c r="E266" s="9">
        <f t="shared" si="57"/>
        <v>1874.4285714285713</v>
      </c>
      <c r="F266" s="12"/>
      <c r="G266" s="8"/>
      <c r="H266" s="8">
        <f t="shared" si="48"/>
        <v>38</v>
      </c>
      <c r="I266" s="8">
        <f>VLOOKUP(H266,'Online Orders'!V$3:W$55,2,FALSE)</f>
        <v>11690</v>
      </c>
      <c r="J266" s="8">
        <f t="shared" si="49"/>
        <v>6</v>
      </c>
      <c r="K266" s="13">
        <f>IF(G266=1,0,VLOOKUP(J266,'Online Orders'!X$3:Y$9,2,FALSE))</f>
        <v>0.17</v>
      </c>
      <c r="L266" s="9">
        <f t="shared" si="51"/>
        <v>15.000000000000002</v>
      </c>
      <c r="M266" s="9">
        <f t="shared" si="52"/>
        <v>19</v>
      </c>
      <c r="N266" s="9">
        <f t="shared" ca="1" si="53"/>
        <v>17</v>
      </c>
      <c r="O266" s="9">
        <f t="shared" ca="1" si="54"/>
        <v>1988</v>
      </c>
      <c r="P266" s="8"/>
      <c r="Q266" s="14">
        <f t="shared" ca="1" si="55"/>
        <v>1986</v>
      </c>
      <c r="R266" s="8">
        <f t="shared" ca="1" si="56"/>
        <v>1990</v>
      </c>
      <c r="S266" s="8">
        <f t="shared" ca="1" si="47"/>
        <v>1986</v>
      </c>
      <c r="T266" s="8">
        <v>7</v>
      </c>
      <c r="U266" s="11"/>
      <c r="V266" s="11"/>
      <c r="W266" s="11"/>
      <c r="X266" s="11"/>
      <c r="Y266" s="11"/>
    </row>
    <row r="267" spans="1:25" x14ac:dyDescent="0.2">
      <c r="A267" s="7">
        <v>43730</v>
      </c>
      <c r="B267" s="8">
        <v>0</v>
      </c>
      <c r="C267" s="19">
        <v>245</v>
      </c>
      <c r="D267" s="22">
        <f t="shared" si="50"/>
        <v>0</v>
      </c>
      <c r="E267" s="9">
        <f t="shared" si="57"/>
        <v>1896.7142857142858</v>
      </c>
      <c r="F267" s="12"/>
      <c r="G267" s="8"/>
      <c r="H267" s="8">
        <f t="shared" si="48"/>
        <v>38</v>
      </c>
      <c r="I267" s="8">
        <f>VLOOKUP(H267,'Online Orders'!V$3:W$55,2,FALSE)</f>
        <v>11690</v>
      </c>
      <c r="J267" s="8">
        <f t="shared" si="49"/>
        <v>7</v>
      </c>
      <c r="K267" s="13">
        <f>IF(G267=1,0,VLOOKUP(J267,'Online Orders'!X$3:Y$9,2,FALSE))</f>
        <v>0</v>
      </c>
      <c r="L267" s="9">
        <f t="shared" si="51"/>
        <v>0</v>
      </c>
      <c r="M267" s="9">
        <f t="shared" si="52"/>
        <v>0</v>
      </c>
      <c r="N267" s="9">
        <f t="shared" ca="1" si="53"/>
        <v>0</v>
      </c>
      <c r="O267" s="9">
        <f t="shared" ca="1" si="54"/>
        <v>0</v>
      </c>
      <c r="P267" s="8"/>
      <c r="Q267" s="14">
        <f t="shared" ca="1" si="55"/>
        <v>0</v>
      </c>
      <c r="R267" s="8">
        <f t="shared" ca="1" si="56"/>
        <v>0</v>
      </c>
      <c r="S267" s="8">
        <f t="shared" ca="1" si="47"/>
        <v>0</v>
      </c>
      <c r="T267" s="8">
        <v>0</v>
      </c>
      <c r="U267" s="11"/>
      <c r="V267" s="11"/>
      <c r="W267" s="11"/>
      <c r="X267" s="11"/>
      <c r="Y267" s="11"/>
    </row>
    <row r="268" spans="1:25" x14ac:dyDescent="0.2">
      <c r="A268" s="7">
        <v>43731</v>
      </c>
      <c r="B268" s="8">
        <v>2352</v>
      </c>
      <c r="C268" s="19">
        <v>245</v>
      </c>
      <c r="D268" s="22">
        <f t="shared" si="50"/>
        <v>576240</v>
      </c>
      <c r="E268" s="9">
        <f t="shared" si="57"/>
        <v>1952.7142857142858</v>
      </c>
      <c r="F268" s="12"/>
      <c r="G268" s="8"/>
      <c r="H268" s="8">
        <f t="shared" si="48"/>
        <v>39</v>
      </c>
      <c r="I268" s="8">
        <f>VLOOKUP(H268,'Online Orders'!V$3:W$55,2,FALSE)</f>
        <v>14688</v>
      </c>
      <c r="J268" s="8">
        <f t="shared" si="49"/>
        <v>1</v>
      </c>
      <c r="K268" s="13">
        <f>IF(G268=1,0,VLOOKUP(J268,'Online Orders'!X$3:Y$9,2,FALSE))</f>
        <v>0.17</v>
      </c>
      <c r="L268" s="9">
        <f t="shared" si="51"/>
        <v>15.000000000000002</v>
      </c>
      <c r="M268" s="9">
        <f t="shared" si="52"/>
        <v>19</v>
      </c>
      <c r="N268" s="9">
        <f t="shared" ca="1" si="53"/>
        <v>17</v>
      </c>
      <c r="O268" s="9">
        <f t="shared" ca="1" si="54"/>
        <v>2497</v>
      </c>
      <c r="P268" s="8"/>
      <c r="Q268" s="14">
        <f t="shared" ca="1" si="55"/>
        <v>2495</v>
      </c>
      <c r="R268" s="8">
        <f t="shared" ca="1" si="56"/>
        <v>2499</v>
      </c>
      <c r="S268" s="8">
        <f t="shared" ca="1" si="47"/>
        <v>2496</v>
      </c>
      <c r="T268" s="8">
        <v>10</v>
      </c>
      <c r="U268" s="11"/>
      <c r="V268" s="11"/>
      <c r="W268" s="11"/>
      <c r="X268" s="11"/>
      <c r="Y268" s="11"/>
    </row>
    <row r="269" spans="1:25" x14ac:dyDescent="0.2">
      <c r="A269" s="7">
        <v>43732</v>
      </c>
      <c r="B269" s="8">
        <v>2352</v>
      </c>
      <c r="C269" s="19">
        <v>245</v>
      </c>
      <c r="D269" s="22">
        <f t="shared" si="50"/>
        <v>576240</v>
      </c>
      <c r="E269" s="9">
        <f t="shared" si="57"/>
        <v>2089.5714285714284</v>
      </c>
      <c r="F269" s="12"/>
      <c r="G269" s="8"/>
      <c r="H269" s="8">
        <f t="shared" si="48"/>
        <v>39</v>
      </c>
      <c r="I269" s="8">
        <f>VLOOKUP(H269,'Online Orders'!V$3:W$55,2,FALSE)</f>
        <v>14688</v>
      </c>
      <c r="J269" s="8">
        <f t="shared" si="49"/>
        <v>2</v>
      </c>
      <c r="K269" s="13">
        <f>IF(G269=1,0,VLOOKUP(J269,'Online Orders'!X$3:Y$9,2,FALSE))</f>
        <v>0.14000000000000001</v>
      </c>
      <c r="L269" s="9">
        <f t="shared" si="51"/>
        <v>12.000000000000002</v>
      </c>
      <c r="M269" s="9">
        <f t="shared" si="52"/>
        <v>16</v>
      </c>
      <c r="N269" s="9">
        <f t="shared" ca="1" si="53"/>
        <v>15</v>
      </c>
      <c r="O269" s="9">
        <f t="shared" ca="1" si="54"/>
        <v>2204</v>
      </c>
      <c r="P269" s="8"/>
      <c r="Q269" s="14">
        <f t="shared" ca="1" si="55"/>
        <v>2202</v>
      </c>
      <c r="R269" s="8">
        <f t="shared" ca="1" si="56"/>
        <v>2206</v>
      </c>
      <c r="S269" s="8">
        <f t="shared" ca="1" si="47"/>
        <v>2203</v>
      </c>
      <c r="T269" s="8">
        <v>7</v>
      </c>
      <c r="U269" s="11"/>
      <c r="V269" s="11"/>
      <c r="W269" s="11"/>
      <c r="X269" s="11"/>
      <c r="Y269" s="11"/>
    </row>
    <row r="270" spans="1:25" x14ac:dyDescent="0.2">
      <c r="A270" s="7">
        <v>43733</v>
      </c>
      <c r="B270" s="8">
        <v>1910</v>
      </c>
      <c r="C270" s="19">
        <v>245</v>
      </c>
      <c r="D270" s="22">
        <f t="shared" si="50"/>
        <v>467950</v>
      </c>
      <c r="E270" s="9">
        <f t="shared" si="57"/>
        <v>2183.2857142857142</v>
      </c>
      <c r="F270" s="12"/>
      <c r="G270" s="8"/>
      <c r="H270" s="8">
        <f t="shared" si="48"/>
        <v>39</v>
      </c>
      <c r="I270" s="8">
        <f>VLOOKUP(H270,'Online Orders'!V$3:W$55,2,FALSE)</f>
        <v>14688</v>
      </c>
      <c r="J270" s="8">
        <f t="shared" si="49"/>
        <v>3</v>
      </c>
      <c r="K270" s="13">
        <f>IF(G270=1,0,VLOOKUP(J270,'Online Orders'!X$3:Y$9,2,FALSE))</f>
        <v>0.14000000000000001</v>
      </c>
      <c r="L270" s="9">
        <f t="shared" si="51"/>
        <v>12.000000000000002</v>
      </c>
      <c r="M270" s="9">
        <f t="shared" si="52"/>
        <v>16</v>
      </c>
      <c r="N270" s="9">
        <f t="shared" ca="1" si="53"/>
        <v>13</v>
      </c>
      <c r="O270" s="9">
        <f t="shared" ca="1" si="54"/>
        <v>1910</v>
      </c>
      <c r="P270" s="8"/>
      <c r="Q270" s="14">
        <f t="shared" ca="1" si="55"/>
        <v>1908</v>
      </c>
      <c r="R270" s="8">
        <f t="shared" ca="1" si="56"/>
        <v>1912</v>
      </c>
      <c r="S270" s="8">
        <f t="shared" ca="1" si="47"/>
        <v>1910</v>
      </c>
      <c r="T270" s="8">
        <v>6</v>
      </c>
      <c r="U270" s="11"/>
      <c r="V270" s="11"/>
      <c r="W270" s="11"/>
      <c r="X270" s="11"/>
      <c r="Y270" s="11"/>
    </row>
    <row r="271" spans="1:25" x14ac:dyDescent="0.2">
      <c r="A271" s="7">
        <v>43734</v>
      </c>
      <c r="B271" s="8">
        <v>2499</v>
      </c>
      <c r="C271" s="19">
        <v>245</v>
      </c>
      <c r="D271" s="22">
        <f t="shared" si="50"/>
        <v>612255</v>
      </c>
      <c r="E271" s="9">
        <f t="shared" si="57"/>
        <v>2183.2857142857142</v>
      </c>
      <c r="F271" s="12"/>
      <c r="G271" s="8"/>
      <c r="H271" s="8">
        <f t="shared" si="48"/>
        <v>39</v>
      </c>
      <c r="I271" s="8">
        <f>VLOOKUP(H271,'Online Orders'!V$3:W$55,2,FALSE)</f>
        <v>14688</v>
      </c>
      <c r="J271" s="8">
        <f t="shared" si="49"/>
        <v>4</v>
      </c>
      <c r="K271" s="13">
        <f>IF(G271=1,0,VLOOKUP(J271,'Online Orders'!X$3:Y$9,2,FALSE))</f>
        <v>0.16</v>
      </c>
      <c r="L271" s="9">
        <f t="shared" si="51"/>
        <v>14.000000000000002</v>
      </c>
      <c r="M271" s="9">
        <f t="shared" si="52"/>
        <v>18</v>
      </c>
      <c r="N271" s="9">
        <f t="shared" ca="1" si="53"/>
        <v>17</v>
      </c>
      <c r="O271" s="9">
        <f t="shared" ca="1" si="54"/>
        <v>2497</v>
      </c>
      <c r="P271" s="8"/>
      <c r="Q271" s="14">
        <f t="shared" ca="1" si="55"/>
        <v>2495</v>
      </c>
      <c r="R271" s="8">
        <f t="shared" ca="1" si="56"/>
        <v>2499</v>
      </c>
      <c r="S271" s="8">
        <f t="shared" ca="1" si="47"/>
        <v>2495</v>
      </c>
      <c r="T271" s="8">
        <v>5</v>
      </c>
      <c r="U271" s="11"/>
      <c r="V271" s="11"/>
      <c r="W271" s="11"/>
      <c r="X271" s="11"/>
      <c r="Y271" s="11"/>
    </row>
    <row r="272" spans="1:25" x14ac:dyDescent="0.2">
      <c r="A272" s="7">
        <v>43735</v>
      </c>
      <c r="B272" s="8">
        <v>3528</v>
      </c>
      <c r="C272" s="19">
        <v>245</v>
      </c>
      <c r="D272" s="22">
        <f t="shared" si="50"/>
        <v>864360</v>
      </c>
      <c r="E272" s="9">
        <f t="shared" si="57"/>
        <v>2229.7142857142858</v>
      </c>
      <c r="F272" s="12"/>
      <c r="G272" s="8"/>
      <c r="H272" s="8">
        <f t="shared" si="48"/>
        <v>39</v>
      </c>
      <c r="I272" s="8">
        <f>VLOOKUP(H272,'Online Orders'!V$3:W$55,2,FALSE)</f>
        <v>14688</v>
      </c>
      <c r="J272" s="8">
        <f t="shared" si="49"/>
        <v>5</v>
      </c>
      <c r="K272" s="13">
        <f>IF(G272=1,0,VLOOKUP(J272,'Online Orders'!X$3:Y$9,2,FALSE))</f>
        <v>0.22</v>
      </c>
      <c r="L272" s="9">
        <f t="shared" si="51"/>
        <v>20</v>
      </c>
      <c r="M272" s="9">
        <f t="shared" si="52"/>
        <v>24</v>
      </c>
      <c r="N272" s="9">
        <f t="shared" ca="1" si="53"/>
        <v>24</v>
      </c>
      <c r="O272" s="9">
        <f t="shared" ca="1" si="54"/>
        <v>3526</v>
      </c>
      <c r="P272" s="8"/>
      <c r="Q272" s="14">
        <f t="shared" ca="1" si="55"/>
        <v>3524</v>
      </c>
      <c r="R272" s="8">
        <f t="shared" ca="1" si="56"/>
        <v>3528</v>
      </c>
      <c r="S272" s="8">
        <f t="shared" ca="1" si="47"/>
        <v>3527</v>
      </c>
      <c r="T272" s="8">
        <v>14</v>
      </c>
      <c r="U272" s="11"/>
      <c r="V272" s="11"/>
      <c r="W272" s="11"/>
      <c r="X272" s="11"/>
      <c r="Y272" s="11"/>
    </row>
    <row r="273" spans="1:25" x14ac:dyDescent="0.2">
      <c r="A273" s="7">
        <v>43736</v>
      </c>
      <c r="B273" s="8">
        <v>2642</v>
      </c>
      <c r="C273" s="19">
        <v>245</v>
      </c>
      <c r="D273" s="22">
        <f t="shared" si="50"/>
        <v>647290</v>
      </c>
      <c r="E273" s="9">
        <f t="shared" si="57"/>
        <v>2175.2857142857142</v>
      </c>
      <c r="F273" s="12"/>
      <c r="G273" s="8"/>
      <c r="H273" s="8">
        <f t="shared" si="48"/>
        <v>39</v>
      </c>
      <c r="I273" s="8">
        <f>VLOOKUP(H273,'Online Orders'!V$3:W$55,2,FALSE)</f>
        <v>14688</v>
      </c>
      <c r="J273" s="8">
        <f t="shared" si="49"/>
        <v>6</v>
      </c>
      <c r="K273" s="13">
        <f>IF(G273=1,0,VLOOKUP(J273,'Online Orders'!X$3:Y$9,2,FALSE))</f>
        <v>0.17</v>
      </c>
      <c r="L273" s="9">
        <f t="shared" si="51"/>
        <v>15.000000000000002</v>
      </c>
      <c r="M273" s="9">
        <f t="shared" si="52"/>
        <v>19</v>
      </c>
      <c r="N273" s="9">
        <f t="shared" ca="1" si="53"/>
        <v>17</v>
      </c>
      <c r="O273" s="9">
        <f t="shared" ca="1" si="54"/>
        <v>2497</v>
      </c>
      <c r="P273" s="8"/>
      <c r="Q273" s="14">
        <f t="shared" ca="1" si="55"/>
        <v>2495</v>
      </c>
      <c r="R273" s="8">
        <f t="shared" ca="1" si="56"/>
        <v>2499</v>
      </c>
      <c r="S273" s="8">
        <f t="shared" ca="1" si="47"/>
        <v>2498</v>
      </c>
      <c r="T273" s="8">
        <v>7</v>
      </c>
      <c r="U273" s="11"/>
      <c r="V273" s="11"/>
      <c r="W273" s="11"/>
      <c r="X273" s="11"/>
      <c r="Y273" s="11"/>
    </row>
    <row r="274" spans="1:25" x14ac:dyDescent="0.2">
      <c r="A274" s="7">
        <v>43737</v>
      </c>
      <c r="B274" s="8">
        <v>0</v>
      </c>
      <c r="C274" s="19">
        <v>245</v>
      </c>
      <c r="D274" s="22">
        <f t="shared" si="50"/>
        <v>0</v>
      </c>
      <c r="E274" s="9">
        <f t="shared" si="57"/>
        <v>2224.2857142857142</v>
      </c>
      <c r="F274" s="12"/>
      <c r="G274" s="8"/>
      <c r="H274" s="8">
        <f t="shared" si="48"/>
        <v>39</v>
      </c>
      <c r="I274" s="8">
        <f>VLOOKUP(H274,'Online Orders'!V$3:W$55,2,FALSE)</f>
        <v>14688</v>
      </c>
      <c r="J274" s="8">
        <f t="shared" si="49"/>
        <v>7</v>
      </c>
      <c r="K274" s="13">
        <f>IF(G274=1,0,VLOOKUP(J274,'Online Orders'!X$3:Y$9,2,FALSE))</f>
        <v>0</v>
      </c>
      <c r="L274" s="9">
        <f t="shared" si="51"/>
        <v>0</v>
      </c>
      <c r="M274" s="9">
        <f t="shared" si="52"/>
        <v>0</v>
      </c>
      <c r="N274" s="9">
        <f t="shared" ca="1" si="53"/>
        <v>0</v>
      </c>
      <c r="O274" s="9">
        <f t="shared" ca="1" si="54"/>
        <v>0</v>
      </c>
      <c r="P274" s="8"/>
      <c r="Q274" s="14">
        <f t="shared" ca="1" si="55"/>
        <v>0</v>
      </c>
      <c r="R274" s="8">
        <f t="shared" ca="1" si="56"/>
        <v>0</v>
      </c>
      <c r="S274" s="8">
        <f t="shared" ca="1" si="47"/>
        <v>0</v>
      </c>
      <c r="T274" s="8">
        <v>0</v>
      </c>
      <c r="U274" s="11"/>
      <c r="V274" s="11"/>
      <c r="W274" s="11"/>
      <c r="X274" s="11"/>
      <c r="Y274" s="11"/>
    </row>
    <row r="275" spans="1:25" x14ac:dyDescent="0.2">
      <c r="A275" s="7">
        <v>43738</v>
      </c>
      <c r="B275" s="8">
        <v>2677</v>
      </c>
      <c r="C275" s="19">
        <v>245</v>
      </c>
      <c r="D275" s="22">
        <f t="shared" si="50"/>
        <v>655865</v>
      </c>
      <c r="E275" s="9">
        <f t="shared" si="57"/>
        <v>2169.1428571428573</v>
      </c>
      <c r="F275" s="12"/>
      <c r="G275" s="8"/>
      <c r="H275" s="8">
        <f t="shared" si="48"/>
        <v>40</v>
      </c>
      <c r="I275" s="8">
        <f>VLOOKUP(H275,'Online Orders'!V$3:W$55,2,FALSE)</f>
        <v>14088</v>
      </c>
      <c r="J275" s="8">
        <f t="shared" si="49"/>
        <v>1</v>
      </c>
      <c r="K275" s="13">
        <f>IF(G275=1,0,VLOOKUP(J275,'Online Orders'!X$3:Y$9,2,FALSE))</f>
        <v>0.17</v>
      </c>
      <c r="L275" s="9">
        <f t="shared" si="51"/>
        <v>15.000000000000002</v>
      </c>
      <c r="M275" s="9">
        <f t="shared" si="52"/>
        <v>19</v>
      </c>
      <c r="N275" s="9">
        <f t="shared" ca="1" si="53"/>
        <v>18</v>
      </c>
      <c r="O275" s="9">
        <f t="shared" ca="1" si="54"/>
        <v>2536</v>
      </c>
      <c r="P275" s="8"/>
      <c r="Q275" s="14">
        <f t="shared" ca="1" si="55"/>
        <v>2534</v>
      </c>
      <c r="R275" s="8">
        <f t="shared" ca="1" si="56"/>
        <v>2538</v>
      </c>
      <c r="S275" s="8">
        <f t="shared" ca="1" si="47"/>
        <v>2538</v>
      </c>
      <c r="T275" s="8">
        <v>10</v>
      </c>
      <c r="U275" s="11"/>
      <c r="V275" s="11"/>
      <c r="W275" s="11"/>
      <c r="X275" s="11"/>
      <c r="Y275" s="11"/>
    </row>
    <row r="276" spans="1:25" x14ac:dyDescent="0.2">
      <c r="A276" s="7">
        <v>43739</v>
      </c>
      <c r="B276" s="8">
        <v>1971</v>
      </c>
      <c r="C276" s="19">
        <v>245</v>
      </c>
      <c r="D276" s="22">
        <f t="shared" si="50"/>
        <v>482895</v>
      </c>
      <c r="E276" s="9">
        <f t="shared" si="57"/>
        <v>2087.7142857142858</v>
      </c>
      <c r="F276" s="12"/>
      <c r="G276" s="8"/>
      <c r="H276" s="8">
        <f t="shared" si="48"/>
        <v>40</v>
      </c>
      <c r="I276" s="8">
        <f>VLOOKUP(H276,'Online Orders'!V$3:W$55,2,FALSE)</f>
        <v>14088</v>
      </c>
      <c r="J276" s="8">
        <f t="shared" si="49"/>
        <v>2</v>
      </c>
      <c r="K276" s="13">
        <f>IF(G276=1,0,VLOOKUP(J276,'Online Orders'!X$3:Y$9,2,FALSE))</f>
        <v>0.14000000000000001</v>
      </c>
      <c r="L276" s="9">
        <f t="shared" si="51"/>
        <v>12.000000000000002</v>
      </c>
      <c r="M276" s="9">
        <f t="shared" si="52"/>
        <v>16</v>
      </c>
      <c r="N276" s="9">
        <f t="shared" ca="1" si="53"/>
        <v>14</v>
      </c>
      <c r="O276" s="9">
        <f t="shared" ca="1" si="54"/>
        <v>1973</v>
      </c>
      <c r="P276" s="8"/>
      <c r="Q276" s="14">
        <f t="shared" ca="1" si="55"/>
        <v>1971</v>
      </c>
      <c r="R276" s="8">
        <f t="shared" ca="1" si="56"/>
        <v>1975</v>
      </c>
      <c r="S276" s="8">
        <f t="shared" ca="1" si="47"/>
        <v>1973</v>
      </c>
      <c r="T276" s="8">
        <v>8</v>
      </c>
      <c r="U276" s="11"/>
      <c r="V276" s="11"/>
      <c r="W276" s="11"/>
      <c r="X276" s="11"/>
      <c r="Y276" s="11"/>
    </row>
    <row r="277" spans="1:25" x14ac:dyDescent="0.2">
      <c r="A277" s="7">
        <v>43740</v>
      </c>
      <c r="B277" s="8">
        <v>2253</v>
      </c>
      <c r="C277" s="19">
        <v>245</v>
      </c>
      <c r="D277" s="22">
        <f t="shared" si="50"/>
        <v>551985</v>
      </c>
      <c r="E277" s="9">
        <f t="shared" si="57"/>
        <v>2052.7142857142858</v>
      </c>
      <c r="F277" s="12"/>
      <c r="G277" s="8"/>
      <c r="H277" s="8">
        <f t="shared" si="48"/>
        <v>40</v>
      </c>
      <c r="I277" s="8">
        <f>VLOOKUP(H277,'Online Orders'!V$3:W$55,2,FALSE)</f>
        <v>14088</v>
      </c>
      <c r="J277" s="8">
        <f t="shared" si="49"/>
        <v>3</v>
      </c>
      <c r="K277" s="13">
        <f>IF(G277=1,0,VLOOKUP(J277,'Online Orders'!X$3:Y$9,2,FALSE))</f>
        <v>0.14000000000000001</v>
      </c>
      <c r="L277" s="9">
        <f t="shared" si="51"/>
        <v>12.000000000000002</v>
      </c>
      <c r="M277" s="9">
        <f t="shared" si="52"/>
        <v>16</v>
      </c>
      <c r="N277" s="9">
        <f t="shared" ca="1" si="53"/>
        <v>16</v>
      </c>
      <c r="O277" s="9">
        <f t="shared" ca="1" si="54"/>
        <v>2255</v>
      </c>
      <c r="P277" s="8"/>
      <c r="Q277" s="14">
        <f t="shared" ca="1" si="55"/>
        <v>2253</v>
      </c>
      <c r="R277" s="8">
        <f t="shared" ca="1" si="56"/>
        <v>2257</v>
      </c>
      <c r="S277" s="8">
        <f t="shared" ca="1" si="47"/>
        <v>2256</v>
      </c>
      <c r="T277" s="8">
        <v>6</v>
      </c>
      <c r="U277" s="11"/>
      <c r="V277" s="11"/>
      <c r="W277" s="11"/>
      <c r="X277" s="11"/>
      <c r="Y277" s="11"/>
    </row>
    <row r="278" spans="1:25" x14ac:dyDescent="0.2">
      <c r="A278" s="7">
        <v>43741</v>
      </c>
      <c r="B278" s="8">
        <v>2113</v>
      </c>
      <c r="C278" s="19">
        <v>245</v>
      </c>
      <c r="D278" s="22">
        <f t="shared" si="50"/>
        <v>517685</v>
      </c>
      <c r="E278" s="9">
        <f t="shared" si="57"/>
        <v>2052.7142857142858</v>
      </c>
      <c r="F278" s="12"/>
      <c r="G278" s="8"/>
      <c r="H278" s="8">
        <f t="shared" si="48"/>
        <v>40</v>
      </c>
      <c r="I278" s="8">
        <f>VLOOKUP(H278,'Online Orders'!V$3:W$55,2,FALSE)</f>
        <v>14088</v>
      </c>
      <c r="J278" s="8">
        <f t="shared" si="49"/>
        <v>4</v>
      </c>
      <c r="K278" s="13">
        <f>IF(G278=1,0,VLOOKUP(J278,'Online Orders'!X$3:Y$9,2,FALSE))</f>
        <v>0.16</v>
      </c>
      <c r="L278" s="9">
        <f t="shared" si="51"/>
        <v>14.000000000000002</v>
      </c>
      <c r="M278" s="9">
        <f t="shared" si="52"/>
        <v>18</v>
      </c>
      <c r="N278" s="9">
        <f t="shared" ca="1" si="53"/>
        <v>18</v>
      </c>
      <c r="O278" s="9">
        <f t="shared" ca="1" si="54"/>
        <v>2536</v>
      </c>
      <c r="P278" s="8"/>
      <c r="Q278" s="14">
        <f t="shared" ca="1" si="55"/>
        <v>2534</v>
      </c>
      <c r="R278" s="8">
        <f t="shared" ca="1" si="56"/>
        <v>2538</v>
      </c>
      <c r="S278" s="8">
        <f t="shared" ca="1" si="47"/>
        <v>2534</v>
      </c>
      <c r="T278" s="8">
        <v>4</v>
      </c>
      <c r="U278" s="11"/>
      <c r="V278" s="11"/>
      <c r="W278" s="11"/>
      <c r="X278" s="11"/>
      <c r="Y278" s="11"/>
    </row>
    <row r="279" spans="1:25" x14ac:dyDescent="0.2">
      <c r="A279" s="7">
        <v>43742</v>
      </c>
      <c r="B279" s="8">
        <v>2958</v>
      </c>
      <c r="C279" s="19">
        <v>245</v>
      </c>
      <c r="D279" s="22">
        <f t="shared" si="50"/>
        <v>724710</v>
      </c>
      <c r="E279" s="9">
        <f t="shared" si="57"/>
        <v>2052.8571428571427</v>
      </c>
      <c r="F279" s="12"/>
      <c r="G279" s="8"/>
      <c r="H279" s="8">
        <f t="shared" si="48"/>
        <v>40</v>
      </c>
      <c r="I279" s="8">
        <f>VLOOKUP(H279,'Online Orders'!V$3:W$55,2,FALSE)</f>
        <v>14088</v>
      </c>
      <c r="J279" s="8">
        <f t="shared" si="49"/>
        <v>5</v>
      </c>
      <c r="K279" s="13">
        <f>IF(G279=1,0,VLOOKUP(J279,'Online Orders'!X$3:Y$9,2,FALSE))</f>
        <v>0.22</v>
      </c>
      <c r="L279" s="9">
        <f t="shared" si="51"/>
        <v>20</v>
      </c>
      <c r="M279" s="9">
        <f t="shared" si="52"/>
        <v>24</v>
      </c>
      <c r="N279" s="9">
        <f t="shared" ca="1" si="53"/>
        <v>20</v>
      </c>
      <c r="O279" s="9">
        <f t="shared" ca="1" si="54"/>
        <v>2818</v>
      </c>
      <c r="P279" s="8"/>
      <c r="Q279" s="14">
        <f t="shared" ca="1" si="55"/>
        <v>2816</v>
      </c>
      <c r="R279" s="8">
        <f t="shared" ca="1" si="56"/>
        <v>2820</v>
      </c>
      <c r="S279" s="8">
        <f t="shared" ref="S279:S342" ca="1" si="58">RANDBETWEEN(Q279,R279)</f>
        <v>2816</v>
      </c>
      <c r="T279" s="8">
        <v>12</v>
      </c>
      <c r="U279" s="11"/>
      <c r="V279" s="11"/>
      <c r="W279" s="11"/>
      <c r="X279" s="11"/>
      <c r="Y279" s="11"/>
    </row>
    <row r="280" spans="1:25" x14ac:dyDescent="0.2">
      <c r="A280" s="7">
        <v>43743</v>
      </c>
      <c r="B280" s="8">
        <v>2397</v>
      </c>
      <c r="C280" s="19">
        <v>245</v>
      </c>
      <c r="D280" s="22">
        <f t="shared" si="50"/>
        <v>587265</v>
      </c>
      <c r="E280" s="9">
        <f t="shared" si="57"/>
        <v>2033</v>
      </c>
      <c r="F280" s="12"/>
      <c r="G280" s="8"/>
      <c r="H280" s="8">
        <f t="shared" si="48"/>
        <v>40</v>
      </c>
      <c r="I280" s="8">
        <f>VLOOKUP(H280,'Online Orders'!V$3:W$55,2,FALSE)</f>
        <v>14088</v>
      </c>
      <c r="J280" s="8">
        <f t="shared" si="49"/>
        <v>6</v>
      </c>
      <c r="K280" s="13">
        <f>IF(G280=1,0,VLOOKUP(J280,'Online Orders'!X$3:Y$9,2,FALSE))</f>
        <v>0.17</v>
      </c>
      <c r="L280" s="9">
        <f t="shared" si="51"/>
        <v>15.000000000000002</v>
      </c>
      <c r="M280" s="9">
        <f t="shared" si="52"/>
        <v>19</v>
      </c>
      <c r="N280" s="9">
        <f t="shared" ca="1" si="53"/>
        <v>18</v>
      </c>
      <c r="O280" s="9">
        <f t="shared" ca="1" si="54"/>
        <v>2536</v>
      </c>
      <c r="P280" s="8"/>
      <c r="Q280" s="14">
        <f t="shared" ca="1" si="55"/>
        <v>2534</v>
      </c>
      <c r="R280" s="8">
        <f t="shared" ca="1" si="56"/>
        <v>2538</v>
      </c>
      <c r="S280" s="8">
        <f t="shared" ca="1" si="58"/>
        <v>2536</v>
      </c>
      <c r="T280" s="8">
        <v>7</v>
      </c>
      <c r="U280" s="11"/>
      <c r="V280" s="11"/>
      <c r="W280" s="11"/>
      <c r="X280" s="11"/>
      <c r="Y280" s="11"/>
    </row>
    <row r="281" spans="1:25" x14ac:dyDescent="0.2">
      <c r="A281" s="7">
        <v>43744</v>
      </c>
      <c r="B281" s="8">
        <v>0</v>
      </c>
      <c r="C281" s="19">
        <v>245</v>
      </c>
      <c r="D281" s="22">
        <f t="shared" si="50"/>
        <v>0</v>
      </c>
      <c r="E281" s="9">
        <f t="shared" si="57"/>
        <v>2013.1428571428571</v>
      </c>
      <c r="F281" s="12"/>
      <c r="G281" s="8"/>
      <c r="H281" s="8">
        <f t="shared" si="48"/>
        <v>40</v>
      </c>
      <c r="I281" s="8">
        <f>VLOOKUP(H281,'Online Orders'!V$3:W$55,2,FALSE)</f>
        <v>14088</v>
      </c>
      <c r="J281" s="8">
        <f t="shared" si="49"/>
        <v>7</v>
      </c>
      <c r="K281" s="13">
        <f>IF(G281=1,0,VLOOKUP(J281,'Online Orders'!X$3:Y$9,2,FALSE))</f>
        <v>0</v>
      </c>
      <c r="L281" s="9">
        <f t="shared" si="51"/>
        <v>0</v>
      </c>
      <c r="M281" s="9">
        <f t="shared" si="52"/>
        <v>0</v>
      </c>
      <c r="N281" s="9">
        <f t="shared" ca="1" si="53"/>
        <v>0</v>
      </c>
      <c r="O281" s="9">
        <f t="shared" ca="1" si="54"/>
        <v>0</v>
      </c>
      <c r="P281" s="8"/>
      <c r="Q281" s="14">
        <f t="shared" ca="1" si="55"/>
        <v>0</v>
      </c>
      <c r="R281" s="8">
        <f t="shared" ca="1" si="56"/>
        <v>0</v>
      </c>
      <c r="S281" s="8">
        <f t="shared" ca="1" si="58"/>
        <v>0</v>
      </c>
      <c r="T281" s="8">
        <v>0</v>
      </c>
      <c r="U281" s="11"/>
      <c r="V281" s="11"/>
      <c r="W281" s="11"/>
      <c r="X281" s="11"/>
      <c r="Y281" s="11"/>
    </row>
    <row r="282" spans="1:25" x14ac:dyDescent="0.2">
      <c r="A282" s="7">
        <v>43745</v>
      </c>
      <c r="B282" s="8">
        <v>2678</v>
      </c>
      <c r="C282" s="19">
        <v>245</v>
      </c>
      <c r="D282" s="22">
        <f t="shared" si="50"/>
        <v>656110</v>
      </c>
      <c r="E282" s="9">
        <f t="shared" si="57"/>
        <v>2073.5714285714284</v>
      </c>
      <c r="F282" s="12"/>
      <c r="G282" s="8"/>
      <c r="H282" s="8">
        <f t="shared" si="48"/>
        <v>41</v>
      </c>
      <c r="I282" s="8">
        <f>VLOOKUP(H282,'Online Orders'!V$3:W$55,2,FALSE)</f>
        <v>14088</v>
      </c>
      <c r="J282" s="8">
        <f t="shared" si="49"/>
        <v>1</v>
      </c>
      <c r="K282" s="13">
        <f>IF(G282=1,0,VLOOKUP(J282,'Online Orders'!X$3:Y$9,2,FALSE))</f>
        <v>0.17</v>
      </c>
      <c r="L282" s="9">
        <f t="shared" si="51"/>
        <v>15.000000000000002</v>
      </c>
      <c r="M282" s="9">
        <f t="shared" si="52"/>
        <v>19</v>
      </c>
      <c r="N282" s="9">
        <f t="shared" ca="1" si="53"/>
        <v>18</v>
      </c>
      <c r="O282" s="9">
        <f t="shared" ca="1" si="54"/>
        <v>2536</v>
      </c>
      <c r="P282" s="8"/>
      <c r="Q282" s="14">
        <f t="shared" ca="1" si="55"/>
        <v>2534</v>
      </c>
      <c r="R282" s="8">
        <f t="shared" ca="1" si="56"/>
        <v>2538</v>
      </c>
      <c r="S282" s="8">
        <f t="shared" ca="1" si="58"/>
        <v>2535</v>
      </c>
      <c r="T282" s="8">
        <v>10</v>
      </c>
      <c r="U282" s="11"/>
      <c r="V282" s="11"/>
      <c r="W282" s="11"/>
      <c r="X282" s="11"/>
      <c r="Y282" s="11"/>
    </row>
    <row r="283" spans="1:25" x14ac:dyDescent="0.2">
      <c r="A283" s="7">
        <v>43746</v>
      </c>
      <c r="B283" s="8">
        <v>1832</v>
      </c>
      <c r="C283" s="19">
        <v>245</v>
      </c>
      <c r="D283" s="22">
        <f t="shared" si="50"/>
        <v>448840</v>
      </c>
      <c r="E283" s="9">
        <f t="shared" si="57"/>
        <v>2094.1428571428573</v>
      </c>
      <c r="F283" s="12"/>
      <c r="G283" s="8"/>
      <c r="H283" s="8">
        <f t="shared" si="48"/>
        <v>41</v>
      </c>
      <c r="I283" s="8">
        <f>VLOOKUP(H283,'Online Orders'!V$3:W$55,2,FALSE)</f>
        <v>14088</v>
      </c>
      <c r="J283" s="8">
        <f t="shared" si="49"/>
        <v>2</v>
      </c>
      <c r="K283" s="13">
        <f>IF(G283=1,0,VLOOKUP(J283,'Online Orders'!X$3:Y$9,2,FALSE))</f>
        <v>0.14000000000000001</v>
      </c>
      <c r="L283" s="9">
        <f t="shared" si="51"/>
        <v>12.000000000000002</v>
      </c>
      <c r="M283" s="9">
        <f t="shared" si="52"/>
        <v>16</v>
      </c>
      <c r="N283" s="9">
        <f t="shared" ca="1" si="53"/>
        <v>16</v>
      </c>
      <c r="O283" s="9">
        <f t="shared" ca="1" si="54"/>
        <v>2255</v>
      </c>
      <c r="P283" s="8"/>
      <c r="Q283" s="14">
        <f t="shared" ca="1" si="55"/>
        <v>2253</v>
      </c>
      <c r="R283" s="8">
        <f t="shared" ca="1" si="56"/>
        <v>2257</v>
      </c>
      <c r="S283" s="8">
        <f t="shared" ca="1" si="58"/>
        <v>2254</v>
      </c>
      <c r="T283" s="8">
        <v>8</v>
      </c>
      <c r="U283" s="11"/>
      <c r="V283" s="11"/>
      <c r="W283" s="11"/>
      <c r="X283" s="11"/>
      <c r="Y283" s="11"/>
    </row>
    <row r="284" spans="1:25" x14ac:dyDescent="0.2">
      <c r="A284" s="7">
        <v>43747</v>
      </c>
      <c r="B284" s="8">
        <v>2114</v>
      </c>
      <c r="C284" s="19">
        <v>245</v>
      </c>
      <c r="D284" s="22">
        <f t="shared" si="50"/>
        <v>517930</v>
      </c>
      <c r="E284" s="9">
        <f t="shared" si="57"/>
        <v>2093.8571428571427</v>
      </c>
      <c r="F284" s="12"/>
      <c r="G284" s="8"/>
      <c r="H284" s="8">
        <f t="shared" si="48"/>
        <v>41</v>
      </c>
      <c r="I284" s="8">
        <f>VLOOKUP(H284,'Online Orders'!V$3:W$55,2,FALSE)</f>
        <v>14088</v>
      </c>
      <c r="J284" s="8">
        <f t="shared" si="49"/>
        <v>3</v>
      </c>
      <c r="K284" s="13">
        <f>IF(G284=1,0,VLOOKUP(J284,'Online Orders'!X$3:Y$9,2,FALSE))</f>
        <v>0.14000000000000001</v>
      </c>
      <c r="L284" s="9">
        <f t="shared" si="51"/>
        <v>12.000000000000002</v>
      </c>
      <c r="M284" s="9">
        <f t="shared" si="52"/>
        <v>16</v>
      </c>
      <c r="N284" s="9">
        <f t="shared" ca="1" si="53"/>
        <v>16</v>
      </c>
      <c r="O284" s="9">
        <f t="shared" ca="1" si="54"/>
        <v>2255</v>
      </c>
      <c r="P284" s="8"/>
      <c r="Q284" s="14">
        <f t="shared" ca="1" si="55"/>
        <v>2253</v>
      </c>
      <c r="R284" s="8">
        <f t="shared" ca="1" si="56"/>
        <v>2257</v>
      </c>
      <c r="S284" s="8">
        <f t="shared" ca="1" si="58"/>
        <v>2254</v>
      </c>
      <c r="T284" s="8">
        <v>6</v>
      </c>
      <c r="U284" s="11"/>
      <c r="V284" s="11"/>
      <c r="W284" s="11"/>
      <c r="X284" s="11"/>
      <c r="Y284" s="11"/>
    </row>
    <row r="285" spans="1:25" x14ac:dyDescent="0.2">
      <c r="A285" s="7">
        <v>43748</v>
      </c>
      <c r="B285" s="8">
        <v>2536</v>
      </c>
      <c r="C285" s="19">
        <v>245</v>
      </c>
      <c r="D285" s="22">
        <f t="shared" si="50"/>
        <v>621320</v>
      </c>
      <c r="E285" s="9">
        <f t="shared" si="57"/>
        <v>2093.8571428571427</v>
      </c>
      <c r="F285" s="12"/>
      <c r="G285" s="8"/>
      <c r="H285" s="8">
        <f t="shared" si="48"/>
        <v>41</v>
      </c>
      <c r="I285" s="8">
        <f>VLOOKUP(H285,'Online Orders'!V$3:W$55,2,FALSE)</f>
        <v>14088</v>
      </c>
      <c r="J285" s="8">
        <f t="shared" si="49"/>
        <v>4</v>
      </c>
      <c r="K285" s="13">
        <f>IF(G285=1,0,VLOOKUP(J285,'Online Orders'!X$3:Y$9,2,FALSE))</f>
        <v>0.16</v>
      </c>
      <c r="L285" s="9">
        <f t="shared" si="51"/>
        <v>14.000000000000002</v>
      </c>
      <c r="M285" s="9">
        <f t="shared" si="52"/>
        <v>18</v>
      </c>
      <c r="N285" s="9">
        <f t="shared" ca="1" si="53"/>
        <v>18</v>
      </c>
      <c r="O285" s="9">
        <f t="shared" ca="1" si="54"/>
        <v>2536</v>
      </c>
      <c r="P285" s="8"/>
      <c r="Q285" s="14">
        <f t="shared" ca="1" si="55"/>
        <v>2534</v>
      </c>
      <c r="R285" s="8">
        <f t="shared" ca="1" si="56"/>
        <v>2538</v>
      </c>
      <c r="S285" s="8">
        <f t="shared" ca="1" si="58"/>
        <v>2538</v>
      </c>
      <c r="T285" s="8">
        <v>4</v>
      </c>
      <c r="U285" s="11"/>
      <c r="V285" s="11"/>
      <c r="W285" s="11"/>
      <c r="X285" s="11"/>
      <c r="Y285" s="11"/>
    </row>
    <row r="286" spans="1:25" x14ac:dyDescent="0.2">
      <c r="A286" s="7">
        <v>43749</v>
      </c>
      <c r="B286" s="8">
        <v>3102</v>
      </c>
      <c r="C286" s="19">
        <v>245</v>
      </c>
      <c r="D286" s="22">
        <f t="shared" si="50"/>
        <v>759990</v>
      </c>
      <c r="E286" s="9">
        <f t="shared" si="57"/>
        <v>2053.7142857142858</v>
      </c>
      <c r="F286" s="12"/>
      <c r="G286" s="8"/>
      <c r="H286" s="8">
        <f t="shared" si="48"/>
        <v>41</v>
      </c>
      <c r="I286" s="8">
        <f>VLOOKUP(H286,'Online Orders'!V$3:W$55,2,FALSE)</f>
        <v>14088</v>
      </c>
      <c r="J286" s="8">
        <f t="shared" si="49"/>
        <v>5</v>
      </c>
      <c r="K286" s="13">
        <f>IF(G286=1,0,VLOOKUP(J286,'Online Orders'!X$3:Y$9,2,FALSE))</f>
        <v>0.22</v>
      </c>
      <c r="L286" s="9">
        <f t="shared" si="51"/>
        <v>20</v>
      </c>
      <c r="M286" s="9">
        <f t="shared" si="52"/>
        <v>24</v>
      </c>
      <c r="N286" s="9">
        <f t="shared" ca="1" si="53"/>
        <v>22</v>
      </c>
      <c r="O286" s="9">
        <f t="shared" ca="1" si="54"/>
        <v>3100</v>
      </c>
      <c r="P286" s="8"/>
      <c r="Q286" s="14">
        <f t="shared" ca="1" si="55"/>
        <v>3098</v>
      </c>
      <c r="R286" s="8">
        <f t="shared" ca="1" si="56"/>
        <v>3102</v>
      </c>
      <c r="S286" s="8">
        <f t="shared" ca="1" si="58"/>
        <v>3100</v>
      </c>
      <c r="T286" s="8">
        <v>12</v>
      </c>
      <c r="U286" s="11"/>
      <c r="V286" s="11"/>
      <c r="W286" s="11"/>
      <c r="X286" s="11"/>
      <c r="Y286" s="11"/>
    </row>
    <row r="287" spans="1:25" x14ac:dyDescent="0.2">
      <c r="A287" s="7">
        <v>43750</v>
      </c>
      <c r="B287" s="8">
        <v>2395</v>
      </c>
      <c r="C287" s="19">
        <v>245</v>
      </c>
      <c r="D287" s="22">
        <f t="shared" si="50"/>
        <v>586775</v>
      </c>
      <c r="E287" s="9">
        <f t="shared" si="57"/>
        <v>2054</v>
      </c>
      <c r="F287" s="12"/>
      <c r="G287" s="8"/>
      <c r="H287" s="8">
        <f t="shared" si="48"/>
        <v>41</v>
      </c>
      <c r="I287" s="8">
        <f>VLOOKUP(H287,'Online Orders'!V$3:W$55,2,FALSE)</f>
        <v>14088</v>
      </c>
      <c r="J287" s="8">
        <f t="shared" si="49"/>
        <v>6</v>
      </c>
      <c r="K287" s="13">
        <f>IF(G287=1,0,VLOOKUP(J287,'Online Orders'!X$3:Y$9,2,FALSE))</f>
        <v>0.17</v>
      </c>
      <c r="L287" s="9">
        <f t="shared" si="51"/>
        <v>15.000000000000002</v>
      </c>
      <c r="M287" s="9">
        <f t="shared" si="52"/>
        <v>19</v>
      </c>
      <c r="N287" s="9">
        <f t="shared" ca="1" si="53"/>
        <v>17</v>
      </c>
      <c r="O287" s="9">
        <f t="shared" ca="1" si="54"/>
        <v>2395</v>
      </c>
      <c r="P287" s="8"/>
      <c r="Q287" s="14">
        <f t="shared" ca="1" si="55"/>
        <v>2393</v>
      </c>
      <c r="R287" s="8">
        <f t="shared" ca="1" si="56"/>
        <v>2397</v>
      </c>
      <c r="S287" s="8">
        <f t="shared" ca="1" si="58"/>
        <v>2396</v>
      </c>
      <c r="T287" s="8">
        <v>7</v>
      </c>
      <c r="U287" s="11"/>
      <c r="V287" s="11"/>
      <c r="W287" s="11"/>
      <c r="X287" s="11"/>
      <c r="Y287" s="11"/>
    </row>
    <row r="288" spans="1:25" x14ac:dyDescent="0.2">
      <c r="A288" s="7">
        <v>43751</v>
      </c>
      <c r="B288" s="8">
        <v>0</v>
      </c>
      <c r="C288" s="19">
        <v>245</v>
      </c>
      <c r="D288" s="22">
        <f t="shared" si="50"/>
        <v>0</v>
      </c>
      <c r="E288" s="9">
        <f t="shared" si="57"/>
        <v>2053.7142857142858</v>
      </c>
      <c r="F288" s="12"/>
      <c r="G288" s="8"/>
      <c r="H288" s="8">
        <f t="shared" si="48"/>
        <v>41</v>
      </c>
      <c r="I288" s="8">
        <f>VLOOKUP(H288,'Online Orders'!V$3:W$55,2,FALSE)</f>
        <v>14088</v>
      </c>
      <c r="J288" s="8">
        <f t="shared" si="49"/>
        <v>7</v>
      </c>
      <c r="K288" s="13">
        <f>IF(G288=1,0,VLOOKUP(J288,'Online Orders'!X$3:Y$9,2,FALSE))</f>
        <v>0</v>
      </c>
      <c r="L288" s="9">
        <f t="shared" si="51"/>
        <v>0</v>
      </c>
      <c r="M288" s="9">
        <f t="shared" si="52"/>
        <v>0</v>
      </c>
      <c r="N288" s="9">
        <f t="shared" ca="1" si="53"/>
        <v>0</v>
      </c>
      <c r="O288" s="9">
        <f t="shared" ca="1" si="54"/>
        <v>0</v>
      </c>
      <c r="P288" s="8"/>
      <c r="Q288" s="14">
        <f t="shared" ca="1" si="55"/>
        <v>0</v>
      </c>
      <c r="R288" s="8">
        <f t="shared" ca="1" si="56"/>
        <v>0</v>
      </c>
      <c r="S288" s="8">
        <f t="shared" ca="1" si="58"/>
        <v>0</v>
      </c>
      <c r="T288" s="8">
        <v>0</v>
      </c>
      <c r="U288" s="11"/>
      <c r="V288" s="11"/>
      <c r="W288" s="11"/>
      <c r="X288" s="11"/>
      <c r="Y288" s="11"/>
    </row>
    <row r="289" spans="1:25" x14ac:dyDescent="0.2">
      <c r="A289" s="7">
        <v>43752</v>
      </c>
      <c r="B289" s="8">
        <v>2397</v>
      </c>
      <c r="C289" s="19">
        <v>245</v>
      </c>
      <c r="D289" s="22">
        <f t="shared" si="50"/>
        <v>587265</v>
      </c>
      <c r="E289" s="9">
        <f t="shared" si="57"/>
        <v>2053.8571428571427</v>
      </c>
      <c r="F289" s="12"/>
      <c r="G289" s="8"/>
      <c r="H289" s="8">
        <f t="shared" si="48"/>
        <v>42</v>
      </c>
      <c r="I289" s="8">
        <f>VLOOKUP(H289,'Online Orders'!V$3:W$55,2,FALSE)</f>
        <v>14088</v>
      </c>
      <c r="J289" s="8">
        <f t="shared" si="49"/>
        <v>1</v>
      </c>
      <c r="K289" s="13">
        <f>IF(G289=1,0,VLOOKUP(J289,'Online Orders'!X$3:Y$9,2,FALSE))</f>
        <v>0.17</v>
      </c>
      <c r="L289" s="9">
        <f t="shared" si="51"/>
        <v>15.000000000000002</v>
      </c>
      <c r="M289" s="9">
        <f t="shared" si="52"/>
        <v>19</v>
      </c>
      <c r="N289" s="9">
        <f t="shared" ca="1" si="53"/>
        <v>17</v>
      </c>
      <c r="O289" s="9">
        <f t="shared" ca="1" si="54"/>
        <v>2395</v>
      </c>
      <c r="P289" s="8"/>
      <c r="Q289" s="14">
        <f t="shared" ca="1" si="55"/>
        <v>2393</v>
      </c>
      <c r="R289" s="8">
        <f t="shared" ca="1" si="56"/>
        <v>2397</v>
      </c>
      <c r="S289" s="8">
        <f t="shared" ca="1" si="58"/>
        <v>2394</v>
      </c>
      <c r="T289" s="8">
        <v>10</v>
      </c>
      <c r="U289" s="11"/>
      <c r="V289" s="11"/>
      <c r="W289" s="11"/>
      <c r="X289" s="11"/>
      <c r="Y289" s="11"/>
    </row>
    <row r="290" spans="1:25" x14ac:dyDescent="0.2">
      <c r="A290" s="7">
        <v>43753</v>
      </c>
      <c r="B290" s="8">
        <v>1834</v>
      </c>
      <c r="C290" s="19">
        <v>245</v>
      </c>
      <c r="D290" s="22">
        <f t="shared" si="50"/>
        <v>449330</v>
      </c>
      <c r="E290" s="9">
        <f t="shared" si="57"/>
        <v>2013.1428571428571</v>
      </c>
      <c r="F290" s="12"/>
      <c r="G290" s="8"/>
      <c r="H290" s="8">
        <f t="shared" si="48"/>
        <v>42</v>
      </c>
      <c r="I290" s="8">
        <f>VLOOKUP(H290,'Online Orders'!V$3:W$55,2,FALSE)</f>
        <v>14088</v>
      </c>
      <c r="J290" s="8">
        <f t="shared" si="49"/>
        <v>2</v>
      </c>
      <c r="K290" s="13">
        <f>IF(G290=1,0,VLOOKUP(J290,'Online Orders'!X$3:Y$9,2,FALSE))</f>
        <v>0.14000000000000001</v>
      </c>
      <c r="L290" s="9">
        <f t="shared" si="51"/>
        <v>12.000000000000002</v>
      </c>
      <c r="M290" s="9">
        <f t="shared" si="52"/>
        <v>16</v>
      </c>
      <c r="N290" s="9">
        <f t="shared" ca="1" si="53"/>
        <v>13</v>
      </c>
      <c r="O290" s="9">
        <f t="shared" ca="1" si="54"/>
        <v>1832</v>
      </c>
      <c r="P290" s="8"/>
      <c r="Q290" s="14">
        <f t="shared" ca="1" si="55"/>
        <v>1830</v>
      </c>
      <c r="R290" s="8">
        <f t="shared" ca="1" si="56"/>
        <v>1834</v>
      </c>
      <c r="S290" s="8">
        <f t="shared" ca="1" si="58"/>
        <v>1832</v>
      </c>
      <c r="T290" s="8">
        <v>8</v>
      </c>
      <c r="U290" s="11"/>
      <c r="V290" s="11"/>
      <c r="W290" s="11"/>
      <c r="X290" s="11"/>
      <c r="Y290" s="11"/>
    </row>
    <row r="291" spans="1:25" x14ac:dyDescent="0.2">
      <c r="A291" s="7">
        <v>43754</v>
      </c>
      <c r="B291" s="8">
        <v>2112</v>
      </c>
      <c r="C291" s="19">
        <v>245</v>
      </c>
      <c r="D291" s="22">
        <f t="shared" si="50"/>
        <v>517440</v>
      </c>
      <c r="E291" s="9">
        <f t="shared" si="57"/>
        <v>2053.5714285714284</v>
      </c>
      <c r="F291" s="12"/>
      <c r="G291" s="8"/>
      <c r="H291" s="8">
        <f t="shared" si="48"/>
        <v>42</v>
      </c>
      <c r="I291" s="8">
        <f>VLOOKUP(H291,'Online Orders'!V$3:W$55,2,FALSE)</f>
        <v>14088</v>
      </c>
      <c r="J291" s="8">
        <f t="shared" si="49"/>
        <v>3</v>
      </c>
      <c r="K291" s="13">
        <f>IF(G291=1,0,VLOOKUP(J291,'Online Orders'!X$3:Y$9,2,FALSE))</f>
        <v>0.14000000000000001</v>
      </c>
      <c r="L291" s="9">
        <f t="shared" si="51"/>
        <v>12.000000000000002</v>
      </c>
      <c r="M291" s="9">
        <f t="shared" si="52"/>
        <v>16</v>
      </c>
      <c r="N291" s="9">
        <f t="shared" ca="1" si="53"/>
        <v>16</v>
      </c>
      <c r="O291" s="9">
        <f t="shared" ca="1" si="54"/>
        <v>2255</v>
      </c>
      <c r="P291" s="8"/>
      <c r="Q291" s="14">
        <f t="shared" ca="1" si="55"/>
        <v>2253</v>
      </c>
      <c r="R291" s="8">
        <f t="shared" ca="1" si="56"/>
        <v>2257</v>
      </c>
      <c r="S291" s="8">
        <f t="shared" ca="1" si="58"/>
        <v>2253</v>
      </c>
      <c r="T291" s="8">
        <v>6</v>
      </c>
      <c r="U291" s="11"/>
      <c r="V291" s="11"/>
      <c r="W291" s="11"/>
      <c r="X291" s="11"/>
      <c r="Y291" s="11"/>
    </row>
    <row r="292" spans="1:25" x14ac:dyDescent="0.2">
      <c r="A292" s="7">
        <v>43755</v>
      </c>
      <c r="B292" s="8">
        <v>2537</v>
      </c>
      <c r="C292" s="19">
        <v>245</v>
      </c>
      <c r="D292" s="22">
        <f t="shared" si="50"/>
        <v>621565</v>
      </c>
      <c r="E292" s="9">
        <f t="shared" si="57"/>
        <v>2053.5714285714284</v>
      </c>
      <c r="F292" s="12"/>
      <c r="G292" s="8"/>
      <c r="H292" s="8">
        <f t="shared" si="48"/>
        <v>42</v>
      </c>
      <c r="I292" s="8">
        <f>VLOOKUP(H292,'Online Orders'!V$3:W$55,2,FALSE)</f>
        <v>14088</v>
      </c>
      <c r="J292" s="8">
        <f t="shared" si="49"/>
        <v>4</v>
      </c>
      <c r="K292" s="13">
        <f>IF(G292=1,0,VLOOKUP(J292,'Online Orders'!X$3:Y$9,2,FALSE))</f>
        <v>0.16</v>
      </c>
      <c r="L292" s="9">
        <f t="shared" si="51"/>
        <v>14.000000000000002</v>
      </c>
      <c r="M292" s="9">
        <f t="shared" si="52"/>
        <v>18</v>
      </c>
      <c r="N292" s="9">
        <f t="shared" ca="1" si="53"/>
        <v>15</v>
      </c>
      <c r="O292" s="9">
        <f t="shared" ca="1" si="54"/>
        <v>2114</v>
      </c>
      <c r="P292" s="8"/>
      <c r="Q292" s="14">
        <f t="shared" ca="1" si="55"/>
        <v>2112</v>
      </c>
      <c r="R292" s="8">
        <f t="shared" ca="1" si="56"/>
        <v>2116</v>
      </c>
      <c r="S292" s="8">
        <f t="shared" ca="1" si="58"/>
        <v>2114</v>
      </c>
      <c r="T292" s="8">
        <v>4</v>
      </c>
      <c r="U292" s="11"/>
      <c r="V292" s="11"/>
      <c r="W292" s="11"/>
      <c r="X292" s="11"/>
      <c r="Y292" s="11"/>
    </row>
    <row r="293" spans="1:25" x14ac:dyDescent="0.2">
      <c r="A293" s="7">
        <v>43756</v>
      </c>
      <c r="B293" s="8">
        <v>2817</v>
      </c>
      <c r="C293" s="19">
        <v>245</v>
      </c>
      <c r="D293" s="22">
        <f t="shared" si="50"/>
        <v>690165</v>
      </c>
      <c r="E293" s="9">
        <f t="shared" si="57"/>
        <v>2073.7142857142858</v>
      </c>
      <c r="F293" s="12"/>
      <c r="G293" s="8"/>
      <c r="H293" s="8">
        <f t="shared" si="48"/>
        <v>42</v>
      </c>
      <c r="I293" s="8">
        <f>VLOOKUP(H293,'Online Orders'!V$3:W$55,2,FALSE)</f>
        <v>14088</v>
      </c>
      <c r="J293" s="8">
        <f t="shared" si="49"/>
        <v>5</v>
      </c>
      <c r="K293" s="13">
        <f>IF(G293=1,0,VLOOKUP(J293,'Online Orders'!X$3:Y$9,2,FALSE))</f>
        <v>0.22</v>
      </c>
      <c r="L293" s="9">
        <f t="shared" si="51"/>
        <v>20</v>
      </c>
      <c r="M293" s="9">
        <f t="shared" si="52"/>
        <v>24</v>
      </c>
      <c r="N293" s="9">
        <f t="shared" ca="1" si="53"/>
        <v>22</v>
      </c>
      <c r="O293" s="9">
        <f t="shared" ca="1" si="54"/>
        <v>3100</v>
      </c>
      <c r="P293" s="8"/>
      <c r="Q293" s="14">
        <f t="shared" ca="1" si="55"/>
        <v>3098</v>
      </c>
      <c r="R293" s="8">
        <f t="shared" ca="1" si="56"/>
        <v>3102</v>
      </c>
      <c r="S293" s="8">
        <f t="shared" ca="1" si="58"/>
        <v>3102</v>
      </c>
      <c r="T293" s="8">
        <v>12</v>
      </c>
      <c r="U293" s="11"/>
      <c r="V293" s="11"/>
      <c r="W293" s="11"/>
      <c r="X293" s="11"/>
      <c r="Y293" s="11"/>
    </row>
    <row r="294" spans="1:25" x14ac:dyDescent="0.2">
      <c r="A294" s="7">
        <v>43757</v>
      </c>
      <c r="B294" s="8">
        <v>2678</v>
      </c>
      <c r="C294" s="19">
        <v>245</v>
      </c>
      <c r="D294" s="22">
        <f t="shared" si="50"/>
        <v>656110</v>
      </c>
      <c r="E294" s="9">
        <f t="shared" si="57"/>
        <v>2113.5714285714284</v>
      </c>
      <c r="F294" s="12"/>
      <c r="G294" s="8"/>
      <c r="H294" s="8">
        <f t="shared" si="48"/>
        <v>42</v>
      </c>
      <c r="I294" s="8">
        <f>VLOOKUP(H294,'Online Orders'!V$3:W$55,2,FALSE)</f>
        <v>14088</v>
      </c>
      <c r="J294" s="8">
        <f t="shared" si="49"/>
        <v>6</v>
      </c>
      <c r="K294" s="13">
        <f>IF(G294=1,0,VLOOKUP(J294,'Online Orders'!X$3:Y$9,2,FALSE))</f>
        <v>0.17</v>
      </c>
      <c r="L294" s="9">
        <f t="shared" si="51"/>
        <v>15.000000000000002</v>
      </c>
      <c r="M294" s="9">
        <f t="shared" si="52"/>
        <v>19</v>
      </c>
      <c r="N294" s="9">
        <f t="shared" ca="1" si="53"/>
        <v>18</v>
      </c>
      <c r="O294" s="9">
        <f t="shared" ca="1" si="54"/>
        <v>2536</v>
      </c>
      <c r="P294" s="8"/>
      <c r="Q294" s="14">
        <f t="shared" ca="1" si="55"/>
        <v>2534</v>
      </c>
      <c r="R294" s="8">
        <f t="shared" ca="1" si="56"/>
        <v>2538</v>
      </c>
      <c r="S294" s="8">
        <f t="shared" ca="1" si="58"/>
        <v>2538</v>
      </c>
      <c r="T294" s="8">
        <v>7</v>
      </c>
      <c r="U294" s="11"/>
      <c r="V294" s="11"/>
      <c r="W294" s="11"/>
      <c r="X294" s="11"/>
      <c r="Y294" s="11"/>
    </row>
    <row r="295" spans="1:25" x14ac:dyDescent="0.2">
      <c r="A295" s="7">
        <v>43758</v>
      </c>
      <c r="B295" s="8">
        <v>0</v>
      </c>
      <c r="C295" s="19">
        <v>245</v>
      </c>
      <c r="D295" s="22">
        <f t="shared" si="50"/>
        <v>0</v>
      </c>
      <c r="E295" s="9">
        <f t="shared" si="57"/>
        <v>2134.2857142857142</v>
      </c>
      <c r="F295" s="12"/>
      <c r="G295" s="8"/>
      <c r="H295" s="8">
        <f t="shared" si="48"/>
        <v>42</v>
      </c>
      <c r="I295" s="8">
        <f>VLOOKUP(H295,'Online Orders'!V$3:W$55,2,FALSE)</f>
        <v>14088</v>
      </c>
      <c r="J295" s="8">
        <f t="shared" si="49"/>
        <v>7</v>
      </c>
      <c r="K295" s="13">
        <f>IF(G295=1,0,VLOOKUP(J295,'Online Orders'!X$3:Y$9,2,FALSE))</f>
        <v>0</v>
      </c>
      <c r="L295" s="9">
        <f t="shared" si="51"/>
        <v>0</v>
      </c>
      <c r="M295" s="9">
        <f t="shared" si="52"/>
        <v>0</v>
      </c>
      <c r="N295" s="9">
        <f t="shared" ca="1" si="53"/>
        <v>0</v>
      </c>
      <c r="O295" s="9">
        <f t="shared" ca="1" si="54"/>
        <v>0</v>
      </c>
      <c r="P295" s="8"/>
      <c r="Q295" s="14">
        <f t="shared" ca="1" si="55"/>
        <v>0</v>
      </c>
      <c r="R295" s="8">
        <f t="shared" ca="1" si="56"/>
        <v>0</v>
      </c>
      <c r="S295" s="8">
        <f t="shared" ca="1" si="58"/>
        <v>0</v>
      </c>
      <c r="T295" s="8">
        <v>0</v>
      </c>
      <c r="U295" s="11"/>
      <c r="V295" s="11"/>
      <c r="W295" s="11"/>
      <c r="X295" s="11"/>
      <c r="Y295" s="11"/>
    </row>
    <row r="296" spans="1:25" x14ac:dyDescent="0.2">
      <c r="A296" s="7">
        <v>43759</v>
      </c>
      <c r="B296" s="8">
        <v>2538</v>
      </c>
      <c r="C296" s="19">
        <v>245</v>
      </c>
      <c r="D296" s="22">
        <f t="shared" si="50"/>
        <v>621810</v>
      </c>
      <c r="E296" s="9">
        <f t="shared" si="57"/>
        <v>2134.4285714285716</v>
      </c>
      <c r="F296" s="12"/>
      <c r="G296" s="8"/>
      <c r="H296" s="8">
        <f t="shared" si="48"/>
        <v>43</v>
      </c>
      <c r="I296" s="8">
        <f>VLOOKUP(H296,'Online Orders'!V$3:W$55,2,FALSE)</f>
        <v>14088</v>
      </c>
      <c r="J296" s="8">
        <f t="shared" si="49"/>
        <v>1</v>
      </c>
      <c r="K296" s="13">
        <f>IF(G296=1,0,VLOOKUP(J296,'Online Orders'!X$3:Y$9,2,FALSE))</f>
        <v>0.17</v>
      </c>
      <c r="L296" s="9">
        <f t="shared" si="51"/>
        <v>15.000000000000002</v>
      </c>
      <c r="M296" s="9">
        <f t="shared" si="52"/>
        <v>19</v>
      </c>
      <c r="N296" s="9">
        <f t="shared" ca="1" si="53"/>
        <v>19</v>
      </c>
      <c r="O296" s="9">
        <f t="shared" ca="1" si="54"/>
        <v>2677</v>
      </c>
      <c r="P296" s="8"/>
      <c r="Q296" s="14">
        <f t="shared" ca="1" si="55"/>
        <v>2675</v>
      </c>
      <c r="R296" s="8">
        <f t="shared" ca="1" si="56"/>
        <v>2679</v>
      </c>
      <c r="S296" s="8">
        <f t="shared" ca="1" si="58"/>
        <v>2679</v>
      </c>
      <c r="T296" s="8">
        <v>10</v>
      </c>
      <c r="U296" s="11"/>
      <c r="V296" s="11"/>
      <c r="W296" s="11"/>
      <c r="X296" s="11"/>
      <c r="Y296" s="11"/>
    </row>
    <row r="297" spans="1:25" x14ac:dyDescent="0.2">
      <c r="A297" s="7">
        <v>43760</v>
      </c>
      <c r="B297" s="8">
        <v>2113</v>
      </c>
      <c r="C297" s="19">
        <v>245</v>
      </c>
      <c r="D297" s="22">
        <f t="shared" si="50"/>
        <v>517685</v>
      </c>
      <c r="E297" s="9">
        <f t="shared" si="57"/>
        <v>2195.2857142857142</v>
      </c>
      <c r="F297" s="12"/>
      <c r="G297" s="8"/>
      <c r="H297" s="8">
        <f t="shared" si="48"/>
        <v>43</v>
      </c>
      <c r="I297" s="8">
        <f>VLOOKUP(H297,'Online Orders'!V$3:W$55,2,FALSE)</f>
        <v>14088</v>
      </c>
      <c r="J297" s="8">
        <f t="shared" si="49"/>
        <v>2</v>
      </c>
      <c r="K297" s="13">
        <f>IF(G297=1,0,VLOOKUP(J297,'Online Orders'!X$3:Y$9,2,FALSE))</f>
        <v>0.14000000000000001</v>
      </c>
      <c r="L297" s="9">
        <f t="shared" si="51"/>
        <v>12.000000000000002</v>
      </c>
      <c r="M297" s="9">
        <f t="shared" si="52"/>
        <v>16</v>
      </c>
      <c r="N297" s="9">
        <f t="shared" ca="1" si="53"/>
        <v>14</v>
      </c>
      <c r="O297" s="9">
        <f t="shared" ca="1" si="54"/>
        <v>1973</v>
      </c>
      <c r="P297" s="8"/>
      <c r="Q297" s="14">
        <f t="shared" ca="1" si="55"/>
        <v>1971</v>
      </c>
      <c r="R297" s="8">
        <f t="shared" ca="1" si="56"/>
        <v>1975</v>
      </c>
      <c r="S297" s="8">
        <f t="shared" ca="1" si="58"/>
        <v>1972</v>
      </c>
      <c r="T297" s="8">
        <v>8</v>
      </c>
      <c r="U297" s="11"/>
      <c r="V297" s="11"/>
      <c r="W297" s="11"/>
      <c r="X297" s="11"/>
      <c r="Y297" s="11"/>
    </row>
    <row r="298" spans="1:25" x14ac:dyDescent="0.2">
      <c r="A298" s="7">
        <v>43761</v>
      </c>
      <c r="B298" s="8">
        <v>2257</v>
      </c>
      <c r="C298" s="19">
        <v>245</v>
      </c>
      <c r="D298" s="22">
        <f t="shared" si="50"/>
        <v>552965</v>
      </c>
      <c r="E298" s="9">
        <f t="shared" si="57"/>
        <v>2175.2857142857142</v>
      </c>
      <c r="F298" s="12"/>
      <c r="G298" s="8"/>
      <c r="H298" s="8">
        <f t="shared" si="48"/>
        <v>43</v>
      </c>
      <c r="I298" s="8">
        <f>VLOOKUP(H298,'Online Orders'!V$3:W$55,2,FALSE)</f>
        <v>14088</v>
      </c>
      <c r="J298" s="8">
        <f t="shared" si="49"/>
        <v>3</v>
      </c>
      <c r="K298" s="13">
        <f>IF(G298=1,0,VLOOKUP(J298,'Online Orders'!X$3:Y$9,2,FALSE))</f>
        <v>0.14000000000000001</v>
      </c>
      <c r="L298" s="9">
        <f t="shared" si="51"/>
        <v>12.000000000000002</v>
      </c>
      <c r="M298" s="9">
        <f t="shared" si="52"/>
        <v>16</v>
      </c>
      <c r="N298" s="9">
        <f t="shared" ca="1" si="53"/>
        <v>13</v>
      </c>
      <c r="O298" s="9">
        <f t="shared" ca="1" si="54"/>
        <v>1832</v>
      </c>
      <c r="P298" s="8"/>
      <c r="Q298" s="14">
        <f t="shared" ca="1" si="55"/>
        <v>1830</v>
      </c>
      <c r="R298" s="8">
        <f t="shared" ca="1" si="56"/>
        <v>1834</v>
      </c>
      <c r="S298" s="8">
        <f t="shared" ca="1" si="58"/>
        <v>1832</v>
      </c>
      <c r="T298" s="8">
        <v>6</v>
      </c>
      <c r="U298" s="11"/>
      <c r="V298" s="11"/>
      <c r="W298" s="11"/>
      <c r="X298" s="11"/>
      <c r="Y298" s="11"/>
    </row>
    <row r="299" spans="1:25" x14ac:dyDescent="0.2">
      <c r="A299" s="7">
        <v>43762</v>
      </c>
      <c r="B299" s="8">
        <v>2538</v>
      </c>
      <c r="C299" s="19">
        <v>245</v>
      </c>
      <c r="D299" s="22">
        <f t="shared" si="50"/>
        <v>621810</v>
      </c>
      <c r="E299" s="9">
        <f t="shared" si="57"/>
        <v>2175.2857142857142</v>
      </c>
      <c r="F299" s="12"/>
      <c r="G299" s="8"/>
      <c r="H299" s="8">
        <f t="shared" si="48"/>
        <v>43</v>
      </c>
      <c r="I299" s="8">
        <f>VLOOKUP(H299,'Online Orders'!V$3:W$55,2,FALSE)</f>
        <v>14088</v>
      </c>
      <c r="J299" s="8">
        <f t="shared" si="49"/>
        <v>4</v>
      </c>
      <c r="K299" s="13">
        <f>IF(G299=1,0,VLOOKUP(J299,'Online Orders'!X$3:Y$9,2,FALSE))</f>
        <v>0.16</v>
      </c>
      <c r="L299" s="9">
        <f t="shared" si="51"/>
        <v>14.000000000000002</v>
      </c>
      <c r="M299" s="9">
        <f t="shared" si="52"/>
        <v>18</v>
      </c>
      <c r="N299" s="9">
        <f t="shared" ca="1" si="53"/>
        <v>16</v>
      </c>
      <c r="O299" s="9">
        <f t="shared" ca="1" si="54"/>
        <v>2255</v>
      </c>
      <c r="P299" s="8"/>
      <c r="Q299" s="14">
        <f t="shared" ca="1" si="55"/>
        <v>2253</v>
      </c>
      <c r="R299" s="8">
        <f t="shared" ca="1" si="56"/>
        <v>2257</v>
      </c>
      <c r="S299" s="8">
        <f t="shared" ca="1" si="58"/>
        <v>2254</v>
      </c>
      <c r="T299" s="8">
        <v>4</v>
      </c>
      <c r="U299" s="11"/>
      <c r="V299" s="11"/>
      <c r="W299" s="11"/>
      <c r="X299" s="11"/>
      <c r="Y299" s="11"/>
    </row>
    <row r="300" spans="1:25" x14ac:dyDescent="0.2">
      <c r="A300" s="7">
        <v>43763</v>
      </c>
      <c r="B300" s="8">
        <v>3243</v>
      </c>
      <c r="C300" s="19">
        <v>245</v>
      </c>
      <c r="D300" s="22">
        <f t="shared" si="50"/>
        <v>794535</v>
      </c>
      <c r="E300" s="9">
        <f t="shared" si="57"/>
        <v>2107.5714285714284</v>
      </c>
      <c r="F300" s="12"/>
      <c r="G300" s="8"/>
      <c r="H300" s="8">
        <f t="shared" si="48"/>
        <v>43</v>
      </c>
      <c r="I300" s="8">
        <f>VLOOKUP(H300,'Online Orders'!V$3:W$55,2,FALSE)</f>
        <v>14088</v>
      </c>
      <c r="J300" s="8">
        <f t="shared" si="49"/>
        <v>5</v>
      </c>
      <c r="K300" s="13">
        <f>IF(G300=1,0,VLOOKUP(J300,'Online Orders'!X$3:Y$9,2,FALSE))</f>
        <v>0.22</v>
      </c>
      <c r="L300" s="9">
        <f t="shared" si="51"/>
        <v>20</v>
      </c>
      <c r="M300" s="9">
        <f t="shared" si="52"/>
        <v>24</v>
      </c>
      <c r="N300" s="9">
        <f t="shared" ca="1" si="53"/>
        <v>20</v>
      </c>
      <c r="O300" s="9">
        <f t="shared" ca="1" si="54"/>
        <v>2818</v>
      </c>
      <c r="P300" s="8"/>
      <c r="Q300" s="14">
        <f t="shared" ca="1" si="55"/>
        <v>2816</v>
      </c>
      <c r="R300" s="8">
        <f t="shared" ca="1" si="56"/>
        <v>2820</v>
      </c>
      <c r="S300" s="8">
        <f t="shared" ca="1" si="58"/>
        <v>2820</v>
      </c>
      <c r="T300" s="8">
        <v>12</v>
      </c>
      <c r="U300" s="11"/>
      <c r="V300" s="11"/>
      <c r="W300" s="11"/>
      <c r="X300" s="11"/>
      <c r="Y300" s="11"/>
    </row>
    <row r="301" spans="1:25" x14ac:dyDescent="0.2">
      <c r="A301" s="7">
        <v>43764</v>
      </c>
      <c r="B301" s="8">
        <v>2538</v>
      </c>
      <c r="C301" s="19">
        <v>245</v>
      </c>
      <c r="D301" s="22">
        <f t="shared" si="50"/>
        <v>621810</v>
      </c>
      <c r="E301" s="9">
        <f t="shared" si="57"/>
        <v>2063.8571428571427</v>
      </c>
      <c r="F301" s="12"/>
      <c r="G301" s="8"/>
      <c r="H301" s="8">
        <f t="shared" si="48"/>
        <v>43</v>
      </c>
      <c r="I301" s="8">
        <f>VLOOKUP(H301,'Online Orders'!V$3:W$55,2,FALSE)</f>
        <v>14088</v>
      </c>
      <c r="J301" s="8">
        <f t="shared" si="49"/>
        <v>6</v>
      </c>
      <c r="K301" s="13">
        <f>IF(G301=1,0,VLOOKUP(J301,'Online Orders'!X$3:Y$9,2,FALSE))</f>
        <v>0.17</v>
      </c>
      <c r="L301" s="9">
        <f t="shared" si="51"/>
        <v>15.000000000000002</v>
      </c>
      <c r="M301" s="9">
        <f t="shared" si="52"/>
        <v>19</v>
      </c>
      <c r="N301" s="9">
        <f t="shared" ca="1" si="53"/>
        <v>18</v>
      </c>
      <c r="O301" s="9">
        <f t="shared" ca="1" si="54"/>
        <v>2536</v>
      </c>
      <c r="P301" s="8"/>
      <c r="Q301" s="14">
        <f t="shared" ca="1" si="55"/>
        <v>2534</v>
      </c>
      <c r="R301" s="8">
        <f t="shared" ca="1" si="56"/>
        <v>2538</v>
      </c>
      <c r="S301" s="8">
        <f t="shared" ca="1" si="58"/>
        <v>2535</v>
      </c>
      <c r="T301" s="8">
        <v>7</v>
      </c>
      <c r="U301" s="11"/>
      <c r="V301" s="11"/>
      <c r="W301" s="11"/>
      <c r="X301" s="11"/>
      <c r="Y301" s="11"/>
    </row>
    <row r="302" spans="1:25" x14ac:dyDescent="0.2">
      <c r="A302" s="7">
        <v>43765</v>
      </c>
      <c r="B302" s="8">
        <v>0</v>
      </c>
      <c r="C302" s="19">
        <v>245</v>
      </c>
      <c r="D302" s="22">
        <f t="shared" si="50"/>
        <v>0</v>
      </c>
      <c r="E302" s="9">
        <f t="shared" si="57"/>
        <v>2017.4285714285713</v>
      </c>
      <c r="F302" s="12"/>
      <c r="G302" s="8"/>
      <c r="H302" s="8">
        <f t="shared" si="48"/>
        <v>43</v>
      </c>
      <c r="I302" s="8">
        <f>VLOOKUP(H302,'Online Orders'!V$3:W$55,2,FALSE)</f>
        <v>14088</v>
      </c>
      <c r="J302" s="8">
        <f t="shared" si="49"/>
        <v>7</v>
      </c>
      <c r="K302" s="13">
        <f>IF(G302=1,0,VLOOKUP(J302,'Online Orders'!X$3:Y$9,2,FALSE))</f>
        <v>0</v>
      </c>
      <c r="L302" s="9">
        <f t="shared" si="51"/>
        <v>0</v>
      </c>
      <c r="M302" s="9">
        <f t="shared" si="52"/>
        <v>0</v>
      </c>
      <c r="N302" s="9">
        <f t="shared" ca="1" si="53"/>
        <v>0</v>
      </c>
      <c r="O302" s="9">
        <f t="shared" ca="1" si="54"/>
        <v>0</v>
      </c>
      <c r="P302" s="8"/>
      <c r="Q302" s="14">
        <f t="shared" ca="1" si="55"/>
        <v>0</v>
      </c>
      <c r="R302" s="8">
        <f t="shared" ca="1" si="56"/>
        <v>0</v>
      </c>
      <c r="S302" s="8">
        <f t="shared" ca="1" si="58"/>
        <v>0</v>
      </c>
      <c r="T302" s="8">
        <v>0</v>
      </c>
      <c r="U302" s="11"/>
      <c r="V302" s="11"/>
      <c r="W302" s="11"/>
      <c r="X302" s="11"/>
      <c r="Y302" s="11"/>
    </row>
    <row r="303" spans="1:25" x14ac:dyDescent="0.2">
      <c r="A303" s="7">
        <v>43766</v>
      </c>
      <c r="B303" s="8">
        <v>2064</v>
      </c>
      <c r="C303" s="19">
        <v>245</v>
      </c>
      <c r="D303" s="22">
        <f t="shared" si="50"/>
        <v>505680</v>
      </c>
      <c r="E303" s="9">
        <f t="shared" si="57"/>
        <v>1986.1428571428571</v>
      </c>
      <c r="F303" s="12"/>
      <c r="G303" s="8"/>
      <c r="H303" s="8">
        <f t="shared" si="48"/>
        <v>44</v>
      </c>
      <c r="I303" s="8">
        <f>VLOOKUP(H303,'Online Orders'!V$3:W$55,2,FALSE)</f>
        <v>12890</v>
      </c>
      <c r="J303" s="8">
        <f t="shared" si="49"/>
        <v>1</v>
      </c>
      <c r="K303" s="13">
        <f>IF(G303=1,0,VLOOKUP(J303,'Online Orders'!X$3:Y$9,2,FALSE))</f>
        <v>0.17</v>
      </c>
      <c r="L303" s="9">
        <f t="shared" si="51"/>
        <v>15.000000000000002</v>
      </c>
      <c r="M303" s="9">
        <f t="shared" si="52"/>
        <v>19</v>
      </c>
      <c r="N303" s="9">
        <f t="shared" ca="1" si="53"/>
        <v>17</v>
      </c>
      <c r="O303" s="9">
        <f t="shared" ca="1" si="54"/>
        <v>2192</v>
      </c>
      <c r="P303" s="8"/>
      <c r="Q303" s="14">
        <f t="shared" ca="1" si="55"/>
        <v>2190</v>
      </c>
      <c r="R303" s="8">
        <f t="shared" ca="1" si="56"/>
        <v>2194</v>
      </c>
      <c r="S303" s="8">
        <f t="shared" ca="1" si="58"/>
        <v>2192</v>
      </c>
      <c r="T303" s="8">
        <v>10</v>
      </c>
      <c r="U303" s="11"/>
      <c r="V303" s="11"/>
      <c r="W303" s="11"/>
      <c r="X303" s="11"/>
      <c r="Y303" s="11"/>
    </row>
    <row r="304" spans="1:25" x14ac:dyDescent="0.2">
      <c r="A304" s="7">
        <v>43767</v>
      </c>
      <c r="B304" s="8">
        <v>1807</v>
      </c>
      <c r="C304" s="19">
        <v>245</v>
      </c>
      <c r="D304" s="22">
        <f t="shared" si="50"/>
        <v>442715</v>
      </c>
      <c r="E304" s="9">
        <f t="shared" si="57"/>
        <v>1909.2857142857142</v>
      </c>
      <c r="F304" s="12"/>
      <c r="G304" s="8"/>
      <c r="H304" s="8">
        <f t="shared" si="48"/>
        <v>44</v>
      </c>
      <c r="I304" s="8">
        <f>VLOOKUP(H304,'Online Orders'!V$3:W$55,2,FALSE)</f>
        <v>12890</v>
      </c>
      <c r="J304" s="8">
        <f t="shared" si="49"/>
        <v>2</v>
      </c>
      <c r="K304" s="13">
        <f>IF(G304=1,0,VLOOKUP(J304,'Online Orders'!X$3:Y$9,2,FALSE))</f>
        <v>0.14000000000000001</v>
      </c>
      <c r="L304" s="9">
        <f t="shared" si="51"/>
        <v>12.000000000000002</v>
      </c>
      <c r="M304" s="9">
        <f t="shared" si="52"/>
        <v>16</v>
      </c>
      <c r="N304" s="9">
        <f t="shared" ca="1" si="53"/>
        <v>13</v>
      </c>
      <c r="O304" s="9">
        <f t="shared" ca="1" si="54"/>
        <v>1676</v>
      </c>
      <c r="P304" s="8"/>
      <c r="Q304" s="14">
        <f t="shared" ca="1" si="55"/>
        <v>1674</v>
      </c>
      <c r="R304" s="8">
        <f t="shared" ca="1" si="56"/>
        <v>1678</v>
      </c>
      <c r="S304" s="8">
        <f t="shared" ca="1" si="58"/>
        <v>1675</v>
      </c>
      <c r="T304" s="8">
        <v>8</v>
      </c>
      <c r="U304" s="11"/>
      <c r="V304" s="11"/>
      <c r="W304" s="11"/>
      <c r="X304" s="11"/>
      <c r="Y304" s="11"/>
    </row>
    <row r="305" spans="1:25" x14ac:dyDescent="0.2">
      <c r="A305" s="7">
        <v>43768</v>
      </c>
      <c r="B305" s="8">
        <v>1932</v>
      </c>
      <c r="C305" s="19">
        <v>245</v>
      </c>
      <c r="D305" s="22">
        <f t="shared" si="50"/>
        <v>473340</v>
      </c>
      <c r="E305" s="9">
        <f t="shared" si="57"/>
        <v>1878</v>
      </c>
      <c r="F305" s="12"/>
      <c r="G305" s="8"/>
      <c r="H305" s="8">
        <f t="shared" si="48"/>
        <v>44</v>
      </c>
      <c r="I305" s="8">
        <f>VLOOKUP(H305,'Online Orders'!V$3:W$55,2,FALSE)</f>
        <v>12890</v>
      </c>
      <c r="J305" s="8">
        <f t="shared" si="49"/>
        <v>3</v>
      </c>
      <c r="K305" s="13">
        <f>IF(G305=1,0,VLOOKUP(J305,'Online Orders'!X$3:Y$9,2,FALSE))</f>
        <v>0.14000000000000001</v>
      </c>
      <c r="L305" s="9">
        <f t="shared" si="51"/>
        <v>12.000000000000002</v>
      </c>
      <c r="M305" s="9">
        <f t="shared" si="52"/>
        <v>16</v>
      </c>
      <c r="N305" s="9">
        <f t="shared" ca="1" si="53"/>
        <v>15</v>
      </c>
      <c r="O305" s="9">
        <f t="shared" ca="1" si="54"/>
        <v>1934</v>
      </c>
      <c r="P305" s="8"/>
      <c r="Q305" s="14">
        <f t="shared" ca="1" si="55"/>
        <v>1932</v>
      </c>
      <c r="R305" s="8">
        <f t="shared" ca="1" si="56"/>
        <v>1936</v>
      </c>
      <c r="S305" s="8">
        <f t="shared" ca="1" si="58"/>
        <v>1933</v>
      </c>
      <c r="T305" s="8">
        <v>6</v>
      </c>
      <c r="U305" s="11"/>
      <c r="V305" s="11"/>
      <c r="W305" s="11"/>
      <c r="X305" s="11"/>
      <c r="Y305" s="11"/>
    </row>
    <row r="306" spans="1:25" x14ac:dyDescent="0.2">
      <c r="A306" s="7">
        <v>43769</v>
      </c>
      <c r="B306" s="8">
        <v>2319</v>
      </c>
      <c r="C306" s="19">
        <v>245</v>
      </c>
      <c r="D306" s="22">
        <f t="shared" si="50"/>
        <v>568155</v>
      </c>
      <c r="E306" s="9">
        <f t="shared" si="57"/>
        <v>1878</v>
      </c>
      <c r="F306" s="12"/>
      <c r="G306" s="8"/>
      <c r="H306" s="8">
        <f t="shared" si="48"/>
        <v>44</v>
      </c>
      <c r="I306" s="8">
        <f>VLOOKUP(H306,'Online Orders'!V$3:W$55,2,FALSE)</f>
        <v>12890</v>
      </c>
      <c r="J306" s="8">
        <f t="shared" si="49"/>
        <v>4</v>
      </c>
      <c r="K306" s="13">
        <f>IF(G306=1,0,VLOOKUP(J306,'Online Orders'!X$3:Y$9,2,FALSE))</f>
        <v>0.16</v>
      </c>
      <c r="L306" s="9">
        <f t="shared" si="51"/>
        <v>14.000000000000002</v>
      </c>
      <c r="M306" s="9">
        <f t="shared" si="52"/>
        <v>18</v>
      </c>
      <c r="N306" s="9">
        <f t="shared" ca="1" si="53"/>
        <v>17</v>
      </c>
      <c r="O306" s="9">
        <f t="shared" ca="1" si="54"/>
        <v>2192</v>
      </c>
      <c r="P306" s="8"/>
      <c r="Q306" s="14">
        <f t="shared" ca="1" si="55"/>
        <v>2190</v>
      </c>
      <c r="R306" s="8">
        <f t="shared" ca="1" si="56"/>
        <v>2194</v>
      </c>
      <c r="S306" s="8">
        <f t="shared" ca="1" si="58"/>
        <v>2192</v>
      </c>
      <c r="T306" s="8">
        <v>8</v>
      </c>
      <c r="U306" s="11"/>
      <c r="V306" s="11"/>
      <c r="W306" s="11"/>
      <c r="X306" s="11"/>
      <c r="Y306" s="11"/>
    </row>
    <row r="307" spans="1:25" x14ac:dyDescent="0.2">
      <c r="A307" s="7">
        <v>43770</v>
      </c>
      <c r="B307" s="8">
        <v>2705</v>
      </c>
      <c r="C307" s="19">
        <v>245</v>
      </c>
      <c r="D307" s="22">
        <f t="shared" si="50"/>
        <v>662725</v>
      </c>
      <c r="E307" s="9">
        <f t="shared" si="57"/>
        <v>1961.2857142857142</v>
      </c>
      <c r="F307" s="12"/>
      <c r="G307" s="8"/>
      <c r="H307" s="8">
        <f t="shared" si="48"/>
        <v>44</v>
      </c>
      <c r="I307" s="8">
        <f>VLOOKUP(H307,'Online Orders'!V$3:W$55,2,FALSE)</f>
        <v>12890</v>
      </c>
      <c r="J307" s="8">
        <f t="shared" si="49"/>
        <v>5</v>
      </c>
      <c r="K307" s="13">
        <f>IF(G307=1,0,VLOOKUP(J307,'Online Orders'!X$3:Y$9,2,FALSE))</f>
        <v>0.22</v>
      </c>
      <c r="L307" s="9">
        <f t="shared" si="51"/>
        <v>20</v>
      </c>
      <c r="M307" s="9">
        <f t="shared" si="52"/>
        <v>24</v>
      </c>
      <c r="N307" s="9">
        <f t="shared" ca="1" si="53"/>
        <v>20</v>
      </c>
      <c r="O307" s="9">
        <f t="shared" ca="1" si="54"/>
        <v>2578</v>
      </c>
      <c r="P307" s="8"/>
      <c r="Q307" s="14">
        <f t="shared" ca="1" si="55"/>
        <v>2576</v>
      </c>
      <c r="R307" s="8">
        <f t="shared" ca="1" si="56"/>
        <v>2580</v>
      </c>
      <c r="S307" s="8">
        <f t="shared" ca="1" si="58"/>
        <v>2577</v>
      </c>
      <c r="T307" s="8">
        <v>12</v>
      </c>
      <c r="U307" s="11"/>
      <c r="V307" s="11"/>
      <c r="W307" s="11"/>
      <c r="X307" s="11"/>
      <c r="Y307" s="11"/>
    </row>
    <row r="308" spans="1:25" x14ac:dyDescent="0.2">
      <c r="A308" s="7">
        <v>43771</v>
      </c>
      <c r="B308" s="8">
        <v>2319</v>
      </c>
      <c r="C308" s="19">
        <v>245</v>
      </c>
      <c r="D308" s="22">
        <f t="shared" si="50"/>
        <v>568155</v>
      </c>
      <c r="E308" s="9">
        <f t="shared" si="57"/>
        <v>2038.8571428571429</v>
      </c>
      <c r="F308" s="12"/>
      <c r="G308" s="8"/>
      <c r="H308" s="8">
        <f t="shared" si="48"/>
        <v>44</v>
      </c>
      <c r="I308" s="8">
        <f>VLOOKUP(H308,'Online Orders'!V$3:W$55,2,FALSE)</f>
        <v>12890</v>
      </c>
      <c r="J308" s="8">
        <f t="shared" si="49"/>
        <v>6</v>
      </c>
      <c r="K308" s="13">
        <f>IF(G308=1,0,VLOOKUP(J308,'Online Orders'!X$3:Y$9,2,FALSE))</f>
        <v>0.17</v>
      </c>
      <c r="L308" s="9">
        <f t="shared" si="51"/>
        <v>15.000000000000002</v>
      </c>
      <c r="M308" s="9">
        <f t="shared" si="52"/>
        <v>19</v>
      </c>
      <c r="N308" s="9">
        <f t="shared" ca="1" si="53"/>
        <v>18</v>
      </c>
      <c r="O308" s="9">
        <f t="shared" ca="1" si="54"/>
        <v>2321</v>
      </c>
      <c r="P308" s="8"/>
      <c r="Q308" s="14">
        <f t="shared" ca="1" si="55"/>
        <v>2319</v>
      </c>
      <c r="R308" s="8">
        <f t="shared" ca="1" si="56"/>
        <v>2323</v>
      </c>
      <c r="S308" s="8">
        <f t="shared" ca="1" si="58"/>
        <v>2323</v>
      </c>
      <c r="T308" s="8">
        <v>7</v>
      </c>
      <c r="U308" s="11"/>
      <c r="V308" s="11"/>
      <c r="W308" s="11"/>
      <c r="X308" s="11"/>
      <c r="Y308" s="11"/>
    </row>
    <row r="309" spans="1:25" x14ac:dyDescent="0.2">
      <c r="A309" s="7">
        <v>43772</v>
      </c>
      <c r="B309" s="8">
        <v>0</v>
      </c>
      <c r="C309" s="19">
        <v>245</v>
      </c>
      <c r="D309" s="22">
        <f t="shared" si="50"/>
        <v>0</v>
      </c>
      <c r="E309" s="9">
        <f t="shared" si="57"/>
        <v>2056.8571428571427</v>
      </c>
      <c r="F309" s="12"/>
      <c r="G309" s="8"/>
      <c r="H309" s="8">
        <f t="shared" si="48"/>
        <v>44</v>
      </c>
      <c r="I309" s="8">
        <f>VLOOKUP(H309,'Online Orders'!V$3:W$55,2,FALSE)</f>
        <v>12890</v>
      </c>
      <c r="J309" s="8">
        <f t="shared" si="49"/>
        <v>7</v>
      </c>
      <c r="K309" s="13">
        <f>IF(G309=1,0,VLOOKUP(J309,'Online Orders'!X$3:Y$9,2,FALSE))</f>
        <v>0</v>
      </c>
      <c r="L309" s="9">
        <f t="shared" si="51"/>
        <v>0</v>
      </c>
      <c r="M309" s="9">
        <f t="shared" si="52"/>
        <v>0</v>
      </c>
      <c r="N309" s="9">
        <f t="shared" ca="1" si="53"/>
        <v>0</v>
      </c>
      <c r="O309" s="9">
        <f t="shared" ca="1" si="54"/>
        <v>0</v>
      </c>
      <c r="P309" s="8"/>
      <c r="Q309" s="14">
        <f t="shared" ca="1" si="55"/>
        <v>0</v>
      </c>
      <c r="R309" s="8">
        <f t="shared" ca="1" si="56"/>
        <v>0</v>
      </c>
      <c r="S309" s="8">
        <f t="shared" ca="1" si="58"/>
        <v>0</v>
      </c>
      <c r="T309" s="8">
        <v>0</v>
      </c>
      <c r="U309" s="11"/>
      <c r="V309" s="11"/>
      <c r="W309" s="11"/>
      <c r="X309" s="11"/>
      <c r="Y309" s="11"/>
    </row>
    <row r="310" spans="1:25" x14ac:dyDescent="0.2">
      <c r="A310" s="7">
        <v>43773</v>
      </c>
      <c r="B310" s="8">
        <v>2647</v>
      </c>
      <c r="C310" s="19">
        <v>245</v>
      </c>
      <c r="D310" s="22">
        <f t="shared" si="50"/>
        <v>648515</v>
      </c>
      <c r="E310" s="9">
        <f t="shared" si="57"/>
        <v>2040.4285714285713</v>
      </c>
      <c r="F310" s="12"/>
      <c r="G310" s="8"/>
      <c r="H310" s="8">
        <f t="shared" si="48"/>
        <v>45</v>
      </c>
      <c r="I310" s="8">
        <f>VLOOKUP(H310,'Online Orders'!V$3:W$55,2,FALSE)</f>
        <v>14689</v>
      </c>
      <c r="J310" s="8">
        <f t="shared" si="49"/>
        <v>1</v>
      </c>
      <c r="K310" s="13">
        <f>IF(G310=1,0,VLOOKUP(J310,'Online Orders'!X$3:Y$9,2,FALSE))</f>
        <v>0.17</v>
      </c>
      <c r="L310" s="9">
        <f t="shared" si="51"/>
        <v>15.000000000000002</v>
      </c>
      <c r="M310" s="9">
        <f t="shared" si="52"/>
        <v>19</v>
      </c>
      <c r="N310" s="9">
        <f t="shared" ca="1" si="53"/>
        <v>19</v>
      </c>
      <c r="O310" s="9">
        <f t="shared" ca="1" si="54"/>
        <v>2791</v>
      </c>
      <c r="P310" s="8"/>
      <c r="Q310" s="14">
        <f t="shared" ca="1" si="55"/>
        <v>2789</v>
      </c>
      <c r="R310" s="8">
        <f t="shared" ca="1" si="56"/>
        <v>2793</v>
      </c>
      <c r="S310" s="8">
        <f t="shared" ca="1" si="58"/>
        <v>2789</v>
      </c>
      <c r="T310" s="8">
        <v>11</v>
      </c>
      <c r="U310" s="11"/>
      <c r="V310" s="11"/>
      <c r="W310" s="11"/>
      <c r="X310" s="11"/>
      <c r="Y310" s="11"/>
    </row>
    <row r="311" spans="1:25" x14ac:dyDescent="0.2">
      <c r="A311" s="7">
        <v>43774</v>
      </c>
      <c r="B311" s="8">
        <v>2350</v>
      </c>
      <c r="C311" s="19">
        <v>245</v>
      </c>
      <c r="D311" s="22">
        <f t="shared" si="50"/>
        <v>575750</v>
      </c>
      <c r="E311" s="9">
        <f t="shared" si="57"/>
        <v>2136.5714285714284</v>
      </c>
      <c r="F311" s="12"/>
      <c r="G311" s="8"/>
      <c r="H311" s="8">
        <f t="shared" si="48"/>
        <v>45</v>
      </c>
      <c r="I311" s="8">
        <f>VLOOKUP(H311,'Online Orders'!V$3:W$55,2,FALSE)</f>
        <v>14689</v>
      </c>
      <c r="J311" s="8">
        <f t="shared" si="49"/>
        <v>2</v>
      </c>
      <c r="K311" s="13">
        <f>IF(G311=1,0,VLOOKUP(J311,'Online Orders'!X$3:Y$9,2,FALSE))</f>
        <v>0.14000000000000001</v>
      </c>
      <c r="L311" s="9">
        <f t="shared" si="51"/>
        <v>12.000000000000002</v>
      </c>
      <c r="M311" s="9">
        <f t="shared" si="52"/>
        <v>16</v>
      </c>
      <c r="N311" s="9">
        <f t="shared" ca="1" si="53"/>
        <v>13</v>
      </c>
      <c r="O311" s="9">
        <f t="shared" ca="1" si="54"/>
        <v>1910</v>
      </c>
      <c r="P311" s="8"/>
      <c r="Q311" s="14">
        <f t="shared" ca="1" si="55"/>
        <v>1908</v>
      </c>
      <c r="R311" s="8">
        <f t="shared" ca="1" si="56"/>
        <v>1912</v>
      </c>
      <c r="S311" s="8">
        <f t="shared" ca="1" si="58"/>
        <v>1910</v>
      </c>
      <c r="T311" s="8">
        <v>8</v>
      </c>
      <c r="U311" s="11"/>
      <c r="V311" s="11"/>
      <c r="W311" s="11"/>
      <c r="X311" s="11"/>
      <c r="Y311" s="11"/>
    </row>
    <row r="312" spans="1:25" x14ac:dyDescent="0.2">
      <c r="A312" s="7">
        <v>43775</v>
      </c>
      <c r="B312" s="8">
        <v>2058</v>
      </c>
      <c r="C312" s="19">
        <v>245</v>
      </c>
      <c r="D312" s="22">
        <f t="shared" si="50"/>
        <v>504210</v>
      </c>
      <c r="E312" s="9">
        <f t="shared" si="57"/>
        <v>2141.1428571428573</v>
      </c>
      <c r="F312" s="12"/>
      <c r="G312" s="8"/>
      <c r="H312" s="8">
        <f t="shared" si="48"/>
        <v>45</v>
      </c>
      <c r="I312" s="8">
        <f>VLOOKUP(H312,'Online Orders'!V$3:W$55,2,FALSE)</f>
        <v>14689</v>
      </c>
      <c r="J312" s="8">
        <f t="shared" si="49"/>
        <v>3</v>
      </c>
      <c r="K312" s="13">
        <f>IF(G312=1,0,VLOOKUP(J312,'Online Orders'!X$3:Y$9,2,FALSE))</f>
        <v>0.14000000000000001</v>
      </c>
      <c r="L312" s="9">
        <f t="shared" si="51"/>
        <v>12.000000000000002</v>
      </c>
      <c r="M312" s="9">
        <f t="shared" si="52"/>
        <v>16</v>
      </c>
      <c r="N312" s="9">
        <f t="shared" ca="1" si="53"/>
        <v>16</v>
      </c>
      <c r="O312" s="9">
        <f t="shared" ca="1" si="54"/>
        <v>2351</v>
      </c>
      <c r="P312" s="8"/>
      <c r="Q312" s="14">
        <f t="shared" ca="1" si="55"/>
        <v>2349</v>
      </c>
      <c r="R312" s="8">
        <f t="shared" ca="1" si="56"/>
        <v>2353</v>
      </c>
      <c r="S312" s="8">
        <f t="shared" ca="1" si="58"/>
        <v>2352</v>
      </c>
      <c r="T312" s="8">
        <v>7</v>
      </c>
      <c r="U312" s="11"/>
      <c r="V312" s="11"/>
      <c r="W312" s="11"/>
      <c r="X312" s="11"/>
      <c r="Y312" s="11"/>
    </row>
    <row r="313" spans="1:25" x14ac:dyDescent="0.2">
      <c r="A313" s="7">
        <v>43776</v>
      </c>
      <c r="B313" s="8">
        <v>2204</v>
      </c>
      <c r="C313" s="19">
        <v>245</v>
      </c>
      <c r="D313" s="22">
        <f t="shared" si="50"/>
        <v>539980</v>
      </c>
      <c r="E313" s="9">
        <f t="shared" si="57"/>
        <v>2141.1428571428573</v>
      </c>
      <c r="F313" s="12"/>
      <c r="G313" s="8"/>
      <c r="H313" s="8">
        <f t="shared" si="48"/>
        <v>45</v>
      </c>
      <c r="I313" s="8">
        <f>VLOOKUP(H313,'Online Orders'!V$3:W$55,2,FALSE)</f>
        <v>14689</v>
      </c>
      <c r="J313" s="8">
        <f t="shared" si="49"/>
        <v>4</v>
      </c>
      <c r="K313" s="13">
        <f>IF(G313=1,0,VLOOKUP(J313,'Online Orders'!X$3:Y$9,2,FALSE))</f>
        <v>0.16</v>
      </c>
      <c r="L313" s="9">
        <f t="shared" si="51"/>
        <v>14.000000000000002</v>
      </c>
      <c r="M313" s="9">
        <f t="shared" si="52"/>
        <v>18</v>
      </c>
      <c r="N313" s="9">
        <f t="shared" ca="1" si="53"/>
        <v>16</v>
      </c>
      <c r="O313" s="9">
        <f t="shared" ca="1" si="54"/>
        <v>2351</v>
      </c>
      <c r="P313" s="8"/>
      <c r="Q313" s="14">
        <f t="shared" ca="1" si="55"/>
        <v>2349</v>
      </c>
      <c r="R313" s="8">
        <f t="shared" ca="1" si="56"/>
        <v>2353</v>
      </c>
      <c r="S313" s="8">
        <f t="shared" ca="1" si="58"/>
        <v>2350</v>
      </c>
      <c r="T313" s="8">
        <v>4</v>
      </c>
      <c r="U313" s="11"/>
      <c r="V313" s="11"/>
      <c r="W313" s="11"/>
      <c r="X313" s="11"/>
      <c r="Y313" s="11"/>
    </row>
    <row r="314" spans="1:25" x14ac:dyDescent="0.2">
      <c r="A314" s="7">
        <v>43777</v>
      </c>
      <c r="B314" s="8">
        <v>3378</v>
      </c>
      <c r="C314" s="19">
        <v>245</v>
      </c>
      <c r="D314" s="22">
        <f t="shared" si="50"/>
        <v>827610</v>
      </c>
      <c r="E314" s="9">
        <f t="shared" si="57"/>
        <v>2140.7142857142858</v>
      </c>
      <c r="F314" s="12"/>
      <c r="G314" s="8"/>
      <c r="H314" s="8">
        <f t="shared" si="48"/>
        <v>45</v>
      </c>
      <c r="I314" s="8">
        <f>VLOOKUP(H314,'Online Orders'!V$3:W$55,2,FALSE)</f>
        <v>14689</v>
      </c>
      <c r="J314" s="8">
        <f t="shared" si="49"/>
        <v>5</v>
      </c>
      <c r="K314" s="13">
        <f>IF(G314=1,0,VLOOKUP(J314,'Online Orders'!X$3:Y$9,2,FALSE))</f>
        <v>0.22</v>
      </c>
      <c r="L314" s="9">
        <f t="shared" si="51"/>
        <v>20</v>
      </c>
      <c r="M314" s="9">
        <f t="shared" si="52"/>
        <v>24</v>
      </c>
      <c r="N314" s="9">
        <f t="shared" ca="1" si="53"/>
        <v>20</v>
      </c>
      <c r="O314" s="9">
        <f t="shared" ca="1" si="54"/>
        <v>2938</v>
      </c>
      <c r="P314" s="8"/>
      <c r="Q314" s="14">
        <f t="shared" ca="1" si="55"/>
        <v>2936</v>
      </c>
      <c r="R314" s="8">
        <f t="shared" ca="1" si="56"/>
        <v>2940</v>
      </c>
      <c r="S314" s="8">
        <f t="shared" ca="1" si="58"/>
        <v>2938</v>
      </c>
      <c r="T314" s="8">
        <v>12</v>
      </c>
      <c r="U314" s="11"/>
      <c r="V314" s="11"/>
      <c r="W314" s="11"/>
      <c r="X314" s="11"/>
      <c r="Y314" s="11"/>
    </row>
    <row r="315" spans="1:25" x14ac:dyDescent="0.2">
      <c r="A315" s="7">
        <v>43778</v>
      </c>
      <c r="B315" s="8">
        <v>2351</v>
      </c>
      <c r="C315" s="19">
        <v>245</v>
      </c>
      <c r="D315" s="22">
        <f t="shared" si="50"/>
        <v>575995</v>
      </c>
      <c r="E315" s="9">
        <f t="shared" si="57"/>
        <v>2098.8571428571427</v>
      </c>
      <c r="F315" s="12"/>
      <c r="G315" s="8"/>
      <c r="H315" s="8">
        <f t="shared" si="48"/>
        <v>45</v>
      </c>
      <c r="I315" s="8">
        <f>VLOOKUP(H315,'Online Orders'!V$3:W$55,2,FALSE)</f>
        <v>14689</v>
      </c>
      <c r="J315" s="8">
        <f t="shared" si="49"/>
        <v>6</v>
      </c>
      <c r="K315" s="13">
        <f>IF(G315=1,0,VLOOKUP(J315,'Online Orders'!X$3:Y$9,2,FALSE))</f>
        <v>0.17</v>
      </c>
      <c r="L315" s="9">
        <f t="shared" si="51"/>
        <v>15.000000000000002</v>
      </c>
      <c r="M315" s="9">
        <f t="shared" si="52"/>
        <v>19</v>
      </c>
      <c r="N315" s="9">
        <f t="shared" ca="1" si="53"/>
        <v>17</v>
      </c>
      <c r="O315" s="9">
        <f t="shared" ca="1" si="54"/>
        <v>2498</v>
      </c>
      <c r="P315" s="8"/>
      <c r="Q315" s="14">
        <f t="shared" ca="1" si="55"/>
        <v>2496</v>
      </c>
      <c r="R315" s="8">
        <f t="shared" ca="1" si="56"/>
        <v>2500</v>
      </c>
      <c r="S315" s="8">
        <f t="shared" ca="1" si="58"/>
        <v>2496</v>
      </c>
      <c r="T315" s="8">
        <v>7</v>
      </c>
      <c r="U315" s="11"/>
      <c r="V315" s="11"/>
      <c r="W315" s="11"/>
      <c r="X315" s="11"/>
      <c r="Y315" s="11"/>
    </row>
    <row r="316" spans="1:25" x14ac:dyDescent="0.2">
      <c r="A316" s="7">
        <v>43779</v>
      </c>
      <c r="B316" s="8">
        <v>0</v>
      </c>
      <c r="C316" s="19">
        <v>245</v>
      </c>
      <c r="D316" s="22">
        <f t="shared" si="50"/>
        <v>0</v>
      </c>
      <c r="E316" s="9">
        <f t="shared" si="57"/>
        <v>2077.5714285714284</v>
      </c>
      <c r="F316" s="12"/>
      <c r="G316" s="8"/>
      <c r="H316" s="8">
        <f t="shared" si="48"/>
        <v>45</v>
      </c>
      <c r="I316" s="8">
        <f>VLOOKUP(H316,'Online Orders'!V$3:W$55,2,FALSE)</f>
        <v>14689</v>
      </c>
      <c r="J316" s="8">
        <f t="shared" si="49"/>
        <v>7</v>
      </c>
      <c r="K316" s="13">
        <f>IF(G316=1,0,VLOOKUP(J316,'Online Orders'!X$3:Y$9,2,FALSE))</f>
        <v>0</v>
      </c>
      <c r="L316" s="9">
        <f t="shared" si="51"/>
        <v>0</v>
      </c>
      <c r="M316" s="9">
        <f t="shared" si="52"/>
        <v>0</v>
      </c>
      <c r="N316" s="9">
        <f t="shared" ca="1" si="53"/>
        <v>0</v>
      </c>
      <c r="O316" s="9">
        <f t="shared" ca="1" si="54"/>
        <v>0</v>
      </c>
      <c r="P316" s="8"/>
      <c r="Q316" s="14">
        <f t="shared" ca="1" si="55"/>
        <v>0</v>
      </c>
      <c r="R316" s="8">
        <f t="shared" ca="1" si="56"/>
        <v>0</v>
      </c>
      <c r="S316" s="8">
        <f t="shared" ca="1" si="58"/>
        <v>0</v>
      </c>
      <c r="T316" s="8">
        <v>0</v>
      </c>
      <c r="U316" s="11"/>
      <c r="V316" s="11"/>
      <c r="W316" s="11"/>
      <c r="X316" s="11"/>
      <c r="Y316" s="11"/>
    </row>
    <row r="317" spans="1:25" x14ac:dyDescent="0.2">
      <c r="A317" s="7">
        <v>43780</v>
      </c>
      <c r="B317" s="8">
        <v>2644</v>
      </c>
      <c r="C317" s="19">
        <v>245</v>
      </c>
      <c r="D317" s="22">
        <f t="shared" si="50"/>
        <v>647780</v>
      </c>
      <c r="E317" s="9">
        <f t="shared" si="57"/>
        <v>2077.5714285714284</v>
      </c>
      <c r="F317" s="12"/>
      <c r="G317" s="8"/>
      <c r="H317" s="8">
        <f t="shared" si="48"/>
        <v>46</v>
      </c>
      <c r="I317" s="8">
        <f>VLOOKUP(H317,'Online Orders'!V$3:W$55,2,FALSE)</f>
        <v>14688</v>
      </c>
      <c r="J317" s="8">
        <f t="shared" si="49"/>
        <v>1</v>
      </c>
      <c r="K317" s="13">
        <f>IF(G317=1,0,VLOOKUP(J317,'Online Orders'!X$3:Y$9,2,FALSE))</f>
        <v>0.17</v>
      </c>
      <c r="L317" s="9">
        <f t="shared" si="51"/>
        <v>15.000000000000002</v>
      </c>
      <c r="M317" s="9">
        <f t="shared" si="52"/>
        <v>19</v>
      </c>
      <c r="N317" s="9">
        <f t="shared" ca="1" si="53"/>
        <v>16</v>
      </c>
      <c r="O317" s="9">
        <f t="shared" ca="1" si="54"/>
        <v>2351</v>
      </c>
      <c r="P317" s="8"/>
      <c r="Q317" s="14">
        <f t="shared" ca="1" si="55"/>
        <v>2349</v>
      </c>
      <c r="R317" s="8">
        <f t="shared" ca="1" si="56"/>
        <v>2353</v>
      </c>
      <c r="S317" s="8">
        <f t="shared" ca="1" si="58"/>
        <v>2349</v>
      </c>
      <c r="T317" s="8">
        <v>11</v>
      </c>
      <c r="U317" s="11"/>
      <c r="V317" s="11"/>
      <c r="W317" s="11"/>
      <c r="X317" s="11"/>
      <c r="Y317" s="11"/>
    </row>
    <row r="318" spans="1:25" x14ac:dyDescent="0.2">
      <c r="A318" s="7">
        <v>43781</v>
      </c>
      <c r="B318" s="8">
        <v>2057</v>
      </c>
      <c r="C318" s="19">
        <v>245</v>
      </c>
      <c r="D318" s="22">
        <f t="shared" si="50"/>
        <v>503965</v>
      </c>
      <c r="E318" s="9">
        <f t="shared" si="57"/>
        <v>2036</v>
      </c>
      <c r="F318" s="12"/>
      <c r="G318" s="8"/>
      <c r="H318" s="8">
        <f t="shared" si="48"/>
        <v>46</v>
      </c>
      <c r="I318" s="8">
        <f>VLOOKUP(H318,'Online Orders'!V$3:W$55,2,FALSE)</f>
        <v>14688</v>
      </c>
      <c r="J318" s="8">
        <f t="shared" si="49"/>
        <v>2</v>
      </c>
      <c r="K318" s="13">
        <f>IF(G318=1,0,VLOOKUP(J318,'Online Orders'!X$3:Y$9,2,FALSE))</f>
        <v>0.14000000000000001</v>
      </c>
      <c r="L318" s="9">
        <f t="shared" si="51"/>
        <v>12.000000000000002</v>
      </c>
      <c r="M318" s="9">
        <f t="shared" si="52"/>
        <v>16</v>
      </c>
      <c r="N318" s="9">
        <f t="shared" ca="1" si="53"/>
        <v>13</v>
      </c>
      <c r="O318" s="9">
        <f t="shared" ca="1" si="54"/>
        <v>1910</v>
      </c>
      <c r="P318" s="8"/>
      <c r="Q318" s="14">
        <f t="shared" ca="1" si="55"/>
        <v>1908</v>
      </c>
      <c r="R318" s="8">
        <f t="shared" ca="1" si="56"/>
        <v>1912</v>
      </c>
      <c r="S318" s="8">
        <f t="shared" ca="1" si="58"/>
        <v>1911</v>
      </c>
      <c r="T318" s="8">
        <v>8</v>
      </c>
      <c r="U318" s="11"/>
      <c r="V318" s="11"/>
      <c r="W318" s="11"/>
      <c r="X318" s="11"/>
      <c r="Y318" s="11"/>
    </row>
    <row r="319" spans="1:25" x14ac:dyDescent="0.2">
      <c r="A319" s="7">
        <v>43782</v>
      </c>
      <c r="B319" s="8">
        <v>1909</v>
      </c>
      <c r="C319" s="19">
        <v>245</v>
      </c>
      <c r="D319" s="22">
        <f t="shared" si="50"/>
        <v>467705</v>
      </c>
      <c r="E319" s="9">
        <f t="shared" si="57"/>
        <v>2057</v>
      </c>
      <c r="F319" s="12"/>
      <c r="G319" s="8"/>
      <c r="H319" s="8">
        <f t="shared" si="48"/>
        <v>46</v>
      </c>
      <c r="I319" s="8">
        <f>VLOOKUP(H319,'Online Orders'!V$3:W$55,2,FALSE)</f>
        <v>14688</v>
      </c>
      <c r="J319" s="8">
        <f t="shared" si="49"/>
        <v>3</v>
      </c>
      <c r="K319" s="13">
        <f>IF(G319=1,0,VLOOKUP(J319,'Online Orders'!X$3:Y$9,2,FALSE))</f>
        <v>0.14000000000000001</v>
      </c>
      <c r="L319" s="9">
        <f t="shared" si="51"/>
        <v>12.000000000000002</v>
      </c>
      <c r="M319" s="9">
        <f t="shared" si="52"/>
        <v>16</v>
      </c>
      <c r="N319" s="9">
        <f t="shared" ca="1" si="53"/>
        <v>16</v>
      </c>
      <c r="O319" s="9">
        <f t="shared" ca="1" si="54"/>
        <v>2351</v>
      </c>
      <c r="P319" s="8"/>
      <c r="Q319" s="14">
        <f t="shared" ca="1" si="55"/>
        <v>2349</v>
      </c>
      <c r="R319" s="8">
        <f t="shared" ca="1" si="56"/>
        <v>2353</v>
      </c>
      <c r="S319" s="8">
        <f t="shared" ca="1" si="58"/>
        <v>2352</v>
      </c>
      <c r="T319" s="8">
        <v>7</v>
      </c>
      <c r="U319" s="11"/>
      <c r="V319" s="11"/>
      <c r="W319" s="11"/>
      <c r="X319" s="11"/>
      <c r="Y319" s="11"/>
    </row>
    <row r="320" spans="1:25" x14ac:dyDescent="0.2">
      <c r="A320" s="7">
        <v>43783</v>
      </c>
      <c r="B320" s="8">
        <v>2204</v>
      </c>
      <c r="C320" s="19">
        <v>245</v>
      </c>
      <c r="D320" s="22">
        <f t="shared" si="50"/>
        <v>539980</v>
      </c>
      <c r="E320" s="9">
        <f t="shared" si="57"/>
        <v>2057</v>
      </c>
      <c r="F320" s="12"/>
      <c r="G320" s="8"/>
      <c r="H320" s="8">
        <f t="shared" si="48"/>
        <v>46</v>
      </c>
      <c r="I320" s="8">
        <f>VLOOKUP(H320,'Online Orders'!V$3:W$55,2,FALSE)</f>
        <v>14688</v>
      </c>
      <c r="J320" s="8">
        <f t="shared" si="49"/>
        <v>4</v>
      </c>
      <c r="K320" s="13">
        <f>IF(G320=1,0,VLOOKUP(J320,'Online Orders'!X$3:Y$9,2,FALSE))</f>
        <v>0.16</v>
      </c>
      <c r="L320" s="9">
        <f t="shared" si="51"/>
        <v>14.000000000000002</v>
      </c>
      <c r="M320" s="9">
        <f t="shared" si="52"/>
        <v>18</v>
      </c>
      <c r="N320" s="9">
        <f t="shared" ca="1" si="53"/>
        <v>16</v>
      </c>
      <c r="O320" s="9">
        <f t="shared" ca="1" si="54"/>
        <v>2351</v>
      </c>
      <c r="P320" s="8"/>
      <c r="Q320" s="14">
        <f t="shared" ca="1" si="55"/>
        <v>2349</v>
      </c>
      <c r="R320" s="8">
        <f t="shared" ca="1" si="56"/>
        <v>2353</v>
      </c>
      <c r="S320" s="8">
        <f t="shared" ca="1" si="58"/>
        <v>2351</v>
      </c>
      <c r="T320" s="8">
        <v>4</v>
      </c>
      <c r="U320" s="11"/>
      <c r="V320" s="11"/>
      <c r="W320" s="11"/>
      <c r="X320" s="11"/>
      <c r="Y320" s="11"/>
    </row>
    <row r="321" spans="1:25" x14ac:dyDescent="0.2">
      <c r="A321" s="7">
        <v>43784</v>
      </c>
      <c r="B321" s="8">
        <v>3087</v>
      </c>
      <c r="C321" s="19">
        <v>245</v>
      </c>
      <c r="D321" s="22">
        <f t="shared" si="50"/>
        <v>756315</v>
      </c>
      <c r="E321" s="9">
        <f t="shared" si="57"/>
        <v>2035.8571428571429</v>
      </c>
      <c r="F321" s="12"/>
      <c r="G321" s="8"/>
      <c r="H321" s="8">
        <f t="shared" si="48"/>
        <v>46</v>
      </c>
      <c r="I321" s="8">
        <f>VLOOKUP(H321,'Online Orders'!V$3:W$55,2,FALSE)</f>
        <v>14688</v>
      </c>
      <c r="J321" s="8">
        <f t="shared" si="49"/>
        <v>5</v>
      </c>
      <c r="K321" s="13">
        <f>IF(G321=1,0,VLOOKUP(J321,'Online Orders'!X$3:Y$9,2,FALSE))</f>
        <v>0.22</v>
      </c>
      <c r="L321" s="9">
        <f t="shared" si="51"/>
        <v>20</v>
      </c>
      <c r="M321" s="9">
        <f t="shared" si="52"/>
        <v>24</v>
      </c>
      <c r="N321" s="9">
        <f t="shared" ca="1" si="53"/>
        <v>24</v>
      </c>
      <c r="O321" s="9">
        <f t="shared" ca="1" si="54"/>
        <v>3526</v>
      </c>
      <c r="P321" s="8"/>
      <c r="Q321" s="14">
        <f t="shared" ca="1" si="55"/>
        <v>3524</v>
      </c>
      <c r="R321" s="8">
        <f t="shared" ca="1" si="56"/>
        <v>3528</v>
      </c>
      <c r="S321" s="8">
        <f t="shared" ca="1" si="58"/>
        <v>3524</v>
      </c>
      <c r="T321" s="8">
        <v>12</v>
      </c>
      <c r="U321" s="11"/>
      <c r="V321" s="11"/>
      <c r="W321" s="11"/>
      <c r="X321" s="11"/>
      <c r="Y321" s="11"/>
    </row>
    <row r="322" spans="1:25" x14ac:dyDescent="0.2">
      <c r="A322" s="7">
        <v>43785</v>
      </c>
      <c r="B322" s="8">
        <v>2498</v>
      </c>
      <c r="C322" s="19">
        <v>245</v>
      </c>
      <c r="D322" s="22">
        <f t="shared" si="50"/>
        <v>612010</v>
      </c>
      <c r="E322" s="9">
        <f t="shared" si="57"/>
        <v>2014.7142857142858</v>
      </c>
      <c r="F322" s="12"/>
      <c r="G322" s="8"/>
      <c r="H322" s="8">
        <f t="shared" si="48"/>
        <v>46</v>
      </c>
      <c r="I322" s="8">
        <f>VLOOKUP(H322,'Online Orders'!V$3:W$55,2,FALSE)</f>
        <v>14688</v>
      </c>
      <c r="J322" s="8">
        <f t="shared" si="49"/>
        <v>6</v>
      </c>
      <c r="K322" s="13">
        <f>IF(G322=1,0,VLOOKUP(J322,'Online Orders'!X$3:Y$9,2,FALSE))</f>
        <v>0.17</v>
      </c>
      <c r="L322" s="9">
        <f t="shared" si="51"/>
        <v>15.000000000000002</v>
      </c>
      <c r="M322" s="9">
        <f t="shared" si="52"/>
        <v>19</v>
      </c>
      <c r="N322" s="9">
        <f t="shared" ca="1" si="53"/>
        <v>18</v>
      </c>
      <c r="O322" s="9">
        <f t="shared" ca="1" si="54"/>
        <v>2644</v>
      </c>
      <c r="P322" s="8"/>
      <c r="Q322" s="14">
        <f t="shared" ca="1" si="55"/>
        <v>2642</v>
      </c>
      <c r="R322" s="8">
        <f t="shared" ca="1" si="56"/>
        <v>2646</v>
      </c>
      <c r="S322" s="8">
        <f t="shared" ca="1" si="58"/>
        <v>2642</v>
      </c>
      <c r="T322" s="8">
        <v>7</v>
      </c>
      <c r="U322" s="11"/>
      <c r="V322" s="11"/>
      <c r="W322" s="11"/>
      <c r="X322" s="11"/>
      <c r="Y322" s="11"/>
    </row>
    <row r="323" spans="1:25" x14ac:dyDescent="0.2">
      <c r="A323" s="7">
        <v>43786</v>
      </c>
      <c r="B323" s="8">
        <v>0</v>
      </c>
      <c r="C323" s="19">
        <v>245</v>
      </c>
      <c r="D323" s="22">
        <f t="shared" si="50"/>
        <v>0</v>
      </c>
      <c r="E323" s="9">
        <f t="shared" si="57"/>
        <v>2078.1428571428573</v>
      </c>
      <c r="F323" s="12"/>
      <c r="G323" s="8"/>
      <c r="H323" s="8">
        <f t="shared" ref="H323:H368" si="59">WEEKNUM(A323,2)</f>
        <v>46</v>
      </c>
      <c r="I323" s="8">
        <f>VLOOKUP(H323,'Online Orders'!V$3:W$55,2,FALSE)</f>
        <v>14688</v>
      </c>
      <c r="J323" s="8">
        <f t="shared" si="49"/>
        <v>7</v>
      </c>
      <c r="K323" s="13">
        <f>IF(G323=1,0,VLOOKUP(J323,'Online Orders'!X$3:Y$9,2,FALSE))</f>
        <v>0</v>
      </c>
      <c r="L323" s="9">
        <f t="shared" si="51"/>
        <v>0</v>
      </c>
      <c r="M323" s="9">
        <f t="shared" si="52"/>
        <v>0</v>
      </c>
      <c r="N323" s="9">
        <f t="shared" ca="1" si="53"/>
        <v>0</v>
      </c>
      <c r="O323" s="9">
        <f t="shared" ca="1" si="54"/>
        <v>0</v>
      </c>
      <c r="P323" s="8"/>
      <c r="Q323" s="14">
        <f t="shared" ca="1" si="55"/>
        <v>0</v>
      </c>
      <c r="R323" s="8">
        <f t="shared" ca="1" si="56"/>
        <v>0</v>
      </c>
      <c r="S323" s="8">
        <f t="shared" ca="1" si="58"/>
        <v>0</v>
      </c>
      <c r="T323" s="8">
        <v>0</v>
      </c>
      <c r="U323" s="11"/>
      <c r="V323" s="11"/>
      <c r="W323" s="11"/>
      <c r="X323" s="11"/>
      <c r="Y323" s="11"/>
    </row>
    <row r="324" spans="1:25" x14ac:dyDescent="0.2">
      <c r="A324" s="7">
        <v>43787</v>
      </c>
      <c r="B324" s="8">
        <v>2496</v>
      </c>
      <c r="C324" s="19">
        <v>245</v>
      </c>
      <c r="D324" s="22">
        <f t="shared" ref="D324:D368" si="60">B324*C324</f>
        <v>611520</v>
      </c>
      <c r="E324" s="9">
        <f t="shared" si="57"/>
        <v>2140.8571428571427</v>
      </c>
      <c r="F324" s="12"/>
      <c r="G324" s="8"/>
      <c r="H324" s="8">
        <f t="shared" si="59"/>
        <v>47</v>
      </c>
      <c r="I324" s="8">
        <f>VLOOKUP(H324,'Online Orders'!V$3:W$55,2,FALSE)</f>
        <v>14688</v>
      </c>
      <c r="J324" s="8">
        <f t="shared" ref="J324:J368" si="61">WEEKDAY(A324,2)</f>
        <v>1</v>
      </c>
      <c r="K324" s="13">
        <f>IF(G324=1,0,VLOOKUP(J324,'Online Orders'!X$3:Y$9,2,FALSE))</f>
        <v>0.17</v>
      </c>
      <c r="L324" s="9">
        <f t="shared" ref="L324:L368" si="62">MAX(0,K324-L$1/100)*100</f>
        <v>15.000000000000002</v>
      </c>
      <c r="M324" s="9">
        <f t="shared" ref="M324:M368" si="63">IF(K324=0,0,K324+M$1/100)*100</f>
        <v>19</v>
      </c>
      <c r="N324" s="9">
        <f t="shared" ref="N324:N368" ca="1" si="64">RANDBETWEEN(L324,M324)</f>
        <v>18</v>
      </c>
      <c r="O324" s="9">
        <f t="shared" ref="O324:O368" ca="1" si="65">ROUNDUP((N324/100)*I324,0)</f>
        <v>2644</v>
      </c>
      <c r="P324" s="8"/>
      <c r="Q324" s="14">
        <f t="shared" ca="1" si="55"/>
        <v>2642</v>
      </c>
      <c r="R324" s="8">
        <f t="shared" ca="1" si="56"/>
        <v>2646</v>
      </c>
      <c r="S324" s="8">
        <f t="shared" ca="1" si="58"/>
        <v>2644</v>
      </c>
      <c r="T324" s="8">
        <v>11</v>
      </c>
      <c r="U324" s="11"/>
      <c r="V324" s="11"/>
      <c r="W324" s="11"/>
      <c r="X324" s="11"/>
      <c r="Y324" s="11"/>
    </row>
    <row r="325" spans="1:25" x14ac:dyDescent="0.2">
      <c r="A325" s="7">
        <v>43788</v>
      </c>
      <c r="B325" s="8">
        <v>1909</v>
      </c>
      <c r="C325" s="19">
        <v>245</v>
      </c>
      <c r="D325" s="22">
        <f t="shared" si="60"/>
        <v>467705</v>
      </c>
      <c r="E325" s="9">
        <f t="shared" si="57"/>
        <v>2161.7142857142858</v>
      </c>
      <c r="F325" s="12"/>
      <c r="G325" s="8"/>
      <c r="H325" s="8">
        <f t="shared" si="59"/>
        <v>47</v>
      </c>
      <c r="I325" s="8">
        <f>VLOOKUP(H325,'Online Orders'!V$3:W$55,2,FALSE)</f>
        <v>14688</v>
      </c>
      <c r="J325" s="8">
        <f t="shared" si="61"/>
        <v>2</v>
      </c>
      <c r="K325" s="13">
        <f>IF(G325=1,0,VLOOKUP(J325,'Online Orders'!X$3:Y$9,2,FALSE))</f>
        <v>0.14000000000000001</v>
      </c>
      <c r="L325" s="9">
        <f t="shared" si="62"/>
        <v>12.000000000000002</v>
      </c>
      <c r="M325" s="9">
        <f t="shared" si="63"/>
        <v>16</v>
      </c>
      <c r="N325" s="9">
        <f t="shared" ca="1" si="64"/>
        <v>16</v>
      </c>
      <c r="O325" s="9">
        <f t="shared" ca="1" si="65"/>
        <v>2351</v>
      </c>
      <c r="P325" s="8"/>
      <c r="Q325" s="14">
        <f t="shared" ca="1" si="55"/>
        <v>2349</v>
      </c>
      <c r="R325" s="8">
        <f t="shared" ca="1" si="56"/>
        <v>2353</v>
      </c>
      <c r="S325" s="8">
        <f t="shared" ca="1" si="58"/>
        <v>2353</v>
      </c>
      <c r="T325" s="8">
        <v>8</v>
      </c>
      <c r="U325" s="11"/>
      <c r="V325" s="11"/>
      <c r="W325" s="11"/>
      <c r="X325" s="11"/>
      <c r="Y325" s="11"/>
    </row>
    <row r="326" spans="1:25" x14ac:dyDescent="0.2">
      <c r="A326" s="7">
        <v>43789</v>
      </c>
      <c r="B326" s="8">
        <v>2353</v>
      </c>
      <c r="C326" s="19">
        <v>245</v>
      </c>
      <c r="D326" s="22">
        <f t="shared" si="60"/>
        <v>576485</v>
      </c>
      <c r="E326" s="9">
        <f t="shared" si="57"/>
        <v>2182.2857142857142</v>
      </c>
      <c r="F326" s="12"/>
      <c r="G326" s="8"/>
      <c r="H326" s="8">
        <f t="shared" si="59"/>
        <v>47</v>
      </c>
      <c r="I326" s="8">
        <f>VLOOKUP(H326,'Online Orders'!V$3:W$55,2,FALSE)</f>
        <v>14688</v>
      </c>
      <c r="J326" s="8">
        <f t="shared" si="61"/>
        <v>3</v>
      </c>
      <c r="K326" s="13">
        <f>IF(G326=1,0,VLOOKUP(J326,'Online Orders'!X$3:Y$9,2,FALSE))</f>
        <v>0.14000000000000001</v>
      </c>
      <c r="L326" s="9">
        <f t="shared" si="62"/>
        <v>12.000000000000002</v>
      </c>
      <c r="M326" s="9">
        <f t="shared" si="63"/>
        <v>16</v>
      </c>
      <c r="N326" s="9">
        <f t="shared" ca="1" si="64"/>
        <v>15</v>
      </c>
      <c r="O326" s="9">
        <f t="shared" ca="1" si="65"/>
        <v>2204</v>
      </c>
      <c r="P326" s="8"/>
      <c r="Q326" s="14">
        <f t="shared" ref="Q326:Q368" ca="1" si="66">MAX(0,O326-Q$1)</f>
        <v>2202</v>
      </c>
      <c r="R326" s="8">
        <f t="shared" ref="R326:R368" ca="1" si="67">IF(O326=0,0,O326+R$1)</f>
        <v>2206</v>
      </c>
      <c r="S326" s="8">
        <f t="shared" ca="1" si="58"/>
        <v>2204</v>
      </c>
      <c r="T326" s="8">
        <v>7</v>
      </c>
      <c r="U326" s="11"/>
      <c r="V326" s="11"/>
      <c r="W326" s="11"/>
      <c r="X326" s="11"/>
      <c r="Y326" s="11"/>
    </row>
    <row r="327" spans="1:25" x14ac:dyDescent="0.2">
      <c r="A327" s="7">
        <v>43790</v>
      </c>
      <c r="B327" s="8">
        <v>2643</v>
      </c>
      <c r="C327" s="19">
        <v>245</v>
      </c>
      <c r="D327" s="22">
        <f t="shared" si="60"/>
        <v>647535</v>
      </c>
      <c r="E327" s="9">
        <f t="shared" ref="E327:E364" si="68">AVERAGE(B324:B330)</f>
        <v>2182.2857142857142</v>
      </c>
      <c r="F327" s="12"/>
      <c r="G327" s="8"/>
      <c r="H327" s="8">
        <f t="shared" si="59"/>
        <v>47</v>
      </c>
      <c r="I327" s="8">
        <f>VLOOKUP(H327,'Online Orders'!V$3:W$55,2,FALSE)</f>
        <v>14688</v>
      </c>
      <c r="J327" s="8">
        <f t="shared" si="61"/>
        <v>4</v>
      </c>
      <c r="K327" s="13">
        <f>IF(G327=1,0,VLOOKUP(J327,'Online Orders'!X$3:Y$9,2,FALSE))</f>
        <v>0.16</v>
      </c>
      <c r="L327" s="9">
        <f t="shared" si="62"/>
        <v>14.000000000000002</v>
      </c>
      <c r="M327" s="9">
        <f t="shared" si="63"/>
        <v>18</v>
      </c>
      <c r="N327" s="9">
        <f t="shared" ca="1" si="64"/>
        <v>17</v>
      </c>
      <c r="O327" s="9">
        <f t="shared" ca="1" si="65"/>
        <v>2497</v>
      </c>
      <c r="P327" s="8"/>
      <c r="Q327" s="14">
        <f t="shared" ca="1" si="66"/>
        <v>2495</v>
      </c>
      <c r="R327" s="8">
        <f t="shared" ca="1" si="67"/>
        <v>2499</v>
      </c>
      <c r="S327" s="8">
        <f t="shared" ca="1" si="58"/>
        <v>2496</v>
      </c>
      <c r="T327" s="8">
        <v>4</v>
      </c>
      <c r="U327" s="11"/>
      <c r="V327" s="11"/>
      <c r="W327" s="11"/>
      <c r="X327" s="11"/>
      <c r="Y327" s="11"/>
    </row>
    <row r="328" spans="1:25" x14ac:dyDescent="0.2">
      <c r="A328" s="7">
        <v>43791</v>
      </c>
      <c r="B328" s="8">
        <v>3233</v>
      </c>
      <c r="C328" s="19">
        <v>245</v>
      </c>
      <c r="D328" s="22">
        <f t="shared" si="60"/>
        <v>792085</v>
      </c>
      <c r="E328" s="9">
        <f t="shared" si="68"/>
        <v>2175.5714285714284</v>
      </c>
      <c r="F328" s="12"/>
      <c r="G328" s="8"/>
      <c r="H328" s="8">
        <f t="shared" si="59"/>
        <v>47</v>
      </c>
      <c r="I328" s="8">
        <f>VLOOKUP(H328,'Online Orders'!V$3:W$55,2,FALSE)</f>
        <v>14688</v>
      </c>
      <c r="J328" s="8">
        <f t="shared" si="61"/>
        <v>5</v>
      </c>
      <c r="K328" s="13">
        <f>IF(G328=1,0,VLOOKUP(J328,'Online Orders'!X$3:Y$9,2,FALSE))</f>
        <v>0.22</v>
      </c>
      <c r="L328" s="9">
        <f t="shared" si="62"/>
        <v>20</v>
      </c>
      <c r="M328" s="9">
        <f t="shared" si="63"/>
        <v>24</v>
      </c>
      <c r="N328" s="9">
        <f t="shared" ca="1" si="64"/>
        <v>21</v>
      </c>
      <c r="O328" s="9">
        <f t="shared" ca="1" si="65"/>
        <v>3085</v>
      </c>
      <c r="P328" s="8"/>
      <c r="Q328" s="14">
        <f t="shared" ca="1" si="66"/>
        <v>3083</v>
      </c>
      <c r="R328" s="8">
        <f t="shared" ca="1" si="67"/>
        <v>3087</v>
      </c>
      <c r="S328" s="8">
        <f t="shared" ca="1" si="58"/>
        <v>3087</v>
      </c>
      <c r="T328" s="8">
        <v>12</v>
      </c>
      <c r="U328" s="11"/>
      <c r="V328" s="11"/>
      <c r="W328" s="11"/>
      <c r="X328" s="11"/>
      <c r="Y328" s="11"/>
    </row>
    <row r="329" spans="1:25" x14ac:dyDescent="0.2">
      <c r="A329" s="7">
        <v>43792</v>
      </c>
      <c r="B329" s="8">
        <v>2642</v>
      </c>
      <c r="C329" s="19">
        <v>245</v>
      </c>
      <c r="D329" s="22">
        <f t="shared" si="60"/>
        <v>647290</v>
      </c>
      <c r="E329" s="9">
        <f t="shared" si="68"/>
        <v>2186.7142857142858</v>
      </c>
      <c r="F329" s="12"/>
      <c r="G329" s="8"/>
      <c r="H329" s="8">
        <f t="shared" si="59"/>
        <v>47</v>
      </c>
      <c r="I329" s="8">
        <f>VLOOKUP(H329,'Online Orders'!V$3:W$55,2,FALSE)</f>
        <v>14688</v>
      </c>
      <c r="J329" s="8">
        <f t="shared" si="61"/>
        <v>6</v>
      </c>
      <c r="K329" s="13">
        <f>IF(G329=1,0,VLOOKUP(J329,'Online Orders'!X$3:Y$9,2,FALSE))</f>
        <v>0.17</v>
      </c>
      <c r="L329" s="9">
        <f t="shared" si="62"/>
        <v>15.000000000000002</v>
      </c>
      <c r="M329" s="9">
        <f t="shared" si="63"/>
        <v>19</v>
      </c>
      <c r="N329" s="9">
        <f t="shared" ca="1" si="64"/>
        <v>16</v>
      </c>
      <c r="O329" s="9">
        <f t="shared" ca="1" si="65"/>
        <v>2351</v>
      </c>
      <c r="P329" s="8"/>
      <c r="Q329" s="14">
        <f t="shared" ca="1" si="66"/>
        <v>2349</v>
      </c>
      <c r="R329" s="8">
        <f t="shared" ca="1" si="67"/>
        <v>2353</v>
      </c>
      <c r="S329" s="8">
        <f t="shared" ca="1" si="58"/>
        <v>2352</v>
      </c>
      <c r="T329" s="8">
        <v>7</v>
      </c>
      <c r="U329" s="11"/>
      <c r="V329" s="11"/>
      <c r="W329" s="11"/>
      <c r="X329" s="11"/>
      <c r="Y329" s="11"/>
    </row>
    <row r="330" spans="1:25" x14ac:dyDescent="0.2">
      <c r="A330" s="7">
        <v>43793</v>
      </c>
      <c r="B330" s="8">
        <v>0</v>
      </c>
      <c r="C330" s="19">
        <v>245</v>
      </c>
      <c r="D330" s="22">
        <f t="shared" si="60"/>
        <v>0</v>
      </c>
      <c r="E330" s="9">
        <f t="shared" si="68"/>
        <v>2134.4285714285716</v>
      </c>
      <c r="F330" s="12"/>
      <c r="G330" s="8"/>
      <c r="H330" s="8">
        <f t="shared" si="59"/>
        <v>47</v>
      </c>
      <c r="I330" s="8">
        <f>VLOOKUP(H330,'Online Orders'!V$3:W$55,2,FALSE)</f>
        <v>14688</v>
      </c>
      <c r="J330" s="8">
        <f t="shared" si="61"/>
        <v>7</v>
      </c>
      <c r="K330" s="13">
        <f>IF(G330=1,0,VLOOKUP(J330,'Online Orders'!X$3:Y$9,2,FALSE))</f>
        <v>0</v>
      </c>
      <c r="L330" s="9">
        <f t="shared" si="62"/>
        <v>0</v>
      </c>
      <c r="M330" s="9">
        <f t="shared" si="63"/>
        <v>0</v>
      </c>
      <c r="N330" s="9">
        <f t="shared" ca="1" si="64"/>
        <v>0</v>
      </c>
      <c r="O330" s="9">
        <f t="shared" ca="1" si="65"/>
        <v>0</v>
      </c>
      <c r="P330" s="8"/>
      <c r="Q330" s="14">
        <f t="shared" ca="1" si="66"/>
        <v>0</v>
      </c>
      <c r="R330" s="8">
        <f t="shared" ca="1" si="67"/>
        <v>0</v>
      </c>
      <c r="S330" s="8">
        <f t="shared" ca="1" si="58"/>
        <v>0</v>
      </c>
      <c r="T330" s="8">
        <v>0</v>
      </c>
      <c r="U330" s="11"/>
      <c r="V330" s="11"/>
      <c r="W330" s="11"/>
      <c r="X330" s="11"/>
      <c r="Y330" s="11"/>
    </row>
    <row r="331" spans="1:25" x14ac:dyDescent="0.2">
      <c r="A331" s="7">
        <v>43794</v>
      </c>
      <c r="B331" s="8">
        <v>2449</v>
      </c>
      <c r="C331" s="19">
        <v>245</v>
      </c>
      <c r="D331" s="22">
        <f t="shared" si="60"/>
        <v>600005</v>
      </c>
      <c r="E331" s="9">
        <f t="shared" si="68"/>
        <v>2149.8571428571427</v>
      </c>
      <c r="F331" s="12"/>
      <c r="G331" s="8"/>
      <c r="H331" s="8">
        <f t="shared" si="59"/>
        <v>48</v>
      </c>
      <c r="I331" s="8">
        <f>VLOOKUP(H331,'Online Orders'!V$3:W$55,2,FALSE)</f>
        <v>15288</v>
      </c>
      <c r="J331" s="8">
        <f t="shared" si="61"/>
        <v>1</v>
      </c>
      <c r="K331" s="13">
        <f>IF(G331=1,0,VLOOKUP(J331,'Online Orders'!X$3:Y$9,2,FALSE))</f>
        <v>0.17</v>
      </c>
      <c r="L331" s="9">
        <f t="shared" si="62"/>
        <v>15.000000000000002</v>
      </c>
      <c r="M331" s="9">
        <f t="shared" si="63"/>
        <v>19</v>
      </c>
      <c r="N331" s="9">
        <f t="shared" ca="1" si="64"/>
        <v>17</v>
      </c>
      <c r="O331" s="9">
        <f t="shared" ca="1" si="65"/>
        <v>2599</v>
      </c>
      <c r="P331" s="8"/>
      <c r="Q331" s="14">
        <f t="shared" ca="1" si="66"/>
        <v>2597</v>
      </c>
      <c r="R331" s="8">
        <f t="shared" ca="1" si="67"/>
        <v>2601</v>
      </c>
      <c r="S331" s="8">
        <f t="shared" ca="1" si="58"/>
        <v>2598</v>
      </c>
      <c r="T331" s="8">
        <v>11</v>
      </c>
      <c r="U331" s="11"/>
      <c r="V331" s="11"/>
      <c r="W331" s="11"/>
      <c r="X331" s="11"/>
      <c r="Y331" s="11"/>
    </row>
    <row r="332" spans="1:25" x14ac:dyDescent="0.2">
      <c r="A332" s="7">
        <v>43795</v>
      </c>
      <c r="B332" s="8">
        <v>1987</v>
      </c>
      <c r="C332" s="19">
        <v>245</v>
      </c>
      <c r="D332" s="22">
        <f t="shared" si="60"/>
        <v>486815</v>
      </c>
      <c r="E332" s="9">
        <f t="shared" si="68"/>
        <v>2212.2857142857142</v>
      </c>
      <c r="F332" s="12"/>
      <c r="G332" s="8"/>
      <c r="H332" s="8">
        <f t="shared" si="59"/>
        <v>48</v>
      </c>
      <c r="I332" s="8">
        <f>VLOOKUP(H332,'Online Orders'!V$3:W$55,2,FALSE)</f>
        <v>15288</v>
      </c>
      <c r="J332" s="8">
        <f t="shared" si="61"/>
        <v>2</v>
      </c>
      <c r="K332" s="13">
        <f>IF(G332=1,0,VLOOKUP(J332,'Online Orders'!X$3:Y$9,2,FALSE))</f>
        <v>0.14000000000000001</v>
      </c>
      <c r="L332" s="9">
        <f t="shared" si="62"/>
        <v>12.000000000000002</v>
      </c>
      <c r="M332" s="9">
        <f t="shared" si="63"/>
        <v>16</v>
      </c>
      <c r="N332" s="9">
        <f t="shared" ca="1" si="64"/>
        <v>15</v>
      </c>
      <c r="O332" s="9">
        <f t="shared" ca="1" si="65"/>
        <v>2294</v>
      </c>
      <c r="P332" s="8"/>
      <c r="Q332" s="14">
        <f t="shared" ca="1" si="66"/>
        <v>2292</v>
      </c>
      <c r="R332" s="8">
        <f t="shared" ca="1" si="67"/>
        <v>2296</v>
      </c>
      <c r="S332" s="8">
        <f t="shared" ca="1" si="58"/>
        <v>2293</v>
      </c>
      <c r="T332" s="8">
        <v>8</v>
      </c>
      <c r="U332" s="11"/>
      <c r="V332" s="11"/>
      <c r="W332" s="11"/>
      <c r="X332" s="11"/>
      <c r="Y332" s="11"/>
    </row>
    <row r="333" spans="1:25" x14ac:dyDescent="0.2">
      <c r="A333" s="7">
        <v>43796</v>
      </c>
      <c r="B333" s="8">
        <v>1987</v>
      </c>
      <c r="C333" s="19">
        <v>245</v>
      </c>
      <c r="D333" s="22">
        <f t="shared" si="60"/>
        <v>486815</v>
      </c>
      <c r="E333" s="9">
        <f t="shared" si="68"/>
        <v>2228.1428571428573</v>
      </c>
      <c r="F333" s="12"/>
      <c r="G333" s="8"/>
      <c r="H333" s="8">
        <f t="shared" si="59"/>
        <v>48</v>
      </c>
      <c r="I333" s="8">
        <f>VLOOKUP(H333,'Online Orders'!V$3:W$55,2,FALSE)</f>
        <v>15288</v>
      </c>
      <c r="J333" s="8">
        <f t="shared" si="61"/>
        <v>3</v>
      </c>
      <c r="K333" s="13">
        <f>IF(G333=1,0,VLOOKUP(J333,'Online Orders'!X$3:Y$9,2,FALSE))</f>
        <v>0.14000000000000001</v>
      </c>
      <c r="L333" s="9">
        <f t="shared" si="62"/>
        <v>12.000000000000002</v>
      </c>
      <c r="M333" s="9">
        <f t="shared" si="63"/>
        <v>16</v>
      </c>
      <c r="N333" s="9">
        <f t="shared" ca="1" si="64"/>
        <v>16</v>
      </c>
      <c r="O333" s="9">
        <f t="shared" ca="1" si="65"/>
        <v>2447</v>
      </c>
      <c r="P333" s="8"/>
      <c r="Q333" s="14">
        <f t="shared" ca="1" si="66"/>
        <v>2445</v>
      </c>
      <c r="R333" s="8">
        <f t="shared" ca="1" si="67"/>
        <v>2449</v>
      </c>
      <c r="S333" s="8">
        <f t="shared" ca="1" si="58"/>
        <v>2445</v>
      </c>
      <c r="T333" s="8">
        <v>7</v>
      </c>
      <c r="U333" s="11"/>
      <c r="V333" s="11"/>
      <c r="W333" s="11"/>
      <c r="X333" s="11"/>
      <c r="Y333" s="11"/>
    </row>
    <row r="334" spans="1:25" x14ac:dyDescent="0.2">
      <c r="A334" s="7">
        <v>43797</v>
      </c>
      <c r="B334" s="8">
        <v>2751</v>
      </c>
      <c r="C334" s="19">
        <v>245</v>
      </c>
      <c r="D334" s="22">
        <f t="shared" si="60"/>
        <v>673995</v>
      </c>
      <c r="E334" s="9">
        <f t="shared" si="68"/>
        <v>2228.1428571428573</v>
      </c>
      <c r="F334" s="12"/>
      <c r="G334" s="8"/>
      <c r="H334" s="8">
        <f t="shared" si="59"/>
        <v>48</v>
      </c>
      <c r="I334" s="8">
        <f>VLOOKUP(H334,'Online Orders'!V$3:W$55,2,FALSE)</f>
        <v>15288</v>
      </c>
      <c r="J334" s="8">
        <f t="shared" si="61"/>
        <v>4</v>
      </c>
      <c r="K334" s="13">
        <f>IF(G334=1,0,VLOOKUP(J334,'Online Orders'!X$3:Y$9,2,FALSE))</f>
        <v>0.16</v>
      </c>
      <c r="L334" s="9">
        <f t="shared" si="62"/>
        <v>14.000000000000002</v>
      </c>
      <c r="M334" s="9">
        <f t="shared" si="63"/>
        <v>18</v>
      </c>
      <c r="N334" s="9">
        <f t="shared" ca="1" si="64"/>
        <v>17</v>
      </c>
      <c r="O334" s="9">
        <f t="shared" ca="1" si="65"/>
        <v>2599</v>
      </c>
      <c r="P334" s="8"/>
      <c r="Q334" s="14">
        <f t="shared" ca="1" si="66"/>
        <v>2597</v>
      </c>
      <c r="R334" s="8">
        <f t="shared" ca="1" si="67"/>
        <v>2601</v>
      </c>
      <c r="S334" s="8">
        <f t="shared" ca="1" si="58"/>
        <v>2598</v>
      </c>
      <c r="T334" s="8">
        <v>4</v>
      </c>
      <c r="U334" s="11"/>
      <c r="V334" s="11"/>
      <c r="W334" s="11"/>
      <c r="X334" s="11"/>
      <c r="Y334" s="11"/>
    </row>
    <row r="335" spans="1:25" x14ac:dyDescent="0.2">
      <c r="A335" s="7">
        <v>43798</v>
      </c>
      <c r="B335" s="8">
        <v>3670</v>
      </c>
      <c r="C335" s="19">
        <v>245</v>
      </c>
      <c r="D335" s="22">
        <f t="shared" si="60"/>
        <v>899150</v>
      </c>
      <c r="E335" s="9">
        <f t="shared" si="68"/>
        <v>2366.5714285714284</v>
      </c>
      <c r="F335" s="12"/>
      <c r="G335" s="8"/>
      <c r="H335" s="8">
        <f t="shared" si="59"/>
        <v>48</v>
      </c>
      <c r="I335" s="8">
        <f>VLOOKUP(H335,'Online Orders'!V$3:W$55,2,FALSE)</f>
        <v>15288</v>
      </c>
      <c r="J335" s="8">
        <f t="shared" si="61"/>
        <v>5</v>
      </c>
      <c r="K335" s="13">
        <f>IF(G335=1,0,VLOOKUP(J335,'Online Orders'!X$3:Y$9,2,FALSE))</f>
        <v>0.22</v>
      </c>
      <c r="L335" s="9">
        <f t="shared" si="62"/>
        <v>20</v>
      </c>
      <c r="M335" s="9">
        <f t="shared" si="63"/>
        <v>24</v>
      </c>
      <c r="N335" s="9">
        <f t="shared" ca="1" si="64"/>
        <v>22</v>
      </c>
      <c r="O335" s="9">
        <f t="shared" ca="1" si="65"/>
        <v>3364</v>
      </c>
      <c r="P335" s="8"/>
      <c r="Q335" s="14">
        <f t="shared" ca="1" si="66"/>
        <v>3362</v>
      </c>
      <c r="R335" s="8">
        <f t="shared" ca="1" si="67"/>
        <v>3366</v>
      </c>
      <c r="S335" s="8">
        <f t="shared" ca="1" si="58"/>
        <v>3364</v>
      </c>
      <c r="T335" s="8">
        <v>12</v>
      </c>
      <c r="U335" s="11"/>
      <c r="V335" s="11"/>
      <c r="W335" s="11"/>
      <c r="X335" s="11"/>
      <c r="Y335" s="11"/>
    </row>
    <row r="336" spans="1:25" x14ac:dyDescent="0.2">
      <c r="A336" s="7">
        <v>43799</v>
      </c>
      <c r="B336" s="8">
        <v>2753</v>
      </c>
      <c r="C336" s="19">
        <v>245</v>
      </c>
      <c r="D336" s="22">
        <f t="shared" si="60"/>
        <v>674485</v>
      </c>
      <c r="E336" s="9">
        <f t="shared" si="68"/>
        <v>2442.7142857142858</v>
      </c>
      <c r="F336" s="12"/>
      <c r="G336" s="8"/>
      <c r="H336" s="8">
        <f t="shared" si="59"/>
        <v>48</v>
      </c>
      <c r="I336" s="8">
        <f>VLOOKUP(H336,'Online Orders'!V$3:W$55,2,FALSE)</f>
        <v>15288</v>
      </c>
      <c r="J336" s="8">
        <f t="shared" si="61"/>
        <v>6</v>
      </c>
      <c r="K336" s="13">
        <f>IF(G336=1,0,VLOOKUP(J336,'Online Orders'!X$3:Y$9,2,FALSE))</f>
        <v>0.17</v>
      </c>
      <c r="L336" s="9">
        <f t="shared" si="62"/>
        <v>15.000000000000002</v>
      </c>
      <c r="M336" s="9">
        <f t="shared" si="63"/>
        <v>19</v>
      </c>
      <c r="N336" s="9">
        <f t="shared" ca="1" si="64"/>
        <v>17</v>
      </c>
      <c r="O336" s="9">
        <f t="shared" ca="1" si="65"/>
        <v>2599</v>
      </c>
      <c r="P336" s="8"/>
      <c r="Q336" s="14">
        <f t="shared" ca="1" si="66"/>
        <v>2597</v>
      </c>
      <c r="R336" s="8">
        <f t="shared" ca="1" si="67"/>
        <v>2601</v>
      </c>
      <c r="S336" s="8">
        <f t="shared" ca="1" si="58"/>
        <v>2600</v>
      </c>
      <c r="T336" s="8">
        <v>9</v>
      </c>
      <c r="U336" s="11"/>
      <c r="V336" s="11"/>
      <c r="W336" s="11"/>
      <c r="X336" s="11"/>
      <c r="Y336" s="11"/>
    </row>
    <row r="337" spans="1:25" x14ac:dyDescent="0.2">
      <c r="A337" s="7">
        <v>43800</v>
      </c>
      <c r="B337" s="8">
        <v>0</v>
      </c>
      <c r="C337" s="19">
        <v>245</v>
      </c>
      <c r="D337" s="22">
        <f t="shared" si="60"/>
        <v>0</v>
      </c>
      <c r="E337" s="9">
        <f t="shared" si="68"/>
        <v>2493.1428571428573</v>
      </c>
      <c r="F337" s="12"/>
      <c r="G337" s="8"/>
      <c r="H337" s="8">
        <f t="shared" si="59"/>
        <v>48</v>
      </c>
      <c r="I337" s="8">
        <f>VLOOKUP(H337,'Online Orders'!V$3:W$55,2,FALSE)</f>
        <v>15288</v>
      </c>
      <c r="J337" s="8">
        <f t="shared" si="61"/>
        <v>7</v>
      </c>
      <c r="K337" s="13">
        <f>IF(G337=1,0,VLOOKUP(J337,'Online Orders'!X$3:Y$9,2,FALSE))</f>
        <v>0</v>
      </c>
      <c r="L337" s="9">
        <f t="shared" si="62"/>
        <v>0</v>
      </c>
      <c r="M337" s="9">
        <f t="shared" si="63"/>
        <v>0</v>
      </c>
      <c r="N337" s="9">
        <f t="shared" ca="1" si="64"/>
        <v>0</v>
      </c>
      <c r="O337" s="9">
        <f t="shared" ca="1" si="65"/>
        <v>0</v>
      </c>
      <c r="P337" s="8"/>
      <c r="Q337" s="14">
        <f t="shared" ca="1" si="66"/>
        <v>0</v>
      </c>
      <c r="R337" s="8">
        <f t="shared" ca="1" si="67"/>
        <v>0</v>
      </c>
      <c r="S337" s="8">
        <f t="shared" ca="1" si="58"/>
        <v>0</v>
      </c>
      <c r="T337" s="8">
        <v>0</v>
      </c>
      <c r="U337" s="11"/>
      <c r="V337" s="11"/>
      <c r="W337" s="11"/>
      <c r="X337" s="11"/>
      <c r="Y337" s="11"/>
    </row>
    <row r="338" spans="1:25" x14ac:dyDescent="0.2">
      <c r="A338" s="7">
        <v>43801</v>
      </c>
      <c r="B338" s="8">
        <v>3418</v>
      </c>
      <c r="C338" s="19">
        <v>245</v>
      </c>
      <c r="D338" s="22">
        <f t="shared" si="60"/>
        <v>837410</v>
      </c>
      <c r="E338" s="9">
        <f t="shared" si="68"/>
        <v>2563</v>
      </c>
      <c r="F338" s="12"/>
      <c r="G338" s="8"/>
      <c r="H338" s="8">
        <f t="shared" si="59"/>
        <v>49</v>
      </c>
      <c r="I338" s="8">
        <f>VLOOKUP(H338,'Online Orders'!V$3:W$55,2,FALSE)</f>
        <v>17986</v>
      </c>
      <c r="J338" s="8">
        <f t="shared" si="61"/>
        <v>1</v>
      </c>
      <c r="K338" s="13">
        <f>IF(G338=1,0,VLOOKUP(J338,'Online Orders'!X$3:Y$9,2,FALSE))</f>
        <v>0.17</v>
      </c>
      <c r="L338" s="9">
        <f t="shared" si="62"/>
        <v>15.000000000000002</v>
      </c>
      <c r="M338" s="9">
        <f t="shared" si="63"/>
        <v>19</v>
      </c>
      <c r="N338" s="9">
        <f t="shared" ca="1" si="64"/>
        <v>17</v>
      </c>
      <c r="O338" s="9">
        <f t="shared" ca="1" si="65"/>
        <v>3058</v>
      </c>
      <c r="P338" s="8"/>
      <c r="Q338" s="14">
        <f t="shared" ca="1" si="66"/>
        <v>3056</v>
      </c>
      <c r="R338" s="8">
        <f t="shared" ca="1" si="67"/>
        <v>3060</v>
      </c>
      <c r="S338" s="8">
        <f t="shared" ca="1" si="58"/>
        <v>3057</v>
      </c>
      <c r="T338" s="8">
        <v>14</v>
      </c>
      <c r="U338" s="11"/>
      <c r="V338" s="11"/>
      <c r="W338" s="11"/>
      <c r="X338" s="11"/>
      <c r="Y338" s="11"/>
    </row>
    <row r="339" spans="1:25" x14ac:dyDescent="0.2">
      <c r="A339" s="7">
        <v>43802</v>
      </c>
      <c r="B339" s="8">
        <v>2520</v>
      </c>
      <c r="C339" s="19">
        <v>245</v>
      </c>
      <c r="D339" s="22">
        <f t="shared" si="60"/>
        <v>617400</v>
      </c>
      <c r="E339" s="9">
        <f t="shared" si="68"/>
        <v>2578.5714285714284</v>
      </c>
      <c r="F339" s="12"/>
      <c r="G339" s="8"/>
      <c r="H339" s="8">
        <f t="shared" si="59"/>
        <v>49</v>
      </c>
      <c r="I339" s="8">
        <f>VLOOKUP(H339,'Online Orders'!V$3:W$55,2,FALSE)</f>
        <v>17986</v>
      </c>
      <c r="J339" s="8">
        <f t="shared" si="61"/>
        <v>2</v>
      </c>
      <c r="K339" s="13">
        <f>IF(G339=1,0,VLOOKUP(J339,'Online Orders'!X$3:Y$9,2,FALSE))</f>
        <v>0.14000000000000001</v>
      </c>
      <c r="L339" s="9">
        <f t="shared" si="62"/>
        <v>12.000000000000002</v>
      </c>
      <c r="M339" s="9">
        <f t="shared" si="63"/>
        <v>16</v>
      </c>
      <c r="N339" s="9">
        <f t="shared" ca="1" si="64"/>
        <v>13</v>
      </c>
      <c r="O339" s="9">
        <f t="shared" ca="1" si="65"/>
        <v>2339</v>
      </c>
      <c r="P339" s="8"/>
      <c r="Q339" s="14">
        <f t="shared" ca="1" si="66"/>
        <v>2337</v>
      </c>
      <c r="R339" s="8">
        <f t="shared" ca="1" si="67"/>
        <v>2341</v>
      </c>
      <c r="S339" s="8">
        <f t="shared" ca="1" si="58"/>
        <v>2341</v>
      </c>
      <c r="T339" s="8">
        <v>8</v>
      </c>
      <c r="U339" s="11"/>
      <c r="V339" s="11"/>
      <c r="W339" s="11"/>
      <c r="X339" s="11"/>
      <c r="Y339" s="11"/>
    </row>
    <row r="340" spans="1:25" x14ac:dyDescent="0.2">
      <c r="A340" s="7">
        <v>43803</v>
      </c>
      <c r="B340" s="8">
        <v>2340</v>
      </c>
      <c r="C340" s="19">
        <v>245</v>
      </c>
      <c r="D340" s="22">
        <f t="shared" si="60"/>
        <v>573300</v>
      </c>
      <c r="E340" s="9">
        <f t="shared" si="68"/>
        <v>2622.2857142857142</v>
      </c>
      <c r="F340" s="12"/>
      <c r="G340" s="8"/>
      <c r="H340" s="8">
        <f t="shared" si="59"/>
        <v>49</v>
      </c>
      <c r="I340" s="8">
        <f>VLOOKUP(H340,'Online Orders'!V$3:W$55,2,FALSE)</f>
        <v>17986</v>
      </c>
      <c r="J340" s="8">
        <f t="shared" si="61"/>
        <v>3</v>
      </c>
      <c r="K340" s="13">
        <f>IF(G340=1,0,VLOOKUP(J340,'Online Orders'!X$3:Y$9,2,FALSE))</f>
        <v>0.14000000000000001</v>
      </c>
      <c r="L340" s="9">
        <f t="shared" si="62"/>
        <v>12.000000000000002</v>
      </c>
      <c r="M340" s="9">
        <f t="shared" si="63"/>
        <v>16</v>
      </c>
      <c r="N340" s="9">
        <f t="shared" ca="1" si="64"/>
        <v>15</v>
      </c>
      <c r="O340" s="9">
        <f t="shared" ca="1" si="65"/>
        <v>2698</v>
      </c>
      <c r="P340" s="8"/>
      <c r="Q340" s="14">
        <f t="shared" ca="1" si="66"/>
        <v>2696</v>
      </c>
      <c r="R340" s="8">
        <f t="shared" ca="1" si="67"/>
        <v>2700</v>
      </c>
      <c r="S340" s="8">
        <f t="shared" ca="1" si="58"/>
        <v>2698</v>
      </c>
      <c r="T340" s="8">
        <v>8</v>
      </c>
      <c r="U340" s="11"/>
      <c r="V340" s="11"/>
      <c r="W340" s="11"/>
      <c r="X340" s="11"/>
      <c r="Y340" s="11"/>
    </row>
    <row r="341" spans="1:25" x14ac:dyDescent="0.2">
      <c r="A341" s="7">
        <v>43804</v>
      </c>
      <c r="B341" s="8">
        <v>3240</v>
      </c>
      <c r="C341" s="19">
        <v>245</v>
      </c>
      <c r="D341" s="22">
        <f t="shared" si="60"/>
        <v>793800</v>
      </c>
      <c r="E341" s="9">
        <f t="shared" si="68"/>
        <v>2622.2857142857142</v>
      </c>
      <c r="F341" s="12"/>
      <c r="G341" s="8"/>
      <c r="H341" s="8">
        <f t="shared" si="59"/>
        <v>49</v>
      </c>
      <c r="I341" s="8">
        <f>VLOOKUP(H341,'Online Orders'!V$3:W$55,2,FALSE)</f>
        <v>17986</v>
      </c>
      <c r="J341" s="8">
        <f t="shared" si="61"/>
        <v>4</v>
      </c>
      <c r="K341" s="13">
        <f>IF(G341=1,0,VLOOKUP(J341,'Online Orders'!X$3:Y$9,2,FALSE))</f>
        <v>0.16</v>
      </c>
      <c r="L341" s="9">
        <f t="shared" si="62"/>
        <v>14.000000000000002</v>
      </c>
      <c r="M341" s="9">
        <f t="shared" si="63"/>
        <v>18</v>
      </c>
      <c r="N341" s="9">
        <f t="shared" ca="1" si="64"/>
        <v>16</v>
      </c>
      <c r="O341" s="9">
        <f t="shared" ca="1" si="65"/>
        <v>2878</v>
      </c>
      <c r="P341" s="8"/>
      <c r="Q341" s="14">
        <f t="shared" ca="1" si="66"/>
        <v>2876</v>
      </c>
      <c r="R341" s="8">
        <f t="shared" ca="1" si="67"/>
        <v>2880</v>
      </c>
      <c r="S341" s="8">
        <f t="shared" ca="1" si="58"/>
        <v>2876</v>
      </c>
      <c r="T341" s="8">
        <v>5</v>
      </c>
      <c r="U341" s="11"/>
      <c r="V341" s="11"/>
      <c r="W341" s="11"/>
      <c r="X341" s="11"/>
      <c r="Y341" s="11"/>
    </row>
    <row r="342" spans="1:25" x14ac:dyDescent="0.2">
      <c r="A342" s="7">
        <v>43805</v>
      </c>
      <c r="B342" s="8">
        <v>3779</v>
      </c>
      <c r="C342" s="19">
        <v>245</v>
      </c>
      <c r="D342" s="22">
        <f t="shared" si="60"/>
        <v>925855</v>
      </c>
      <c r="E342" s="9">
        <f t="shared" si="68"/>
        <v>2596.5714285714284</v>
      </c>
      <c r="F342" s="12"/>
      <c r="G342" s="8"/>
      <c r="H342" s="8">
        <f t="shared" si="59"/>
        <v>49</v>
      </c>
      <c r="I342" s="8">
        <f>VLOOKUP(H342,'Online Orders'!V$3:W$55,2,FALSE)</f>
        <v>17986</v>
      </c>
      <c r="J342" s="8">
        <f t="shared" si="61"/>
        <v>5</v>
      </c>
      <c r="K342" s="13">
        <f>IF(G342=1,0,VLOOKUP(J342,'Online Orders'!X$3:Y$9,2,FALSE))</f>
        <v>0.22</v>
      </c>
      <c r="L342" s="9">
        <f t="shared" si="62"/>
        <v>20</v>
      </c>
      <c r="M342" s="9">
        <f t="shared" si="63"/>
        <v>24</v>
      </c>
      <c r="N342" s="9">
        <f t="shared" ca="1" si="64"/>
        <v>22</v>
      </c>
      <c r="O342" s="9">
        <f t="shared" ca="1" si="65"/>
        <v>3957</v>
      </c>
      <c r="P342" s="8"/>
      <c r="Q342" s="14">
        <f t="shared" ca="1" si="66"/>
        <v>3955</v>
      </c>
      <c r="R342" s="8">
        <f t="shared" ca="1" si="67"/>
        <v>3959</v>
      </c>
      <c r="S342" s="8">
        <f t="shared" ca="1" si="58"/>
        <v>3958</v>
      </c>
      <c r="T342" s="8">
        <v>16</v>
      </c>
      <c r="U342" s="11"/>
      <c r="V342" s="11"/>
      <c r="W342" s="11"/>
      <c r="X342" s="11"/>
      <c r="Y342" s="11"/>
    </row>
    <row r="343" spans="1:25" x14ac:dyDescent="0.2">
      <c r="A343" s="7">
        <v>43806</v>
      </c>
      <c r="B343" s="8">
        <v>3059</v>
      </c>
      <c r="C343" s="19">
        <v>245</v>
      </c>
      <c r="D343" s="22">
        <f t="shared" si="60"/>
        <v>749455</v>
      </c>
      <c r="E343" s="9">
        <f t="shared" si="68"/>
        <v>2647.7142857142858</v>
      </c>
      <c r="F343" s="12"/>
      <c r="G343" s="8"/>
      <c r="H343" s="8">
        <f t="shared" si="59"/>
        <v>49</v>
      </c>
      <c r="I343" s="8">
        <f>VLOOKUP(H343,'Online Orders'!V$3:W$55,2,FALSE)</f>
        <v>17986</v>
      </c>
      <c r="J343" s="8">
        <f t="shared" si="61"/>
        <v>6</v>
      </c>
      <c r="K343" s="13">
        <f>IF(G343=1,0,VLOOKUP(J343,'Online Orders'!X$3:Y$9,2,FALSE))</f>
        <v>0.17</v>
      </c>
      <c r="L343" s="9">
        <f t="shared" si="62"/>
        <v>15.000000000000002</v>
      </c>
      <c r="M343" s="9">
        <f t="shared" si="63"/>
        <v>19</v>
      </c>
      <c r="N343" s="9">
        <f t="shared" ca="1" si="64"/>
        <v>16</v>
      </c>
      <c r="O343" s="9">
        <f t="shared" ca="1" si="65"/>
        <v>2878</v>
      </c>
      <c r="P343" s="8"/>
      <c r="Q343" s="14">
        <f t="shared" ca="1" si="66"/>
        <v>2876</v>
      </c>
      <c r="R343" s="8">
        <f t="shared" ca="1" si="67"/>
        <v>2880</v>
      </c>
      <c r="S343" s="8">
        <f t="shared" ref="S343:S368" ca="1" si="69">RANDBETWEEN(Q343,R343)</f>
        <v>2878</v>
      </c>
      <c r="T343" s="8">
        <v>9</v>
      </c>
      <c r="U343" s="11"/>
      <c r="V343" s="11"/>
      <c r="W343" s="11"/>
      <c r="X343" s="11"/>
      <c r="Y343" s="11"/>
    </row>
    <row r="344" spans="1:25" x14ac:dyDescent="0.2">
      <c r="A344" s="7">
        <v>43807</v>
      </c>
      <c r="B344" s="8">
        <v>0</v>
      </c>
      <c r="C344" s="19">
        <v>245</v>
      </c>
      <c r="D344" s="22">
        <f t="shared" si="60"/>
        <v>0</v>
      </c>
      <c r="E344" s="9">
        <f t="shared" si="68"/>
        <v>2647.5714285714284</v>
      </c>
      <c r="F344" s="12"/>
      <c r="G344" s="8"/>
      <c r="H344" s="8">
        <f t="shared" si="59"/>
        <v>49</v>
      </c>
      <c r="I344" s="8">
        <f>VLOOKUP(H344,'Online Orders'!V$3:W$55,2,FALSE)</f>
        <v>17986</v>
      </c>
      <c r="J344" s="8">
        <f t="shared" si="61"/>
        <v>7</v>
      </c>
      <c r="K344" s="13">
        <f>IF(G344=1,0,VLOOKUP(J344,'Online Orders'!X$3:Y$9,2,FALSE))</f>
        <v>0</v>
      </c>
      <c r="L344" s="9">
        <f t="shared" si="62"/>
        <v>0</v>
      </c>
      <c r="M344" s="9">
        <f t="shared" si="63"/>
        <v>0</v>
      </c>
      <c r="N344" s="9">
        <f t="shared" ca="1" si="64"/>
        <v>0</v>
      </c>
      <c r="O344" s="9">
        <f t="shared" ca="1" si="65"/>
        <v>0</v>
      </c>
      <c r="P344" s="8"/>
      <c r="Q344" s="14">
        <f t="shared" ca="1" si="66"/>
        <v>0</v>
      </c>
      <c r="R344" s="8">
        <f t="shared" ca="1" si="67"/>
        <v>0</v>
      </c>
      <c r="S344" s="8">
        <f t="shared" ca="1" si="69"/>
        <v>0</v>
      </c>
      <c r="T344" s="8">
        <v>0</v>
      </c>
      <c r="U344" s="11"/>
      <c r="V344" s="11"/>
      <c r="W344" s="11"/>
      <c r="X344" s="11"/>
      <c r="Y344" s="11"/>
    </row>
    <row r="345" spans="1:25" x14ac:dyDescent="0.2">
      <c r="A345" s="7">
        <v>43808</v>
      </c>
      <c r="B345" s="8">
        <v>3238</v>
      </c>
      <c r="C345" s="19">
        <v>245</v>
      </c>
      <c r="D345" s="22">
        <f t="shared" si="60"/>
        <v>793310</v>
      </c>
      <c r="E345" s="9">
        <f t="shared" si="68"/>
        <v>2621.7142857142858</v>
      </c>
      <c r="F345" s="12"/>
      <c r="G345" s="8"/>
      <c r="H345" s="8">
        <f t="shared" si="59"/>
        <v>50</v>
      </c>
      <c r="I345" s="8">
        <f>VLOOKUP(H345,'Online Orders'!V$3:W$55,2,FALSE)</f>
        <v>17986</v>
      </c>
      <c r="J345" s="8">
        <f t="shared" si="61"/>
        <v>1</v>
      </c>
      <c r="K345" s="13">
        <f>IF(G345=1,0,VLOOKUP(J345,'Online Orders'!X$3:Y$9,2,FALSE))</f>
        <v>0.17</v>
      </c>
      <c r="L345" s="9">
        <f t="shared" si="62"/>
        <v>15.000000000000002</v>
      </c>
      <c r="M345" s="9">
        <f t="shared" si="63"/>
        <v>19</v>
      </c>
      <c r="N345" s="9">
        <f t="shared" ca="1" si="64"/>
        <v>17</v>
      </c>
      <c r="O345" s="9">
        <f t="shared" ca="1" si="65"/>
        <v>3058</v>
      </c>
      <c r="P345" s="8"/>
      <c r="Q345" s="14">
        <f t="shared" ca="1" si="66"/>
        <v>3056</v>
      </c>
      <c r="R345" s="8">
        <f t="shared" ca="1" si="67"/>
        <v>3060</v>
      </c>
      <c r="S345" s="8">
        <f t="shared" ca="1" si="69"/>
        <v>3059</v>
      </c>
      <c r="T345" s="8">
        <v>14</v>
      </c>
      <c r="U345" s="11"/>
      <c r="V345" s="11"/>
      <c r="W345" s="11"/>
      <c r="X345" s="11"/>
      <c r="Y345" s="11"/>
    </row>
    <row r="346" spans="1:25" x14ac:dyDescent="0.2">
      <c r="A346" s="7">
        <v>43809</v>
      </c>
      <c r="B346" s="8">
        <v>2878</v>
      </c>
      <c r="C346" s="19">
        <v>245</v>
      </c>
      <c r="D346" s="22">
        <f t="shared" si="60"/>
        <v>705110</v>
      </c>
      <c r="E346" s="9">
        <f t="shared" si="68"/>
        <v>2672.7142857142858</v>
      </c>
      <c r="F346" s="12"/>
      <c r="G346" s="8"/>
      <c r="H346" s="8">
        <f t="shared" si="59"/>
        <v>50</v>
      </c>
      <c r="I346" s="8">
        <f>VLOOKUP(H346,'Online Orders'!V$3:W$55,2,FALSE)</f>
        <v>17986</v>
      </c>
      <c r="J346" s="8">
        <f t="shared" si="61"/>
        <v>2</v>
      </c>
      <c r="K346" s="13">
        <f>IF(G346=1,0,VLOOKUP(J346,'Online Orders'!X$3:Y$9,2,FALSE))</f>
        <v>0.14000000000000001</v>
      </c>
      <c r="L346" s="9">
        <f t="shared" si="62"/>
        <v>12.000000000000002</v>
      </c>
      <c r="M346" s="9">
        <f t="shared" si="63"/>
        <v>16</v>
      </c>
      <c r="N346" s="9">
        <f t="shared" ca="1" si="64"/>
        <v>14</v>
      </c>
      <c r="O346" s="9">
        <f t="shared" ca="1" si="65"/>
        <v>2519</v>
      </c>
      <c r="P346" s="8"/>
      <c r="Q346" s="14">
        <f t="shared" ca="1" si="66"/>
        <v>2517</v>
      </c>
      <c r="R346" s="8">
        <f t="shared" ca="1" si="67"/>
        <v>2521</v>
      </c>
      <c r="S346" s="8">
        <f t="shared" ca="1" si="69"/>
        <v>2518</v>
      </c>
      <c r="T346" s="8">
        <v>8</v>
      </c>
      <c r="U346" s="11"/>
      <c r="V346" s="11"/>
      <c r="W346" s="11"/>
      <c r="X346" s="11"/>
      <c r="Y346" s="11"/>
    </row>
    <row r="347" spans="1:25" x14ac:dyDescent="0.2">
      <c r="A347" s="7">
        <v>43810</v>
      </c>
      <c r="B347" s="8">
        <v>2339</v>
      </c>
      <c r="C347" s="19">
        <v>245</v>
      </c>
      <c r="D347" s="22">
        <f t="shared" si="60"/>
        <v>573055</v>
      </c>
      <c r="E347" s="9">
        <f t="shared" si="68"/>
        <v>2698.2857142857142</v>
      </c>
      <c r="F347" s="12"/>
      <c r="G347" s="8"/>
      <c r="H347" s="8">
        <f t="shared" si="59"/>
        <v>50</v>
      </c>
      <c r="I347" s="8">
        <f>VLOOKUP(H347,'Online Orders'!V$3:W$55,2,FALSE)</f>
        <v>17986</v>
      </c>
      <c r="J347" s="8">
        <f t="shared" si="61"/>
        <v>3</v>
      </c>
      <c r="K347" s="13">
        <f>IF(G347=1,0,VLOOKUP(J347,'Online Orders'!X$3:Y$9,2,FALSE))</f>
        <v>0.14000000000000001</v>
      </c>
      <c r="L347" s="9">
        <f t="shared" si="62"/>
        <v>12.000000000000002</v>
      </c>
      <c r="M347" s="9">
        <f t="shared" si="63"/>
        <v>16</v>
      </c>
      <c r="N347" s="9">
        <f t="shared" ca="1" si="64"/>
        <v>14</v>
      </c>
      <c r="O347" s="9">
        <f t="shared" ca="1" si="65"/>
        <v>2519</v>
      </c>
      <c r="P347" s="8"/>
      <c r="Q347" s="14">
        <f t="shared" ca="1" si="66"/>
        <v>2517</v>
      </c>
      <c r="R347" s="8">
        <f t="shared" ca="1" si="67"/>
        <v>2521</v>
      </c>
      <c r="S347" s="8">
        <f t="shared" ca="1" si="69"/>
        <v>2518</v>
      </c>
      <c r="T347" s="8">
        <v>8</v>
      </c>
      <c r="U347" s="11"/>
      <c r="V347" s="11"/>
      <c r="W347" s="11"/>
      <c r="X347" s="11"/>
      <c r="Y347" s="11"/>
    </row>
    <row r="348" spans="1:25" x14ac:dyDescent="0.2">
      <c r="A348" s="7">
        <v>43811</v>
      </c>
      <c r="B348" s="8">
        <v>3059</v>
      </c>
      <c r="C348" s="19">
        <v>245</v>
      </c>
      <c r="D348" s="22">
        <f t="shared" si="60"/>
        <v>749455</v>
      </c>
      <c r="E348" s="9">
        <f t="shared" si="68"/>
        <v>2698.2857142857142</v>
      </c>
      <c r="F348" s="12"/>
      <c r="G348" s="8"/>
      <c r="H348" s="8">
        <f t="shared" si="59"/>
        <v>50</v>
      </c>
      <c r="I348" s="8">
        <f>VLOOKUP(H348,'Online Orders'!V$3:W$55,2,FALSE)</f>
        <v>17986</v>
      </c>
      <c r="J348" s="8">
        <f t="shared" si="61"/>
        <v>4</v>
      </c>
      <c r="K348" s="13">
        <f>IF(G348=1,0,VLOOKUP(J348,'Online Orders'!X$3:Y$9,2,FALSE))</f>
        <v>0.16</v>
      </c>
      <c r="L348" s="9">
        <f t="shared" si="62"/>
        <v>14.000000000000002</v>
      </c>
      <c r="M348" s="9">
        <f t="shared" si="63"/>
        <v>18</v>
      </c>
      <c r="N348" s="9">
        <f t="shared" ca="1" si="64"/>
        <v>16</v>
      </c>
      <c r="O348" s="9">
        <f t="shared" ca="1" si="65"/>
        <v>2878</v>
      </c>
      <c r="P348" s="8"/>
      <c r="Q348" s="14">
        <f t="shared" ca="1" si="66"/>
        <v>2876</v>
      </c>
      <c r="R348" s="8">
        <f t="shared" ca="1" si="67"/>
        <v>2880</v>
      </c>
      <c r="S348" s="8">
        <f t="shared" ca="1" si="69"/>
        <v>2880</v>
      </c>
      <c r="T348" s="8">
        <v>5</v>
      </c>
      <c r="U348" s="11"/>
      <c r="V348" s="11"/>
      <c r="W348" s="11"/>
      <c r="X348" s="11"/>
      <c r="Y348" s="11"/>
    </row>
    <row r="349" spans="1:25" x14ac:dyDescent="0.2">
      <c r="A349" s="7">
        <v>43812</v>
      </c>
      <c r="B349" s="8">
        <v>4136</v>
      </c>
      <c r="C349" s="19">
        <v>245</v>
      </c>
      <c r="D349" s="22">
        <f t="shared" si="60"/>
        <v>1013320</v>
      </c>
      <c r="E349" s="9">
        <f t="shared" si="68"/>
        <v>2672.5714285714284</v>
      </c>
      <c r="F349" s="12"/>
      <c r="G349" s="8"/>
      <c r="H349" s="8">
        <f t="shared" si="59"/>
        <v>50</v>
      </c>
      <c r="I349" s="8">
        <f>VLOOKUP(H349,'Online Orders'!V$3:W$55,2,FALSE)</f>
        <v>17986</v>
      </c>
      <c r="J349" s="8">
        <f t="shared" si="61"/>
        <v>5</v>
      </c>
      <c r="K349" s="13">
        <f>IF(G349=1,0,VLOOKUP(J349,'Online Orders'!X$3:Y$9,2,FALSE))</f>
        <v>0.22</v>
      </c>
      <c r="L349" s="9">
        <f t="shared" si="62"/>
        <v>20</v>
      </c>
      <c r="M349" s="9">
        <f t="shared" si="63"/>
        <v>24</v>
      </c>
      <c r="N349" s="9">
        <f t="shared" ca="1" si="64"/>
        <v>20</v>
      </c>
      <c r="O349" s="9">
        <f t="shared" ca="1" si="65"/>
        <v>3598</v>
      </c>
      <c r="P349" s="8"/>
      <c r="Q349" s="14">
        <f t="shared" ca="1" si="66"/>
        <v>3596</v>
      </c>
      <c r="R349" s="8">
        <f t="shared" ca="1" si="67"/>
        <v>3600</v>
      </c>
      <c r="S349" s="8">
        <f t="shared" ca="1" si="69"/>
        <v>3596</v>
      </c>
      <c r="T349" s="8">
        <v>16</v>
      </c>
      <c r="U349" s="11"/>
      <c r="V349" s="11"/>
      <c r="W349" s="11"/>
      <c r="X349" s="11"/>
      <c r="Y349" s="11"/>
    </row>
    <row r="350" spans="1:25" x14ac:dyDescent="0.2">
      <c r="A350" s="7">
        <v>43813</v>
      </c>
      <c r="B350" s="8">
        <v>3238</v>
      </c>
      <c r="C350" s="19">
        <v>245</v>
      </c>
      <c r="D350" s="22">
        <f t="shared" si="60"/>
        <v>793310</v>
      </c>
      <c r="E350" s="9">
        <f t="shared" si="68"/>
        <v>2646.7142857142858</v>
      </c>
      <c r="F350" s="12"/>
      <c r="G350" s="8"/>
      <c r="H350" s="8">
        <f t="shared" si="59"/>
        <v>50</v>
      </c>
      <c r="I350" s="8">
        <f>VLOOKUP(H350,'Online Orders'!V$3:W$55,2,FALSE)</f>
        <v>17986</v>
      </c>
      <c r="J350" s="8">
        <f t="shared" si="61"/>
        <v>6</v>
      </c>
      <c r="K350" s="13">
        <f>IF(G350=1,0,VLOOKUP(J350,'Online Orders'!X$3:Y$9,2,FALSE))</f>
        <v>0.17</v>
      </c>
      <c r="L350" s="9">
        <f t="shared" si="62"/>
        <v>15.000000000000002</v>
      </c>
      <c r="M350" s="9">
        <f t="shared" si="63"/>
        <v>19</v>
      </c>
      <c r="N350" s="9">
        <f t="shared" ca="1" si="64"/>
        <v>18</v>
      </c>
      <c r="O350" s="9">
        <f t="shared" ca="1" si="65"/>
        <v>3238</v>
      </c>
      <c r="P350" s="8"/>
      <c r="Q350" s="14">
        <f t="shared" ca="1" si="66"/>
        <v>3236</v>
      </c>
      <c r="R350" s="8">
        <f t="shared" ca="1" si="67"/>
        <v>3240</v>
      </c>
      <c r="S350" s="8">
        <f t="shared" ca="1" si="69"/>
        <v>3238</v>
      </c>
      <c r="T350" s="8">
        <v>9</v>
      </c>
      <c r="U350" s="11"/>
      <c r="V350" s="11"/>
      <c r="W350" s="11"/>
      <c r="X350" s="11"/>
      <c r="Y350" s="11"/>
    </row>
    <row r="351" spans="1:25" x14ac:dyDescent="0.2">
      <c r="A351" s="7">
        <v>43814</v>
      </c>
      <c r="B351" s="8">
        <v>0</v>
      </c>
      <c r="C351" s="19">
        <v>245</v>
      </c>
      <c r="D351" s="22">
        <f t="shared" si="60"/>
        <v>0</v>
      </c>
      <c r="E351" s="9">
        <f t="shared" si="68"/>
        <v>2723.8571428571427</v>
      </c>
      <c r="F351" s="12"/>
      <c r="G351" s="8"/>
      <c r="H351" s="8">
        <f t="shared" si="59"/>
        <v>50</v>
      </c>
      <c r="I351" s="8">
        <f>VLOOKUP(H351,'Online Orders'!V$3:W$55,2,FALSE)</f>
        <v>17986</v>
      </c>
      <c r="J351" s="8">
        <f t="shared" si="61"/>
        <v>7</v>
      </c>
      <c r="K351" s="13">
        <f>IF(G351=1,0,VLOOKUP(J351,'Online Orders'!X$3:Y$9,2,FALSE))</f>
        <v>0</v>
      </c>
      <c r="L351" s="9">
        <f t="shared" si="62"/>
        <v>0</v>
      </c>
      <c r="M351" s="9">
        <f t="shared" si="63"/>
        <v>0</v>
      </c>
      <c r="N351" s="9">
        <f t="shared" ca="1" si="64"/>
        <v>0</v>
      </c>
      <c r="O351" s="9">
        <f t="shared" ca="1" si="65"/>
        <v>0</v>
      </c>
      <c r="P351" s="8"/>
      <c r="Q351" s="14">
        <f t="shared" ca="1" si="66"/>
        <v>0</v>
      </c>
      <c r="R351" s="8">
        <f t="shared" ca="1" si="67"/>
        <v>0</v>
      </c>
      <c r="S351" s="8">
        <f t="shared" ca="1" si="69"/>
        <v>0</v>
      </c>
      <c r="T351" s="8">
        <v>0</v>
      </c>
      <c r="U351" s="11"/>
      <c r="V351" s="11"/>
      <c r="W351" s="11"/>
      <c r="X351" s="11"/>
      <c r="Y351" s="11"/>
    </row>
    <row r="352" spans="1:25" x14ac:dyDescent="0.2">
      <c r="A352" s="7">
        <v>43815</v>
      </c>
      <c r="B352" s="8">
        <v>3058</v>
      </c>
      <c r="C352" s="19">
        <v>245</v>
      </c>
      <c r="D352" s="22">
        <f t="shared" si="60"/>
        <v>749210</v>
      </c>
      <c r="E352" s="9">
        <f t="shared" si="68"/>
        <v>2672</v>
      </c>
      <c r="F352" s="12"/>
      <c r="G352" s="8"/>
      <c r="H352" s="8">
        <f t="shared" si="59"/>
        <v>51</v>
      </c>
      <c r="I352" s="8">
        <f>VLOOKUP(H352,'Online Orders'!V$3:W$55,2,FALSE)</f>
        <v>17986</v>
      </c>
      <c r="J352" s="8">
        <f t="shared" si="61"/>
        <v>1</v>
      </c>
      <c r="K352" s="13">
        <f>IF(G352=1,0,VLOOKUP(J352,'Online Orders'!X$3:Y$9,2,FALSE))</f>
        <v>0.17</v>
      </c>
      <c r="L352" s="9">
        <f t="shared" si="62"/>
        <v>15.000000000000002</v>
      </c>
      <c r="M352" s="9">
        <f t="shared" si="63"/>
        <v>19</v>
      </c>
      <c r="N352" s="9">
        <f t="shared" ca="1" si="64"/>
        <v>16</v>
      </c>
      <c r="O352" s="9">
        <f t="shared" ca="1" si="65"/>
        <v>2878</v>
      </c>
      <c r="P352" s="8"/>
      <c r="Q352" s="14">
        <f t="shared" ca="1" si="66"/>
        <v>2876</v>
      </c>
      <c r="R352" s="8">
        <f t="shared" ca="1" si="67"/>
        <v>2880</v>
      </c>
      <c r="S352" s="8">
        <f t="shared" ca="1" si="69"/>
        <v>2880</v>
      </c>
      <c r="T352" s="8">
        <v>14</v>
      </c>
      <c r="U352" s="11"/>
      <c r="V352" s="11"/>
      <c r="W352" s="11"/>
      <c r="X352" s="11"/>
      <c r="Y352" s="11"/>
    </row>
    <row r="353" spans="1:25" x14ac:dyDescent="0.2">
      <c r="A353" s="7">
        <v>43816</v>
      </c>
      <c r="B353" s="8">
        <v>2697</v>
      </c>
      <c r="C353" s="19">
        <v>245</v>
      </c>
      <c r="D353" s="22">
        <f t="shared" si="60"/>
        <v>660765</v>
      </c>
      <c r="E353" s="9">
        <f t="shared" si="68"/>
        <v>2646.1428571428573</v>
      </c>
      <c r="F353" s="12"/>
      <c r="G353" s="8"/>
      <c r="H353" s="8">
        <f t="shared" si="59"/>
        <v>51</v>
      </c>
      <c r="I353" s="8">
        <f>VLOOKUP(H353,'Online Orders'!V$3:W$55,2,FALSE)</f>
        <v>17986</v>
      </c>
      <c r="J353" s="8">
        <f t="shared" si="61"/>
        <v>2</v>
      </c>
      <c r="K353" s="13">
        <f>IF(G353=1,0,VLOOKUP(J353,'Online Orders'!X$3:Y$9,2,FALSE))</f>
        <v>0.14000000000000001</v>
      </c>
      <c r="L353" s="9">
        <f t="shared" si="62"/>
        <v>12.000000000000002</v>
      </c>
      <c r="M353" s="9">
        <f t="shared" si="63"/>
        <v>16</v>
      </c>
      <c r="N353" s="9">
        <f t="shared" ca="1" si="64"/>
        <v>16</v>
      </c>
      <c r="O353" s="9">
        <f t="shared" ca="1" si="65"/>
        <v>2878</v>
      </c>
      <c r="P353" s="8"/>
      <c r="Q353" s="14">
        <f t="shared" ca="1" si="66"/>
        <v>2876</v>
      </c>
      <c r="R353" s="8">
        <f t="shared" ca="1" si="67"/>
        <v>2880</v>
      </c>
      <c r="S353" s="8">
        <f t="shared" ca="1" si="69"/>
        <v>2877</v>
      </c>
      <c r="T353" s="8">
        <v>8</v>
      </c>
      <c r="U353" s="11"/>
      <c r="V353" s="11"/>
      <c r="W353" s="11"/>
      <c r="X353" s="11"/>
      <c r="Y353" s="11"/>
    </row>
    <row r="354" spans="1:25" x14ac:dyDescent="0.2">
      <c r="A354" s="7">
        <v>43817</v>
      </c>
      <c r="B354" s="8">
        <v>2879</v>
      </c>
      <c r="C354" s="19">
        <v>245</v>
      </c>
      <c r="D354" s="22">
        <f t="shared" si="60"/>
        <v>705355</v>
      </c>
      <c r="E354" s="9">
        <f t="shared" si="68"/>
        <v>2594.4285714285716</v>
      </c>
      <c r="F354" s="12"/>
      <c r="G354" s="8"/>
      <c r="H354" s="8">
        <f t="shared" si="59"/>
        <v>51</v>
      </c>
      <c r="I354" s="8">
        <f>VLOOKUP(H354,'Online Orders'!V$3:W$55,2,FALSE)</f>
        <v>17986</v>
      </c>
      <c r="J354" s="8">
        <f t="shared" si="61"/>
        <v>3</v>
      </c>
      <c r="K354" s="13">
        <f>IF(G354=1,0,VLOOKUP(J354,'Online Orders'!X$3:Y$9,2,FALSE))</f>
        <v>0.14000000000000001</v>
      </c>
      <c r="L354" s="9">
        <f t="shared" si="62"/>
        <v>12.000000000000002</v>
      </c>
      <c r="M354" s="9">
        <f t="shared" si="63"/>
        <v>16</v>
      </c>
      <c r="N354" s="9">
        <f t="shared" ca="1" si="64"/>
        <v>16</v>
      </c>
      <c r="O354" s="9">
        <f t="shared" ca="1" si="65"/>
        <v>2878</v>
      </c>
      <c r="P354" s="8"/>
      <c r="Q354" s="14">
        <f t="shared" ca="1" si="66"/>
        <v>2876</v>
      </c>
      <c r="R354" s="8">
        <f t="shared" ca="1" si="67"/>
        <v>2880</v>
      </c>
      <c r="S354" s="8">
        <f t="shared" ca="1" si="69"/>
        <v>2880</v>
      </c>
      <c r="T354" s="8">
        <v>8</v>
      </c>
      <c r="U354" s="11"/>
      <c r="V354" s="11"/>
      <c r="W354" s="11"/>
      <c r="X354" s="11"/>
      <c r="Y354" s="11"/>
    </row>
    <row r="355" spans="1:25" x14ac:dyDescent="0.2">
      <c r="A355" s="7">
        <v>43818</v>
      </c>
      <c r="B355" s="8">
        <v>2696</v>
      </c>
      <c r="C355" s="19">
        <v>245</v>
      </c>
      <c r="D355" s="22">
        <f t="shared" si="60"/>
        <v>660520</v>
      </c>
      <c r="E355" s="9">
        <f t="shared" si="68"/>
        <v>2594.4285714285716</v>
      </c>
      <c r="F355" s="12"/>
      <c r="G355" s="8"/>
      <c r="H355" s="8">
        <f t="shared" si="59"/>
        <v>51</v>
      </c>
      <c r="I355" s="8">
        <f>VLOOKUP(H355,'Online Orders'!V$3:W$55,2,FALSE)</f>
        <v>17986</v>
      </c>
      <c r="J355" s="8">
        <f t="shared" si="61"/>
        <v>4</v>
      </c>
      <c r="K355" s="13">
        <f>IF(G355=1,0,VLOOKUP(J355,'Online Orders'!X$3:Y$9,2,FALSE))</f>
        <v>0.16</v>
      </c>
      <c r="L355" s="9">
        <f t="shared" si="62"/>
        <v>14.000000000000002</v>
      </c>
      <c r="M355" s="9">
        <f t="shared" si="63"/>
        <v>18</v>
      </c>
      <c r="N355" s="9">
        <f t="shared" ca="1" si="64"/>
        <v>15</v>
      </c>
      <c r="O355" s="9">
        <f t="shared" ca="1" si="65"/>
        <v>2698</v>
      </c>
      <c r="P355" s="8"/>
      <c r="Q355" s="14">
        <f t="shared" ca="1" si="66"/>
        <v>2696</v>
      </c>
      <c r="R355" s="8">
        <f t="shared" ca="1" si="67"/>
        <v>2700</v>
      </c>
      <c r="S355" s="8">
        <f t="shared" ca="1" si="69"/>
        <v>2697</v>
      </c>
      <c r="T355" s="8">
        <v>5</v>
      </c>
      <c r="U355" s="11"/>
      <c r="V355" s="11"/>
      <c r="W355" s="11"/>
      <c r="X355" s="11"/>
      <c r="Y355" s="11"/>
    </row>
    <row r="356" spans="1:25" x14ac:dyDescent="0.2">
      <c r="A356" s="7">
        <v>43819</v>
      </c>
      <c r="B356" s="8">
        <v>3955</v>
      </c>
      <c r="C356" s="19">
        <v>245</v>
      </c>
      <c r="D356" s="22">
        <f t="shared" si="60"/>
        <v>968975</v>
      </c>
      <c r="E356" s="9">
        <f t="shared" si="68"/>
        <v>2478.2857142857142</v>
      </c>
      <c r="F356" s="12"/>
      <c r="G356" s="8"/>
      <c r="H356" s="8">
        <f t="shared" si="59"/>
        <v>51</v>
      </c>
      <c r="I356" s="8">
        <f>VLOOKUP(H356,'Online Orders'!V$3:W$55,2,FALSE)</f>
        <v>17986</v>
      </c>
      <c r="J356" s="8">
        <f t="shared" si="61"/>
        <v>5</v>
      </c>
      <c r="K356" s="13">
        <f>IF(G356=1,0,VLOOKUP(J356,'Online Orders'!X$3:Y$9,2,FALSE))</f>
        <v>0.22</v>
      </c>
      <c r="L356" s="9">
        <f t="shared" si="62"/>
        <v>20</v>
      </c>
      <c r="M356" s="9">
        <f t="shared" si="63"/>
        <v>24</v>
      </c>
      <c r="N356" s="9">
        <f t="shared" ca="1" si="64"/>
        <v>24</v>
      </c>
      <c r="O356" s="9">
        <f t="shared" ca="1" si="65"/>
        <v>4317</v>
      </c>
      <c r="P356" s="8"/>
      <c r="Q356" s="14">
        <f t="shared" ca="1" si="66"/>
        <v>4315</v>
      </c>
      <c r="R356" s="8">
        <f t="shared" ca="1" si="67"/>
        <v>4319</v>
      </c>
      <c r="S356" s="8">
        <f t="shared" ca="1" si="69"/>
        <v>4316</v>
      </c>
      <c r="T356" s="8">
        <v>16</v>
      </c>
      <c r="U356" s="11"/>
      <c r="V356" s="11"/>
      <c r="W356" s="11"/>
      <c r="X356" s="11"/>
      <c r="Y356" s="11"/>
    </row>
    <row r="357" spans="1:25" x14ac:dyDescent="0.2">
      <c r="A357" s="7">
        <v>43820</v>
      </c>
      <c r="B357" s="8">
        <v>2876</v>
      </c>
      <c r="C357" s="19">
        <v>245</v>
      </c>
      <c r="D357" s="22">
        <f t="shared" si="60"/>
        <v>704620</v>
      </c>
      <c r="E357" s="9">
        <f t="shared" si="68"/>
        <v>2338</v>
      </c>
      <c r="F357" s="12"/>
      <c r="G357" s="8"/>
      <c r="H357" s="8">
        <f t="shared" si="59"/>
        <v>51</v>
      </c>
      <c r="I357" s="8">
        <f>VLOOKUP(H357,'Online Orders'!V$3:W$55,2,FALSE)</f>
        <v>17986</v>
      </c>
      <c r="J357" s="8">
        <f t="shared" si="61"/>
        <v>6</v>
      </c>
      <c r="K357" s="13">
        <f>IF(G357=1,0,VLOOKUP(J357,'Online Orders'!X$3:Y$9,2,FALSE))</f>
        <v>0.17</v>
      </c>
      <c r="L357" s="9">
        <f t="shared" si="62"/>
        <v>15.000000000000002</v>
      </c>
      <c r="M357" s="9">
        <f t="shared" si="63"/>
        <v>19</v>
      </c>
      <c r="N357" s="9">
        <f t="shared" ca="1" si="64"/>
        <v>18</v>
      </c>
      <c r="O357" s="9">
        <f t="shared" ca="1" si="65"/>
        <v>3238</v>
      </c>
      <c r="P357" s="8"/>
      <c r="Q357" s="14">
        <f t="shared" ca="1" si="66"/>
        <v>3236</v>
      </c>
      <c r="R357" s="8">
        <f t="shared" ca="1" si="67"/>
        <v>3240</v>
      </c>
      <c r="S357" s="8">
        <f t="shared" ca="1" si="69"/>
        <v>3240</v>
      </c>
      <c r="T357" s="8">
        <v>9</v>
      </c>
      <c r="U357" s="11"/>
      <c r="V357" s="11"/>
      <c r="W357" s="11"/>
      <c r="X357" s="11"/>
      <c r="Y357" s="11"/>
    </row>
    <row r="358" spans="1:25" x14ac:dyDescent="0.2">
      <c r="A358" s="7">
        <v>43821</v>
      </c>
      <c r="B358" s="8">
        <v>0</v>
      </c>
      <c r="C358" s="19">
        <v>245</v>
      </c>
      <c r="D358" s="22">
        <f t="shared" si="60"/>
        <v>0</v>
      </c>
      <c r="E358" s="9">
        <f t="shared" si="68"/>
        <v>1926.7142857142858</v>
      </c>
      <c r="F358" s="12"/>
      <c r="G358" s="8"/>
      <c r="H358" s="8">
        <f t="shared" si="59"/>
        <v>51</v>
      </c>
      <c r="I358" s="8">
        <f>VLOOKUP(H358,'Online Orders'!V$3:W$55,2,FALSE)</f>
        <v>17986</v>
      </c>
      <c r="J358" s="8">
        <f t="shared" si="61"/>
        <v>7</v>
      </c>
      <c r="K358" s="13">
        <f>IF(G358=1,0,VLOOKUP(J358,'Online Orders'!X$3:Y$9,2,FALSE))</f>
        <v>0</v>
      </c>
      <c r="L358" s="9">
        <f t="shared" si="62"/>
        <v>0</v>
      </c>
      <c r="M358" s="9">
        <f t="shared" si="63"/>
        <v>0</v>
      </c>
      <c r="N358" s="9">
        <f t="shared" ca="1" si="64"/>
        <v>0</v>
      </c>
      <c r="O358" s="9">
        <f t="shared" ca="1" si="65"/>
        <v>0</v>
      </c>
      <c r="P358" s="8"/>
      <c r="Q358" s="14">
        <f t="shared" ca="1" si="66"/>
        <v>0</v>
      </c>
      <c r="R358" s="8">
        <f t="shared" ca="1" si="67"/>
        <v>0</v>
      </c>
      <c r="S358" s="8">
        <f t="shared" ca="1" si="69"/>
        <v>0</v>
      </c>
      <c r="T358" s="8">
        <v>0</v>
      </c>
      <c r="U358" s="11"/>
      <c r="V358" s="11"/>
      <c r="W358" s="11"/>
      <c r="X358" s="11"/>
      <c r="Y358" s="11"/>
    </row>
    <row r="359" spans="1:25" x14ac:dyDescent="0.2">
      <c r="A359" s="7">
        <v>43822</v>
      </c>
      <c r="B359" s="8">
        <v>2245</v>
      </c>
      <c r="C359" s="19">
        <v>245</v>
      </c>
      <c r="D359" s="22">
        <f t="shared" si="60"/>
        <v>550025</v>
      </c>
      <c r="E359" s="9">
        <f t="shared" si="68"/>
        <v>1541.5714285714287</v>
      </c>
      <c r="F359" s="12"/>
      <c r="G359" s="8"/>
      <c r="H359" s="8">
        <f t="shared" si="59"/>
        <v>52</v>
      </c>
      <c r="I359" s="8">
        <f>VLOOKUP(H359,'Online Orders'!V$3:W$55,2,FALSE)</f>
        <v>13190</v>
      </c>
      <c r="J359" s="8">
        <f t="shared" si="61"/>
        <v>1</v>
      </c>
      <c r="K359" s="13">
        <f>IF(G359=1,0,VLOOKUP(J359,'Online Orders'!X$3:Y$9,2,FALSE))</f>
        <v>0.17</v>
      </c>
      <c r="L359" s="9">
        <f t="shared" si="62"/>
        <v>15.000000000000002</v>
      </c>
      <c r="M359" s="9">
        <f t="shared" si="63"/>
        <v>19</v>
      </c>
      <c r="N359" s="9">
        <f t="shared" ca="1" si="64"/>
        <v>18</v>
      </c>
      <c r="O359" s="9">
        <f t="shared" ca="1" si="65"/>
        <v>2375</v>
      </c>
      <c r="P359" s="8"/>
      <c r="Q359" s="14">
        <f t="shared" ca="1" si="66"/>
        <v>2373</v>
      </c>
      <c r="R359" s="8">
        <f t="shared" ca="1" si="67"/>
        <v>2377</v>
      </c>
      <c r="S359" s="8">
        <f t="shared" ca="1" si="69"/>
        <v>2375</v>
      </c>
      <c r="T359" s="8">
        <v>14</v>
      </c>
      <c r="U359" s="11"/>
      <c r="V359" s="11"/>
      <c r="W359" s="11"/>
      <c r="X359" s="11"/>
      <c r="Y359" s="11"/>
    </row>
    <row r="360" spans="1:25" x14ac:dyDescent="0.2">
      <c r="A360" s="7">
        <v>43823</v>
      </c>
      <c r="B360" s="8">
        <v>1715</v>
      </c>
      <c r="C360" s="19">
        <v>245</v>
      </c>
      <c r="D360" s="22">
        <f t="shared" si="60"/>
        <v>420175</v>
      </c>
      <c r="E360" s="9">
        <f t="shared" si="68"/>
        <v>1353.7142857142858</v>
      </c>
      <c r="F360" s="12"/>
      <c r="G360" s="8"/>
      <c r="H360" s="8">
        <f t="shared" si="59"/>
        <v>52</v>
      </c>
      <c r="I360" s="8">
        <f>VLOOKUP(H360,'Online Orders'!V$3:W$55,2,FALSE)</f>
        <v>13190</v>
      </c>
      <c r="J360" s="8">
        <f t="shared" si="61"/>
        <v>2</v>
      </c>
      <c r="K360" s="13">
        <f>IF(G360=1,0,VLOOKUP(J360,'Online Orders'!X$3:Y$9,2,FALSE))</f>
        <v>0.14000000000000001</v>
      </c>
      <c r="L360" s="9">
        <f t="shared" si="62"/>
        <v>12.000000000000002</v>
      </c>
      <c r="M360" s="9">
        <f t="shared" si="63"/>
        <v>16</v>
      </c>
      <c r="N360" s="9">
        <f t="shared" ca="1" si="64"/>
        <v>16</v>
      </c>
      <c r="O360" s="9">
        <f t="shared" ca="1" si="65"/>
        <v>2111</v>
      </c>
      <c r="P360" s="8"/>
      <c r="Q360" s="14">
        <f t="shared" ca="1" si="66"/>
        <v>2109</v>
      </c>
      <c r="R360" s="8">
        <f t="shared" ca="1" si="67"/>
        <v>2113</v>
      </c>
      <c r="S360" s="8">
        <f t="shared" ca="1" si="69"/>
        <v>2110</v>
      </c>
      <c r="T360" s="8">
        <v>8</v>
      </c>
      <c r="U360" s="11"/>
      <c r="V360" s="11"/>
      <c r="W360" s="11"/>
      <c r="X360" s="11"/>
      <c r="Y360" s="11"/>
    </row>
    <row r="361" spans="1:25" x14ac:dyDescent="0.2">
      <c r="A361" s="7">
        <v>43824</v>
      </c>
      <c r="B361" s="8">
        <v>0</v>
      </c>
      <c r="C361" s="19">
        <v>245</v>
      </c>
      <c r="D361" s="22">
        <f t="shared" si="60"/>
        <v>0</v>
      </c>
      <c r="E361" s="9">
        <f t="shared" si="68"/>
        <v>1263.4285714285713</v>
      </c>
      <c r="F361" s="12"/>
      <c r="G361" s="8">
        <v>1</v>
      </c>
      <c r="H361" s="8">
        <f t="shared" si="59"/>
        <v>52</v>
      </c>
      <c r="I361" s="8">
        <f>VLOOKUP(H361,'Online Orders'!V$3:W$55,2,FALSE)</f>
        <v>13190</v>
      </c>
      <c r="J361" s="8">
        <f t="shared" si="61"/>
        <v>3</v>
      </c>
      <c r="K361" s="13">
        <f>IF(G361=1,0,VLOOKUP(J361,'Online Orders'!X$3:Y$9,2,FALSE))</f>
        <v>0</v>
      </c>
      <c r="L361" s="9">
        <f t="shared" si="62"/>
        <v>0</v>
      </c>
      <c r="M361" s="9">
        <f t="shared" si="63"/>
        <v>0</v>
      </c>
      <c r="N361" s="9">
        <f t="shared" ca="1" si="64"/>
        <v>0</v>
      </c>
      <c r="O361" s="9">
        <f t="shared" ca="1" si="65"/>
        <v>0</v>
      </c>
      <c r="P361" s="8"/>
      <c r="Q361" s="14">
        <f t="shared" ca="1" si="66"/>
        <v>0</v>
      </c>
      <c r="R361" s="8">
        <f t="shared" ca="1" si="67"/>
        <v>0</v>
      </c>
      <c r="S361" s="8">
        <f t="shared" ca="1" si="69"/>
        <v>0</v>
      </c>
      <c r="T361" s="8">
        <v>0</v>
      </c>
      <c r="U361" s="11"/>
      <c r="V361" s="11"/>
      <c r="W361" s="11"/>
      <c r="X361" s="11"/>
      <c r="Y361" s="11"/>
    </row>
    <row r="362" spans="1:25" x14ac:dyDescent="0.2">
      <c r="A362" s="7">
        <v>43825</v>
      </c>
      <c r="B362" s="8">
        <v>0</v>
      </c>
      <c r="C362" s="19">
        <v>245</v>
      </c>
      <c r="D362" s="22">
        <f t="shared" si="60"/>
        <v>0</v>
      </c>
      <c r="E362" s="9">
        <f t="shared" si="68"/>
        <v>1263.4285714285713</v>
      </c>
      <c r="F362" s="12"/>
      <c r="G362" s="8">
        <v>1</v>
      </c>
      <c r="H362" s="8">
        <f t="shared" si="59"/>
        <v>52</v>
      </c>
      <c r="I362" s="8">
        <f>VLOOKUP(H362,'Online Orders'!V$3:W$55,2,FALSE)</f>
        <v>13190</v>
      </c>
      <c r="J362" s="8">
        <f t="shared" si="61"/>
        <v>4</v>
      </c>
      <c r="K362" s="13">
        <f>IF(G362=1,0,VLOOKUP(J362,'Online Orders'!X$3:Y$9,2,FALSE))</f>
        <v>0</v>
      </c>
      <c r="L362" s="9">
        <f t="shared" si="62"/>
        <v>0</v>
      </c>
      <c r="M362" s="9">
        <f t="shared" si="63"/>
        <v>0</v>
      </c>
      <c r="N362" s="9">
        <f t="shared" ca="1" si="64"/>
        <v>0</v>
      </c>
      <c r="O362" s="9">
        <f t="shared" ca="1" si="65"/>
        <v>0</v>
      </c>
      <c r="P362" s="8"/>
      <c r="Q362" s="14">
        <f t="shared" ca="1" si="66"/>
        <v>0</v>
      </c>
      <c r="R362" s="8">
        <f t="shared" ca="1" si="67"/>
        <v>0</v>
      </c>
      <c r="S362" s="8">
        <f t="shared" ca="1" si="69"/>
        <v>0</v>
      </c>
      <c r="T362" s="8">
        <v>0</v>
      </c>
      <c r="U362" s="11"/>
      <c r="V362" s="11"/>
      <c r="W362" s="11"/>
      <c r="X362" s="11"/>
      <c r="Y362" s="11"/>
    </row>
    <row r="363" spans="1:25" x14ac:dyDescent="0.2">
      <c r="A363" s="7">
        <v>43826</v>
      </c>
      <c r="B363" s="8">
        <v>2640</v>
      </c>
      <c r="C363" s="19">
        <v>245</v>
      </c>
      <c r="D363" s="22">
        <f t="shared" si="60"/>
        <v>646800</v>
      </c>
      <c r="E363" s="9">
        <f t="shared" si="68"/>
        <v>1020</v>
      </c>
      <c r="F363" s="12"/>
      <c r="G363" s="8"/>
      <c r="H363" s="8">
        <f t="shared" si="59"/>
        <v>52</v>
      </c>
      <c r="I363" s="8">
        <f>VLOOKUP(H363,'Online Orders'!V$3:W$55,2,FALSE)</f>
        <v>13190</v>
      </c>
      <c r="J363" s="8">
        <f t="shared" si="61"/>
        <v>5</v>
      </c>
      <c r="K363" s="13">
        <f>IF(G363=1,0,VLOOKUP(J363,'Online Orders'!X$3:Y$9,2,FALSE))</f>
        <v>0.22</v>
      </c>
      <c r="L363" s="9">
        <f t="shared" si="62"/>
        <v>20</v>
      </c>
      <c r="M363" s="9">
        <f t="shared" si="63"/>
        <v>24</v>
      </c>
      <c r="N363" s="9">
        <f t="shared" ca="1" si="64"/>
        <v>21</v>
      </c>
      <c r="O363" s="9">
        <f t="shared" ca="1" si="65"/>
        <v>2770</v>
      </c>
      <c r="P363" s="8"/>
      <c r="Q363" s="14">
        <f t="shared" ca="1" si="66"/>
        <v>2768</v>
      </c>
      <c r="R363" s="8">
        <f t="shared" ca="1" si="67"/>
        <v>2772</v>
      </c>
      <c r="S363" s="8">
        <f t="shared" ca="1" si="69"/>
        <v>2771</v>
      </c>
      <c r="T363" s="8">
        <v>16</v>
      </c>
      <c r="U363" s="11"/>
      <c r="V363" s="11"/>
      <c r="W363" s="11"/>
      <c r="X363" s="11"/>
      <c r="Y363" s="11"/>
    </row>
    <row r="364" spans="1:25" x14ac:dyDescent="0.2">
      <c r="A364" s="7">
        <v>43827</v>
      </c>
      <c r="B364" s="8">
        <v>2244</v>
      </c>
      <c r="C364" s="19">
        <v>245</v>
      </c>
      <c r="D364" s="22">
        <f t="shared" si="60"/>
        <v>549780</v>
      </c>
      <c r="E364" s="9">
        <f t="shared" si="68"/>
        <v>775</v>
      </c>
      <c r="F364" s="12"/>
      <c r="G364" s="8"/>
      <c r="H364" s="8">
        <f t="shared" si="59"/>
        <v>52</v>
      </c>
      <c r="I364" s="8">
        <f>VLOOKUP(H364,'Online Orders'!V$3:W$55,2,FALSE)</f>
        <v>13190</v>
      </c>
      <c r="J364" s="8">
        <f t="shared" si="61"/>
        <v>6</v>
      </c>
      <c r="K364" s="13">
        <f>IF(G364=1,0,VLOOKUP(J364,'Online Orders'!X$3:Y$9,2,FALSE))</f>
        <v>0.17</v>
      </c>
      <c r="L364" s="9">
        <f t="shared" si="62"/>
        <v>15.000000000000002</v>
      </c>
      <c r="M364" s="9">
        <f t="shared" si="63"/>
        <v>19</v>
      </c>
      <c r="N364" s="9">
        <f t="shared" ca="1" si="64"/>
        <v>18</v>
      </c>
      <c r="O364" s="9">
        <f t="shared" ca="1" si="65"/>
        <v>2375</v>
      </c>
      <c r="P364" s="8"/>
      <c r="Q364" s="14">
        <f t="shared" ca="1" si="66"/>
        <v>2373</v>
      </c>
      <c r="R364" s="8">
        <f t="shared" ca="1" si="67"/>
        <v>2377</v>
      </c>
      <c r="S364" s="8">
        <f t="shared" ca="1" si="69"/>
        <v>2373</v>
      </c>
      <c r="T364" s="8">
        <v>9</v>
      </c>
      <c r="U364" s="11"/>
      <c r="V364" s="11"/>
      <c r="W364" s="11"/>
      <c r="X364" s="11"/>
      <c r="Y364" s="11"/>
    </row>
    <row r="365" spans="1:25" x14ac:dyDescent="0.2">
      <c r="A365" s="7">
        <v>43828</v>
      </c>
      <c r="B365" s="8">
        <v>0</v>
      </c>
      <c r="C365" s="19">
        <v>245</v>
      </c>
      <c r="D365" s="22">
        <f t="shared" si="60"/>
        <v>0</v>
      </c>
      <c r="E365" s="9">
        <f>AVERAGE(B362:B367)</f>
        <v>904.16666666666663</v>
      </c>
      <c r="F365" s="12"/>
      <c r="G365" s="8"/>
      <c r="H365" s="8">
        <f t="shared" si="59"/>
        <v>52</v>
      </c>
      <c r="I365" s="8">
        <f>VLOOKUP(H365,'Online Orders'!V$3:W$55,2,FALSE)</f>
        <v>13190</v>
      </c>
      <c r="J365" s="8">
        <f t="shared" si="61"/>
        <v>7</v>
      </c>
      <c r="K365" s="13">
        <f>IF(G365=1,0,VLOOKUP(J365,'Online Orders'!X$3:Y$9,2,FALSE))</f>
        <v>0</v>
      </c>
      <c r="L365" s="9">
        <f t="shared" si="62"/>
        <v>0</v>
      </c>
      <c r="M365" s="9">
        <f t="shared" si="63"/>
        <v>0</v>
      </c>
      <c r="N365" s="9">
        <f t="shared" ca="1" si="64"/>
        <v>0</v>
      </c>
      <c r="O365" s="9">
        <f t="shared" ca="1" si="65"/>
        <v>0</v>
      </c>
      <c r="P365" s="8"/>
      <c r="Q365" s="14">
        <f t="shared" ca="1" si="66"/>
        <v>0</v>
      </c>
      <c r="R365" s="8">
        <f t="shared" ca="1" si="67"/>
        <v>0</v>
      </c>
      <c r="S365" s="8">
        <f t="shared" ca="1" si="69"/>
        <v>0</v>
      </c>
      <c r="T365" s="8">
        <v>0</v>
      </c>
      <c r="U365" s="11"/>
      <c r="V365" s="11"/>
      <c r="W365" s="11"/>
      <c r="X365" s="11"/>
      <c r="Y365" s="11"/>
    </row>
    <row r="366" spans="1:25" x14ac:dyDescent="0.2">
      <c r="A366" s="7">
        <v>43829</v>
      </c>
      <c r="B366" s="8">
        <v>541</v>
      </c>
      <c r="C366" s="19">
        <v>245</v>
      </c>
      <c r="D366" s="22">
        <f t="shared" si="60"/>
        <v>132545</v>
      </c>
      <c r="E366" s="9">
        <f>AVERAGE(B363:B368)</f>
        <v>904.16666666666663</v>
      </c>
      <c r="F366" s="12"/>
      <c r="G366" s="8"/>
      <c r="H366" s="8">
        <f t="shared" si="59"/>
        <v>53</v>
      </c>
      <c r="I366" s="8">
        <f>VLOOKUP(H366,'Online Orders'!V$3:W$55,2,FALSE)</f>
        <v>2998</v>
      </c>
      <c r="J366" s="8">
        <f t="shared" si="61"/>
        <v>1</v>
      </c>
      <c r="K366" s="13">
        <f>IF(G366=1,0,VLOOKUP(J366,'Online Orders'!X$3:Y$9,2,FALSE))</f>
        <v>0.17</v>
      </c>
      <c r="L366" s="9">
        <f t="shared" si="62"/>
        <v>15.000000000000002</v>
      </c>
      <c r="M366" s="9">
        <f t="shared" si="63"/>
        <v>19</v>
      </c>
      <c r="N366" s="9">
        <f t="shared" ca="1" si="64"/>
        <v>19</v>
      </c>
      <c r="O366" s="9">
        <f t="shared" ca="1" si="65"/>
        <v>570</v>
      </c>
      <c r="P366" s="8"/>
      <c r="Q366" s="14">
        <f t="shared" ca="1" si="66"/>
        <v>568</v>
      </c>
      <c r="R366" s="8">
        <f t="shared" ca="1" si="67"/>
        <v>572</v>
      </c>
      <c r="S366" s="8">
        <f t="shared" ca="1" si="69"/>
        <v>568</v>
      </c>
      <c r="T366" s="8">
        <v>8</v>
      </c>
      <c r="U366" s="11"/>
      <c r="V366" s="11"/>
      <c r="W366" s="11"/>
      <c r="X366" s="11"/>
      <c r="Y366" s="11"/>
    </row>
    <row r="367" spans="1:25" x14ac:dyDescent="0.2">
      <c r="A367" s="7">
        <v>43830</v>
      </c>
      <c r="B367" s="8">
        <v>0</v>
      </c>
      <c r="C367" s="19">
        <v>245</v>
      </c>
      <c r="D367" s="22">
        <f t="shared" si="60"/>
        <v>0</v>
      </c>
      <c r="E367" s="9">
        <f>AVERAGE(B364:B369)</f>
        <v>464.16666666666669</v>
      </c>
      <c r="F367" s="12"/>
      <c r="G367" s="8">
        <v>1</v>
      </c>
      <c r="H367" s="8">
        <f t="shared" si="59"/>
        <v>53</v>
      </c>
      <c r="I367" s="8">
        <f>VLOOKUP(H367,'Online Orders'!V$3:W$55,2,FALSE)</f>
        <v>2998</v>
      </c>
      <c r="J367" s="8">
        <f t="shared" si="61"/>
        <v>2</v>
      </c>
      <c r="K367" s="13">
        <f>IF(G367=1,0,VLOOKUP(J367,'Online Orders'!X$3:Y$9,2,FALSE))</f>
        <v>0</v>
      </c>
      <c r="L367" s="9">
        <f t="shared" si="62"/>
        <v>0</v>
      </c>
      <c r="M367" s="9">
        <f t="shared" si="63"/>
        <v>0</v>
      </c>
      <c r="N367" s="9">
        <f t="shared" ca="1" si="64"/>
        <v>0</v>
      </c>
      <c r="O367" s="9">
        <f t="shared" ca="1" si="65"/>
        <v>0</v>
      </c>
      <c r="P367" s="8"/>
      <c r="Q367" s="14">
        <f t="shared" ca="1" si="66"/>
        <v>0</v>
      </c>
      <c r="R367" s="8">
        <f t="shared" ca="1" si="67"/>
        <v>0</v>
      </c>
      <c r="S367" s="8">
        <f t="shared" ca="1" si="69"/>
        <v>0</v>
      </c>
      <c r="T367" s="8">
        <v>0</v>
      </c>
      <c r="U367" s="11"/>
      <c r="V367" s="11"/>
      <c r="W367" s="11"/>
      <c r="X367" s="11"/>
      <c r="Y367" s="11"/>
    </row>
    <row r="368" spans="1:25" x14ac:dyDescent="0.2">
      <c r="A368" s="7">
        <v>43831</v>
      </c>
      <c r="B368" s="1">
        <v>0</v>
      </c>
      <c r="C368" s="19">
        <v>245</v>
      </c>
      <c r="D368" s="22">
        <f t="shared" si="60"/>
        <v>0</v>
      </c>
      <c r="E368" s="9">
        <f>AVERAGE(B365:B370)</f>
        <v>329.66666666666669</v>
      </c>
      <c r="F368" s="12"/>
      <c r="G368" s="12">
        <v>1</v>
      </c>
      <c r="H368" s="8">
        <f t="shared" si="59"/>
        <v>1</v>
      </c>
      <c r="I368" s="8">
        <f>VLOOKUP(H368,'Online Orders'!V$3:W$55,2,FALSE)</f>
        <v>9593</v>
      </c>
      <c r="J368" s="8">
        <f t="shared" si="61"/>
        <v>3</v>
      </c>
      <c r="K368" s="13">
        <f>IF(G368=1,0,VLOOKUP(J368,'Online Orders'!X$3:Y$9,2,FALSE))</f>
        <v>0</v>
      </c>
      <c r="L368" s="9">
        <f t="shared" si="62"/>
        <v>0</v>
      </c>
      <c r="M368" s="9">
        <f t="shared" si="63"/>
        <v>0</v>
      </c>
      <c r="N368" s="9">
        <f t="shared" ca="1" si="64"/>
        <v>0</v>
      </c>
      <c r="O368" s="9">
        <f t="shared" ca="1" si="65"/>
        <v>0</v>
      </c>
      <c r="P368" s="8"/>
      <c r="Q368" s="14">
        <f t="shared" ca="1" si="66"/>
        <v>0</v>
      </c>
      <c r="R368" s="8">
        <f t="shared" ca="1" si="67"/>
        <v>0</v>
      </c>
      <c r="S368" s="8">
        <f t="shared" ca="1" si="69"/>
        <v>0</v>
      </c>
      <c r="T368" s="8"/>
      <c r="U368" s="11"/>
      <c r="V368" s="11"/>
      <c r="W368" s="11"/>
      <c r="X368" s="11"/>
      <c r="Y368" s="11"/>
    </row>
    <row r="369" spans="1:7" x14ac:dyDescent="0.2">
      <c r="A369" s="7">
        <v>43832</v>
      </c>
      <c r="B369" s="1">
        <v>0</v>
      </c>
      <c r="E369" s="9">
        <f>AVERAGE(B366:B371)</f>
        <v>649.16666666666663</v>
      </c>
      <c r="G369" s="12">
        <v>1</v>
      </c>
    </row>
    <row r="370" spans="1:7" x14ac:dyDescent="0.2">
      <c r="A370" s="7">
        <v>43833</v>
      </c>
      <c r="B370" s="1">
        <v>1437</v>
      </c>
    </row>
    <row r="371" spans="1:7" x14ac:dyDescent="0.2">
      <c r="A371" s="7">
        <v>43834</v>
      </c>
      <c r="B371" s="1">
        <v>1917</v>
      </c>
    </row>
    <row r="372" spans="1:7" x14ac:dyDescent="0.2">
      <c r="B372" s="1">
        <v>1633</v>
      </c>
    </row>
  </sheetData>
  <mergeCells count="3">
    <mergeCell ref="X2:Y2"/>
    <mergeCell ref="V2:W2"/>
    <mergeCell ref="V1:Y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Online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naef</dc:creator>
  <cp:lastModifiedBy>erich naef</cp:lastModifiedBy>
  <dcterms:created xsi:type="dcterms:W3CDTF">2020-02-16T09:10:20Z</dcterms:created>
  <dcterms:modified xsi:type="dcterms:W3CDTF">2020-02-22T19:40:11Z</dcterms:modified>
</cp:coreProperties>
</file>