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agu\Dropbox\Sampler Control System Research Project\Diagrams\"/>
    </mc:Choice>
  </mc:AlternateContent>
  <bookViews>
    <workbookView xWindow="0" yWindow="0" windowWidth="9360" windowHeight="6893" activeTab="4"/>
  </bookViews>
  <sheets>
    <sheet name="SD Card log file" sheetId="1" r:id="rId1"/>
    <sheet name="EEPROM (read) file" sheetId="2" r:id="rId2"/>
    <sheet name="InputData_FromArduino" sheetId="3" r:id="rId3"/>
    <sheet name="Timing data" sheetId="4" r:id="rId4"/>
    <sheet name="P_calibration" sheetId="5" r:id="rId5"/>
    <sheet name="T_calibration" sheetId="6" r:id="rId6"/>
    <sheet name="P_vs_time" sheetId="7" r:id="rId7"/>
    <sheet name="P_vs_Arduino" sheetId="8" r:id="rId8"/>
    <sheet name="T_vs_time" sheetId="9" r:id="rId9"/>
    <sheet name="T_vs_Arduino" sheetId="10" r:id="rId10"/>
    <sheet name="T_vs_P" sheetId="11" r:id="rId11"/>
    <sheet name="T_vs_Depth" sheetId="12" r:id="rId12"/>
  </sheets>
  <calcPr calcId="171027"/>
</workbook>
</file>

<file path=xl/calcChain.xml><?xml version="1.0" encoding="utf-8"?>
<calcChain xmlns="http://schemas.openxmlformats.org/spreadsheetml/2006/main">
  <c r="C500" i="6" l="1"/>
  <c r="D500" i="6" s="1"/>
  <c r="E500" i="6" s="1"/>
  <c r="B500" i="6"/>
  <c r="D499" i="6"/>
  <c r="E499" i="6" s="1"/>
  <c r="C499" i="6"/>
  <c r="B499" i="6"/>
  <c r="E498" i="6"/>
  <c r="D498" i="6"/>
  <c r="C498" i="6"/>
  <c r="B498" i="6"/>
  <c r="E497" i="6"/>
  <c r="D497" i="6"/>
  <c r="C497" i="6"/>
  <c r="B497" i="6"/>
  <c r="C496" i="6"/>
  <c r="D496" i="6" s="1"/>
  <c r="E496" i="6" s="1"/>
  <c r="B496" i="6"/>
  <c r="D495" i="6"/>
  <c r="E495" i="6" s="1"/>
  <c r="C495" i="6"/>
  <c r="B495" i="6"/>
  <c r="D494" i="6"/>
  <c r="E494" i="6" s="1"/>
  <c r="C494" i="6"/>
  <c r="B494" i="6"/>
  <c r="E493" i="6"/>
  <c r="D493" i="6"/>
  <c r="C493" i="6"/>
  <c r="B493" i="6"/>
  <c r="B492" i="6"/>
  <c r="C492" i="6" s="1"/>
  <c r="D492" i="6" s="1"/>
  <c r="E492" i="6" s="1"/>
  <c r="C491" i="6"/>
  <c r="D491" i="6" s="1"/>
  <c r="E491" i="6" s="1"/>
  <c r="B491" i="6"/>
  <c r="E490" i="6"/>
  <c r="D490" i="6"/>
  <c r="C490" i="6"/>
  <c r="B490" i="6"/>
  <c r="E489" i="6"/>
  <c r="D489" i="6"/>
  <c r="C489" i="6"/>
  <c r="B489" i="6"/>
  <c r="C488" i="6"/>
  <c r="D488" i="6" s="1"/>
  <c r="E488" i="6" s="1"/>
  <c r="B488" i="6"/>
  <c r="D487" i="6"/>
  <c r="E487" i="6" s="1"/>
  <c r="C487" i="6"/>
  <c r="B487" i="6"/>
  <c r="D486" i="6"/>
  <c r="E486" i="6" s="1"/>
  <c r="C486" i="6"/>
  <c r="B486" i="6"/>
  <c r="E485" i="6"/>
  <c r="C485" i="6"/>
  <c r="D485" i="6" s="1"/>
  <c r="B485" i="6"/>
  <c r="C484" i="6"/>
  <c r="D484" i="6" s="1"/>
  <c r="E484" i="6" s="1"/>
  <c r="B484" i="6"/>
  <c r="D483" i="6"/>
  <c r="E483" i="6" s="1"/>
  <c r="C483" i="6"/>
  <c r="B483" i="6"/>
  <c r="D482" i="6"/>
  <c r="E482" i="6" s="1"/>
  <c r="C482" i="6"/>
  <c r="B482" i="6"/>
  <c r="E481" i="6"/>
  <c r="C481" i="6"/>
  <c r="D481" i="6" s="1"/>
  <c r="B481" i="6"/>
  <c r="C480" i="6"/>
  <c r="D480" i="6" s="1"/>
  <c r="E480" i="6" s="1"/>
  <c r="B480" i="6"/>
  <c r="D479" i="6"/>
  <c r="E479" i="6" s="1"/>
  <c r="C479" i="6"/>
  <c r="B479" i="6"/>
  <c r="D478" i="6"/>
  <c r="E478" i="6" s="1"/>
  <c r="C478" i="6"/>
  <c r="B478" i="6"/>
  <c r="E477" i="6"/>
  <c r="C477" i="6"/>
  <c r="D477" i="6" s="1"/>
  <c r="B477" i="6"/>
  <c r="C476" i="6"/>
  <c r="D476" i="6" s="1"/>
  <c r="E476" i="6" s="1"/>
  <c r="B476" i="6"/>
  <c r="D475" i="6"/>
  <c r="E475" i="6" s="1"/>
  <c r="C475" i="6"/>
  <c r="B475" i="6"/>
  <c r="D474" i="6"/>
  <c r="E474" i="6" s="1"/>
  <c r="C474" i="6"/>
  <c r="B474" i="6"/>
  <c r="E473" i="6"/>
  <c r="C473" i="6"/>
  <c r="D473" i="6" s="1"/>
  <c r="B473" i="6"/>
  <c r="C472" i="6"/>
  <c r="D472" i="6" s="1"/>
  <c r="E472" i="6" s="1"/>
  <c r="B472" i="6"/>
  <c r="D471" i="6"/>
  <c r="E471" i="6" s="1"/>
  <c r="C471" i="6"/>
  <c r="B471" i="6"/>
  <c r="D470" i="6"/>
  <c r="E470" i="6" s="1"/>
  <c r="C470" i="6"/>
  <c r="B470" i="6"/>
  <c r="E469" i="6"/>
  <c r="C469" i="6"/>
  <c r="D469" i="6" s="1"/>
  <c r="B469" i="6"/>
  <c r="C468" i="6"/>
  <c r="D468" i="6" s="1"/>
  <c r="E468" i="6" s="1"/>
  <c r="B468" i="6"/>
  <c r="D467" i="6"/>
  <c r="E467" i="6" s="1"/>
  <c r="C467" i="6"/>
  <c r="B467" i="6"/>
  <c r="D466" i="6"/>
  <c r="E466" i="6" s="1"/>
  <c r="C466" i="6"/>
  <c r="B466" i="6"/>
  <c r="E465" i="6"/>
  <c r="C465" i="6"/>
  <c r="D465" i="6" s="1"/>
  <c r="B465" i="6"/>
  <c r="C464" i="6"/>
  <c r="D464" i="6" s="1"/>
  <c r="E464" i="6" s="1"/>
  <c r="B464" i="6"/>
  <c r="D463" i="6"/>
  <c r="E463" i="6" s="1"/>
  <c r="C463" i="6"/>
  <c r="B463" i="6"/>
  <c r="D462" i="6"/>
  <c r="E462" i="6" s="1"/>
  <c r="C462" i="6"/>
  <c r="B462" i="6"/>
  <c r="E461" i="6"/>
  <c r="C461" i="6"/>
  <c r="D461" i="6" s="1"/>
  <c r="B461" i="6"/>
  <c r="C460" i="6"/>
  <c r="D460" i="6" s="1"/>
  <c r="E460" i="6" s="1"/>
  <c r="B460" i="6"/>
  <c r="D459" i="6"/>
  <c r="E459" i="6" s="1"/>
  <c r="C459" i="6"/>
  <c r="B459" i="6"/>
  <c r="D458" i="6"/>
  <c r="E458" i="6" s="1"/>
  <c r="C458" i="6"/>
  <c r="B458" i="6"/>
  <c r="E457" i="6"/>
  <c r="C457" i="6"/>
  <c r="D457" i="6" s="1"/>
  <c r="B457" i="6"/>
  <c r="C456" i="6"/>
  <c r="D456" i="6" s="1"/>
  <c r="E456" i="6" s="1"/>
  <c r="B456" i="6"/>
  <c r="D455" i="6"/>
  <c r="E455" i="6" s="1"/>
  <c r="C455" i="6"/>
  <c r="B455" i="6"/>
  <c r="D454" i="6"/>
  <c r="E454" i="6" s="1"/>
  <c r="C454" i="6"/>
  <c r="B454" i="6"/>
  <c r="E453" i="6"/>
  <c r="C453" i="6"/>
  <c r="D453" i="6" s="1"/>
  <c r="B453" i="6"/>
  <c r="C452" i="6"/>
  <c r="D452" i="6" s="1"/>
  <c r="E452" i="6" s="1"/>
  <c r="B452" i="6"/>
  <c r="D451" i="6"/>
  <c r="E451" i="6" s="1"/>
  <c r="C451" i="6"/>
  <c r="B451" i="6"/>
  <c r="D450" i="6"/>
  <c r="E450" i="6" s="1"/>
  <c r="C450" i="6"/>
  <c r="B450" i="6"/>
  <c r="E449" i="6"/>
  <c r="C449" i="6"/>
  <c r="D449" i="6" s="1"/>
  <c r="B449" i="6"/>
  <c r="C448" i="6"/>
  <c r="D448" i="6" s="1"/>
  <c r="E448" i="6" s="1"/>
  <c r="B448" i="6"/>
  <c r="D447" i="6"/>
  <c r="E447" i="6" s="1"/>
  <c r="C447" i="6"/>
  <c r="B447" i="6"/>
  <c r="D446" i="6"/>
  <c r="E446" i="6" s="1"/>
  <c r="C446" i="6"/>
  <c r="B446" i="6"/>
  <c r="E445" i="6"/>
  <c r="C445" i="6"/>
  <c r="D445" i="6" s="1"/>
  <c r="B445" i="6"/>
  <c r="C444" i="6"/>
  <c r="D444" i="6" s="1"/>
  <c r="E444" i="6" s="1"/>
  <c r="B444" i="6"/>
  <c r="D443" i="6"/>
  <c r="E443" i="6" s="1"/>
  <c r="C443" i="6"/>
  <c r="B443" i="6"/>
  <c r="D442" i="6"/>
  <c r="E442" i="6" s="1"/>
  <c r="C442" i="6"/>
  <c r="B442" i="6"/>
  <c r="E441" i="6"/>
  <c r="C441" i="6"/>
  <c r="D441" i="6" s="1"/>
  <c r="B441" i="6"/>
  <c r="C440" i="6"/>
  <c r="D440" i="6" s="1"/>
  <c r="E440" i="6" s="1"/>
  <c r="B440" i="6"/>
  <c r="D439" i="6"/>
  <c r="E439" i="6" s="1"/>
  <c r="C439" i="6"/>
  <c r="B439" i="6"/>
  <c r="D438" i="6"/>
  <c r="E438" i="6" s="1"/>
  <c r="C438" i="6"/>
  <c r="B438" i="6"/>
  <c r="E437" i="6"/>
  <c r="C437" i="6"/>
  <c r="D437" i="6" s="1"/>
  <c r="B437" i="6"/>
  <c r="C436" i="6"/>
  <c r="D436" i="6" s="1"/>
  <c r="E436" i="6" s="1"/>
  <c r="B436" i="6"/>
  <c r="D435" i="6"/>
  <c r="E435" i="6" s="1"/>
  <c r="C435" i="6"/>
  <c r="B435" i="6"/>
  <c r="D434" i="6"/>
  <c r="E434" i="6" s="1"/>
  <c r="C434" i="6"/>
  <c r="B434" i="6"/>
  <c r="E433" i="6"/>
  <c r="C433" i="6"/>
  <c r="D433" i="6" s="1"/>
  <c r="B433" i="6"/>
  <c r="C432" i="6"/>
  <c r="D432" i="6" s="1"/>
  <c r="E432" i="6" s="1"/>
  <c r="B432" i="6"/>
  <c r="D431" i="6"/>
  <c r="E431" i="6" s="1"/>
  <c r="C431" i="6"/>
  <c r="B431" i="6"/>
  <c r="D430" i="6"/>
  <c r="E430" i="6" s="1"/>
  <c r="C430" i="6"/>
  <c r="B430" i="6"/>
  <c r="E429" i="6"/>
  <c r="D429" i="6"/>
  <c r="C429" i="6"/>
  <c r="B429" i="6"/>
  <c r="B428" i="6"/>
  <c r="C428" i="6" s="1"/>
  <c r="D428" i="6" s="1"/>
  <c r="E428" i="6" s="1"/>
  <c r="C427" i="6"/>
  <c r="D427" i="6" s="1"/>
  <c r="E427" i="6" s="1"/>
  <c r="B427" i="6"/>
  <c r="E426" i="6"/>
  <c r="D426" i="6"/>
  <c r="C426" i="6"/>
  <c r="B426" i="6"/>
  <c r="E425" i="6"/>
  <c r="D425" i="6"/>
  <c r="C425" i="6"/>
  <c r="B425" i="6"/>
  <c r="C424" i="6"/>
  <c r="D424" i="6" s="1"/>
  <c r="E424" i="6" s="1"/>
  <c r="B424" i="6"/>
  <c r="D423" i="6"/>
  <c r="E423" i="6" s="1"/>
  <c r="C423" i="6"/>
  <c r="B423" i="6"/>
  <c r="D422" i="6"/>
  <c r="E422" i="6" s="1"/>
  <c r="C422" i="6"/>
  <c r="B422" i="6"/>
  <c r="E421" i="6"/>
  <c r="D421" i="6"/>
  <c r="C421" i="6"/>
  <c r="B421" i="6"/>
  <c r="B420" i="6"/>
  <c r="C420" i="6" s="1"/>
  <c r="D420" i="6" s="1"/>
  <c r="E420" i="6" s="1"/>
  <c r="C419" i="6"/>
  <c r="D419" i="6" s="1"/>
  <c r="E419" i="6" s="1"/>
  <c r="B419" i="6"/>
  <c r="E418" i="6"/>
  <c r="D418" i="6"/>
  <c r="C418" i="6"/>
  <c r="B418" i="6"/>
  <c r="E417" i="6"/>
  <c r="D417" i="6"/>
  <c r="C417" i="6"/>
  <c r="B417" i="6"/>
  <c r="C416" i="6"/>
  <c r="D416" i="6" s="1"/>
  <c r="E416" i="6" s="1"/>
  <c r="B416" i="6"/>
  <c r="D415" i="6"/>
  <c r="E415" i="6" s="1"/>
  <c r="C415" i="6"/>
  <c r="B415" i="6"/>
  <c r="D414" i="6"/>
  <c r="E414" i="6" s="1"/>
  <c r="C414" i="6"/>
  <c r="B414" i="6"/>
  <c r="E413" i="6"/>
  <c r="B413" i="6"/>
  <c r="C413" i="6" s="1"/>
  <c r="D413" i="6" s="1"/>
  <c r="B412" i="6"/>
  <c r="C412" i="6" s="1"/>
  <c r="D412" i="6" s="1"/>
  <c r="E412" i="6" s="1"/>
  <c r="C411" i="6"/>
  <c r="D411" i="6" s="1"/>
  <c r="E411" i="6" s="1"/>
  <c r="B411" i="6"/>
  <c r="E410" i="6"/>
  <c r="D410" i="6"/>
  <c r="C410" i="6"/>
  <c r="B410" i="6"/>
  <c r="B409" i="6"/>
  <c r="C409" i="6" s="1"/>
  <c r="D409" i="6" s="1"/>
  <c r="E409" i="6" s="1"/>
  <c r="C408" i="6"/>
  <c r="D408" i="6" s="1"/>
  <c r="E408" i="6" s="1"/>
  <c r="B408" i="6"/>
  <c r="D407" i="6"/>
  <c r="E407" i="6" s="1"/>
  <c r="C407" i="6"/>
  <c r="B407" i="6"/>
  <c r="D406" i="6"/>
  <c r="E406" i="6" s="1"/>
  <c r="C406" i="6"/>
  <c r="B406" i="6"/>
  <c r="E405" i="6"/>
  <c r="B405" i="6"/>
  <c r="C405" i="6" s="1"/>
  <c r="D405" i="6" s="1"/>
  <c r="B404" i="6"/>
  <c r="C404" i="6" s="1"/>
  <c r="D404" i="6" s="1"/>
  <c r="E404" i="6" s="1"/>
  <c r="C403" i="6"/>
  <c r="D403" i="6" s="1"/>
  <c r="E403" i="6" s="1"/>
  <c r="B403" i="6"/>
  <c r="E402" i="6"/>
  <c r="D402" i="6"/>
  <c r="C402" i="6"/>
  <c r="B402" i="6"/>
  <c r="B401" i="6"/>
  <c r="C401" i="6" s="1"/>
  <c r="D401" i="6" s="1"/>
  <c r="E401" i="6" s="1"/>
  <c r="C400" i="6"/>
  <c r="D400" i="6" s="1"/>
  <c r="E400" i="6" s="1"/>
  <c r="B400" i="6"/>
  <c r="D399" i="6"/>
  <c r="E399" i="6" s="1"/>
  <c r="C399" i="6"/>
  <c r="B399" i="6"/>
  <c r="D398" i="6"/>
  <c r="E398" i="6" s="1"/>
  <c r="C398" i="6"/>
  <c r="B398" i="6"/>
  <c r="E397" i="6"/>
  <c r="B397" i="6"/>
  <c r="C397" i="6" s="1"/>
  <c r="D397" i="6" s="1"/>
  <c r="B396" i="6"/>
  <c r="C396" i="6" s="1"/>
  <c r="D396" i="6" s="1"/>
  <c r="E396" i="6" s="1"/>
  <c r="B395" i="6"/>
  <c r="C395" i="6" s="1"/>
  <c r="D395" i="6" s="1"/>
  <c r="E395" i="6" s="1"/>
  <c r="E394" i="6"/>
  <c r="C394" i="6"/>
  <c r="D394" i="6" s="1"/>
  <c r="B394" i="6"/>
  <c r="D393" i="6"/>
  <c r="E393" i="6" s="1"/>
  <c r="B393" i="6"/>
  <c r="C393" i="6" s="1"/>
  <c r="C392" i="6"/>
  <c r="D392" i="6" s="1"/>
  <c r="E392" i="6" s="1"/>
  <c r="B392" i="6"/>
  <c r="B391" i="6"/>
  <c r="C391" i="6" s="1"/>
  <c r="D391" i="6" s="1"/>
  <c r="E391" i="6" s="1"/>
  <c r="E390" i="6"/>
  <c r="C390" i="6"/>
  <c r="D390" i="6" s="1"/>
  <c r="B390" i="6"/>
  <c r="D389" i="6"/>
  <c r="E389" i="6" s="1"/>
  <c r="B389" i="6"/>
  <c r="C389" i="6" s="1"/>
  <c r="C388" i="6"/>
  <c r="D388" i="6" s="1"/>
  <c r="E388" i="6" s="1"/>
  <c r="B388" i="6"/>
  <c r="B387" i="6"/>
  <c r="C387" i="6" s="1"/>
  <c r="D387" i="6" s="1"/>
  <c r="E387" i="6" s="1"/>
  <c r="E386" i="6"/>
  <c r="C386" i="6"/>
  <c r="D386" i="6" s="1"/>
  <c r="B386" i="6"/>
  <c r="D385" i="6"/>
  <c r="E385" i="6" s="1"/>
  <c r="B385" i="6"/>
  <c r="C385" i="6" s="1"/>
  <c r="C384" i="6"/>
  <c r="D384" i="6" s="1"/>
  <c r="E384" i="6" s="1"/>
  <c r="B384" i="6"/>
  <c r="B383" i="6"/>
  <c r="C383" i="6" s="1"/>
  <c r="D383" i="6" s="1"/>
  <c r="E383" i="6" s="1"/>
  <c r="E382" i="6"/>
  <c r="C382" i="6"/>
  <c r="D382" i="6" s="1"/>
  <c r="B382" i="6"/>
  <c r="D381" i="6"/>
  <c r="E381" i="6" s="1"/>
  <c r="B381" i="6"/>
  <c r="C381" i="6" s="1"/>
  <c r="C380" i="6"/>
  <c r="D380" i="6" s="1"/>
  <c r="E380" i="6" s="1"/>
  <c r="B380" i="6"/>
  <c r="B379" i="6"/>
  <c r="C379" i="6" s="1"/>
  <c r="D379" i="6" s="1"/>
  <c r="E379" i="6" s="1"/>
  <c r="E378" i="6"/>
  <c r="C378" i="6"/>
  <c r="D378" i="6" s="1"/>
  <c r="B378" i="6"/>
  <c r="D377" i="6"/>
  <c r="E377" i="6" s="1"/>
  <c r="B377" i="6"/>
  <c r="C377" i="6" s="1"/>
  <c r="C376" i="6"/>
  <c r="D376" i="6" s="1"/>
  <c r="E376" i="6" s="1"/>
  <c r="B376" i="6"/>
  <c r="B375" i="6"/>
  <c r="C375" i="6" s="1"/>
  <c r="D375" i="6" s="1"/>
  <c r="E375" i="6" s="1"/>
  <c r="E374" i="6"/>
  <c r="C374" i="6"/>
  <c r="D374" i="6" s="1"/>
  <c r="B374" i="6"/>
  <c r="D373" i="6"/>
  <c r="E373" i="6" s="1"/>
  <c r="B373" i="6"/>
  <c r="C373" i="6" s="1"/>
  <c r="C372" i="6"/>
  <c r="D372" i="6" s="1"/>
  <c r="E372" i="6" s="1"/>
  <c r="B372" i="6"/>
  <c r="B371" i="6"/>
  <c r="C371" i="6" s="1"/>
  <c r="D371" i="6" s="1"/>
  <c r="E371" i="6" s="1"/>
  <c r="E370" i="6"/>
  <c r="C370" i="6"/>
  <c r="D370" i="6" s="1"/>
  <c r="B370" i="6"/>
  <c r="D369" i="6"/>
  <c r="E369" i="6" s="1"/>
  <c r="B369" i="6"/>
  <c r="C369" i="6" s="1"/>
  <c r="C368" i="6"/>
  <c r="D368" i="6" s="1"/>
  <c r="E368" i="6" s="1"/>
  <c r="B368" i="6"/>
  <c r="B367" i="6"/>
  <c r="C367" i="6" s="1"/>
  <c r="D367" i="6" s="1"/>
  <c r="E367" i="6" s="1"/>
  <c r="E366" i="6"/>
  <c r="C366" i="6"/>
  <c r="D366" i="6" s="1"/>
  <c r="B366" i="6"/>
  <c r="D365" i="6"/>
  <c r="E365" i="6" s="1"/>
  <c r="B365" i="6"/>
  <c r="C365" i="6" s="1"/>
  <c r="C364" i="6"/>
  <c r="D364" i="6" s="1"/>
  <c r="E364" i="6" s="1"/>
  <c r="B364" i="6"/>
  <c r="B363" i="6"/>
  <c r="C363" i="6" s="1"/>
  <c r="D363" i="6" s="1"/>
  <c r="E363" i="6" s="1"/>
  <c r="E362" i="6"/>
  <c r="C362" i="6"/>
  <c r="D362" i="6" s="1"/>
  <c r="B362" i="6"/>
  <c r="D361" i="6"/>
  <c r="E361" i="6" s="1"/>
  <c r="B361" i="6"/>
  <c r="C361" i="6" s="1"/>
  <c r="C360" i="6"/>
  <c r="D360" i="6" s="1"/>
  <c r="E360" i="6" s="1"/>
  <c r="B360" i="6"/>
  <c r="B359" i="6"/>
  <c r="C359" i="6" s="1"/>
  <c r="D359" i="6" s="1"/>
  <c r="E359" i="6" s="1"/>
  <c r="E358" i="6"/>
  <c r="C358" i="6"/>
  <c r="D358" i="6" s="1"/>
  <c r="B358" i="6"/>
  <c r="D357" i="6"/>
  <c r="E357" i="6" s="1"/>
  <c r="B357" i="6"/>
  <c r="C357" i="6" s="1"/>
  <c r="C356" i="6"/>
  <c r="D356" i="6" s="1"/>
  <c r="E356" i="6" s="1"/>
  <c r="B356" i="6"/>
  <c r="B355" i="6"/>
  <c r="C355" i="6" s="1"/>
  <c r="D355" i="6" s="1"/>
  <c r="E355" i="6" s="1"/>
  <c r="E354" i="6"/>
  <c r="C354" i="6"/>
  <c r="D354" i="6" s="1"/>
  <c r="B354" i="6"/>
  <c r="D353" i="6"/>
  <c r="E353" i="6" s="1"/>
  <c r="B353" i="6"/>
  <c r="C353" i="6" s="1"/>
  <c r="C352" i="6"/>
  <c r="D352" i="6" s="1"/>
  <c r="E352" i="6" s="1"/>
  <c r="B352" i="6"/>
  <c r="B351" i="6"/>
  <c r="C351" i="6" s="1"/>
  <c r="D351" i="6" s="1"/>
  <c r="E351" i="6" s="1"/>
  <c r="E350" i="6"/>
  <c r="C350" i="6"/>
  <c r="D350" i="6" s="1"/>
  <c r="B350" i="6"/>
  <c r="D349" i="6"/>
  <c r="E349" i="6" s="1"/>
  <c r="B349" i="6"/>
  <c r="C349" i="6" s="1"/>
  <c r="C348" i="6"/>
  <c r="D348" i="6" s="1"/>
  <c r="E348" i="6" s="1"/>
  <c r="B348" i="6"/>
  <c r="B347" i="6"/>
  <c r="C347" i="6" s="1"/>
  <c r="D347" i="6" s="1"/>
  <c r="E347" i="6" s="1"/>
  <c r="B346" i="6"/>
  <c r="C346" i="6" s="1"/>
  <c r="D346" i="6" s="1"/>
  <c r="E346" i="6" s="1"/>
  <c r="B345" i="6"/>
  <c r="C345" i="6" s="1"/>
  <c r="D345" i="6" s="1"/>
  <c r="E345" i="6" s="1"/>
  <c r="D344" i="6"/>
  <c r="E344" i="6" s="1"/>
  <c r="C344" i="6"/>
  <c r="B344" i="6"/>
  <c r="E343" i="6"/>
  <c r="D343" i="6"/>
  <c r="B343" i="6"/>
  <c r="C343" i="6" s="1"/>
  <c r="E342" i="6"/>
  <c r="B342" i="6"/>
  <c r="C342" i="6" s="1"/>
  <c r="D342" i="6" s="1"/>
  <c r="B341" i="6"/>
  <c r="C341" i="6" s="1"/>
  <c r="D341" i="6" s="1"/>
  <c r="E341" i="6" s="1"/>
  <c r="D340" i="6"/>
  <c r="E340" i="6" s="1"/>
  <c r="C340" i="6"/>
  <c r="B340" i="6"/>
  <c r="E339" i="6"/>
  <c r="D339" i="6"/>
  <c r="B339" i="6"/>
  <c r="C339" i="6" s="1"/>
  <c r="E338" i="6"/>
  <c r="B338" i="6"/>
  <c r="C338" i="6" s="1"/>
  <c r="D338" i="6" s="1"/>
  <c r="B337" i="6"/>
  <c r="C337" i="6" s="1"/>
  <c r="D337" i="6" s="1"/>
  <c r="E337" i="6" s="1"/>
  <c r="D336" i="6"/>
  <c r="E336" i="6" s="1"/>
  <c r="C336" i="6"/>
  <c r="B336" i="6"/>
  <c r="E335" i="6"/>
  <c r="D335" i="6"/>
  <c r="B335" i="6"/>
  <c r="C335" i="6" s="1"/>
  <c r="E334" i="6"/>
  <c r="B334" i="6"/>
  <c r="C334" i="6" s="1"/>
  <c r="D334" i="6" s="1"/>
  <c r="B333" i="6"/>
  <c r="C333" i="6" s="1"/>
  <c r="D333" i="6" s="1"/>
  <c r="E333" i="6" s="1"/>
  <c r="D332" i="6"/>
  <c r="E332" i="6" s="1"/>
  <c r="C332" i="6"/>
  <c r="B332" i="6"/>
  <c r="E331" i="6"/>
  <c r="D331" i="6"/>
  <c r="B331" i="6"/>
  <c r="C331" i="6" s="1"/>
  <c r="E330" i="6"/>
  <c r="B330" i="6"/>
  <c r="C330" i="6" s="1"/>
  <c r="D330" i="6" s="1"/>
  <c r="B329" i="6"/>
  <c r="C329" i="6" s="1"/>
  <c r="D329" i="6" s="1"/>
  <c r="E329" i="6" s="1"/>
  <c r="D328" i="6"/>
  <c r="E328" i="6" s="1"/>
  <c r="C328" i="6"/>
  <c r="B328" i="6"/>
  <c r="E327" i="6"/>
  <c r="D327" i="6"/>
  <c r="B327" i="6"/>
  <c r="C327" i="6" s="1"/>
  <c r="E326" i="6"/>
  <c r="B326" i="6"/>
  <c r="C326" i="6" s="1"/>
  <c r="D326" i="6" s="1"/>
  <c r="B325" i="6"/>
  <c r="C325" i="6" s="1"/>
  <c r="D325" i="6" s="1"/>
  <c r="E325" i="6" s="1"/>
  <c r="D324" i="6"/>
  <c r="E324" i="6" s="1"/>
  <c r="C324" i="6"/>
  <c r="B324" i="6"/>
  <c r="E323" i="6"/>
  <c r="D323" i="6"/>
  <c r="B323" i="6"/>
  <c r="C323" i="6" s="1"/>
  <c r="E322" i="6"/>
  <c r="B322" i="6"/>
  <c r="C322" i="6" s="1"/>
  <c r="D322" i="6" s="1"/>
  <c r="B321" i="6"/>
  <c r="C321" i="6" s="1"/>
  <c r="D321" i="6" s="1"/>
  <c r="E321" i="6" s="1"/>
  <c r="D320" i="6"/>
  <c r="E320" i="6" s="1"/>
  <c r="C320" i="6"/>
  <c r="B320" i="6"/>
  <c r="E319" i="6"/>
  <c r="D319" i="6"/>
  <c r="B319" i="6"/>
  <c r="C319" i="6" s="1"/>
  <c r="E318" i="6"/>
  <c r="B318" i="6"/>
  <c r="C318" i="6" s="1"/>
  <c r="D318" i="6" s="1"/>
  <c r="B317" i="6"/>
  <c r="C317" i="6" s="1"/>
  <c r="D317" i="6" s="1"/>
  <c r="E317" i="6" s="1"/>
  <c r="D316" i="6"/>
  <c r="E316" i="6" s="1"/>
  <c r="C316" i="6"/>
  <c r="B316" i="6"/>
  <c r="E315" i="6"/>
  <c r="D315" i="6"/>
  <c r="B315" i="6"/>
  <c r="C315" i="6" s="1"/>
  <c r="E314" i="6"/>
  <c r="B314" i="6"/>
  <c r="C314" i="6" s="1"/>
  <c r="D314" i="6" s="1"/>
  <c r="B313" i="6"/>
  <c r="C313" i="6" s="1"/>
  <c r="D313" i="6" s="1"/>
  <c r="E313" i="6" s="1"/>
  <c r="D312" i="6"/>
  <c r="E312" i="6" s="1"/>
  <c r="C312" i="6"/>
  <c r="B312" i="6"/>
  <c r="E311" i="6"/>
  <c r="D311" i="6"/>
  <c r="B311" i="6"/>
  <c r="C311" i="6" s="1"/>
  <c r="E310" i="6"/>
  <c r="B310" i="6"/>
  <c r="C310" i="6" s="1"/>
  <c r="D310" i="6" s="1"/>
  <c r="B309" i="6"/>
  <c r="C309" i="6" s="1"/>
  <c r="D309" i="6" s="1"/>
  <c r="E309" i="6" s="1"/>
  <c r="D308" i="6"/>
  <c r="E308" i="6" s="1"/>
  <c r="C308" i="6"/>
  <c r="B308" i="6"/>
  <c r="E307" i="6"/>
  <c r="D307" i="6"/>
  <c r="B307" i="6"/>
  <c r="C307" i="6" s="1"/>
  <c r="E306" i="6"/>
  <c r="B306" i="6"/>
  <c r="C306" i="6" s="1"/>
  <c r="D306" i="6" s="1"/>
  <c r="B305" i="6"/>
  <c r="C305" i="6" s="1"/>
  <c r="D305" i="6" s="1"/>
  <c r="E305" i="6" s="1"/>
  <c r="D304" i="6"/>
  <c r="E304" i="6" s="1"/>
  <c r="C304" i="6"/>
  <c r="B304" i="6"/>
  <c r="E303" i="6"/>
  <c r="D303" i="6"/>
  <c r="B303" i="6"/>
  <c r="C303" i="6" s="1"/>
  <c r="E302" i="6"/>
  <c r="B302" i="6"/>
  <c r="C302" i="6" s="1"/>
  <c r="D302" i="6" s="1"/>
  <c r="B301" i="6"/>
  <c r="C301" i="6" s="1"/>
  <c r="D301" i="6" s="1"/>
  <c r="E301" i="6" s="1"/>
  <c r="D300" i="6"/>
  <c r="E300" i="6" s="1"/>
  <c r="C300" i="6"/>
  <c r="B300" i="6"/>
  <c r="E299" i="6"/>
  <c r="D299" i="6"/>
  <c r="B299" i="6"/>
  <c r="C299" i="6" s="1"/>
  <c r="E298" i="6"/>
  <c r="B298" i="6"/>
  <c r="C298" i="6" s="1"/>
  <c r="D298" i="6" s="1"/>
  <c r="B297" i="6"/>
  <c r="C297" i="6" s="1"/>
  <c r="D297" i="6" s="1"/>
  <c r="E297" i="6" s="1"/>
  <c r="D296" i="6"/>
  <c r="E296" i="6" s="1"/>
  <c r="C296" i="6"/>
  <c r="B296" i="6"/>
  <c r="E295" i="6"/>
  <c r="D295" i="6"/>
  <c r="B295" i="6"/>
  <c r="C295" i="6" s="1"/>
  <c r="E294" i="6"/>
  <c r="B294" i="6"/>
  <c r="C294" i="6" s="1"/>
  <c r="D294" i="6" s="1"/>
  <c r="B293" i="6"/>
  <c r="C293" i="6" s="1"/>
  <c r="D293" i="6" s="1"/>
  <c r="E293" i="6" s="1"/>
  <c r="D292" i="6"/>
  <c r="E292" i="6" s="1"/>
  <c r="C292" i="6"/>
  <c r="B292" i="6"/>
  <c r="E291" i="6"/>
  <c r="D291" i="6"/>
  <c r="B291" i="6"/>
  <c r="C291" i="6" s="1"/>
  <c r="E290" i="6"/>
  <c r="B290" i="6"/>
  <c r="C290" i="6" s="1"/>
  <c r="D290" i="6" s="1"/>
  <c r="B289" i="6"/>
  <c r="C289" i="6" s="1"/>
  <c r="D289" i="6" s="1"/>
  <c r="E289" i="6" s="1"/>
  <c r="D288" i="6"/>
  <c r="E288" i="6" s="1"/>
  <c r="C288" i="6"/>
  <c r="B288" i="6"/>
  <c r="D287" i="6"/>
  <c r="E287" i="6" s="1"/>
  <c r="B287" i="6"/>
  <c r="C287" i="6" s="1"/>
  <c r="B286" i="6"/>
  <c r="C286" i="6" s="1"/>
  <c r="D286" i="6" s="1"/>
  <c r="E286" i="6" s="1"/>
  <c r="B285" i="6"/>
  <c r="C285" i="6" s="1"/>
  <c r="D285" i="6" s="1"/>
  <c r="E285" i="6" s="1"/>
  <c r="D284" i="6"/>
  <c r="E284" i="6" s="1"/>
  <c r="C284" i="6"/>
  <c r="B284" i="6"/>
  <c r="E283" i="6"/>
  <c r="D283" i="6"/>
  <c r="B283" i="6"/>
  <c r="C283" i="6" s="1"/>
  <c r="B282" i="6"/>
  <c r="C282" i="6" s="1"/>
  <c r="D282" i="6" s="1"/>
  <c r="E282" i="6" s="1"/>
  <c r="B281" i="6"/>
  <c r="C281" i="6" s="1"/>
  <c r="D281" i="6" s="1"/>
  <c r="E281" i="6" s="1"/>
  <c r="D280" i="6"/>
  <c r="E280" i="6" s="1"/>
  <c r="C280" i="6"/>
  <c r="B280" i="6"/>
  <c r="E279" i="6"/>
  <c r="D279" i="6"/>
  <c r="B279" i="6"/>
  <c r="C279" i="6" s="1"/>
  <c r="E278" i="6"/>
  <c r="B278" i="6"/>
  <c r="C278" i="6" s="1"/>
  <c r="D278" i="6" s="1"/>
  <c r="B277" i="6"/>
  <c r="C277" i="6" s="1"/>
  <c r="D277" i="6" s="1"/>
  <c r="E277" i="6" s="1"/>
  <c r="D276" i="6"/>
  <c r="E276" i="6" s="1"/>
  <c r="C276" i="6"/>
  <c r="B276" i="6"/>
  <c r="D275" i="6"/>
  <c r="E275" i="6" s="1"/>
  <c r="B275" i="6"/>
  <c r="C275" i="6" s="1"/>
  <c r="E274" i="6"/>
  <c r="B274" i="6"/>
  <c r="C274" i="6" s="1"/>
  <c r="D274" i="6" s="1"/>
  <c r="B273" i="6"/>
  <c r="C273" i="6" s="1"/>
  <c r="D273" i="6" s="1"/>
  <c r="E273" i="6" s="1"/>
  <c r="D272" i="6"/>
  <c r="E272" i="6" s="1"/>
  <c r="C272" i="6"/>
  <c r="B272" i="6"/>
  <c r="E271" i="6"/>
  <c r="D271" i="6"/>
  <c r="B271" i="6"/>
  <c r="C271" i="6" s="1"/>
  <c r="B270" i="6"/>
  <c r="C270" i="6" s="1"/>
  <c r="D270" i="6" s="1"/>
  <c r="E270" i="6" s="1"/>
  <c r="B269" i="6"/>
  <c r="C269" i="6" s="1"/>
  <c r="D269" i="6" s="1"/>
  <c r="E269" i="6" s="1"/>
  <c r="D268" i="6"/>
  <c r="E268" i="6" s="1"/>
  <c r="C268" i="6"/>
  <c r="B268" i="6"/>
  <c r="E267" i="6"/>
  <c r="D267" i="6"/>
  <c r="B267" i="6"/>
  <c r="C267" i="6" s="1"/>
  <c r="E266" i="6"/>
  <c r="B266" i="6"/>
  <c r="C266" i="6" s="1"/>
  <c r="D266" i="6" s="1"/>
  <c r="B265" i="6"/>
  <c r="C265" i="6" s="1"/>
  <c r="D265" i="6" s="1"/>
  <c r="E265" i="6" s="1"/>
  <c r="D264" i="6"/>
  <c r="E264" i="6" s="1"/>
  <c r="C264" i="6"/>
  <c r="B264" i="6"/>
  <c r="E263" i="6"/>
  <c r="D263" i="6"/>
  <c r="B263" i="6"/>
  <c r="C263" i="6" s="1"/>
  <c r="E262" i="6"/>
  <c r="B262" i="6"/>
  <c r="C262" i="6" s="1"/>
  <c r="D262" i="6" s="1"/>
  <c r="B261" i="6"/>
  <c r="C261" i="6" s="1"/>
  <c r="D261" i="6" s="1"/>
  <c r="E261" i="6" s="1"/>
  <c r="D260" i="6"/>
  <c r="E260" i="6" s="1"/>
  <c r="C260" i="6"/>
  <c r="B260" i="6"/>
  <c r="D259" i="6"/>
  <c r="E259" i="6" s="1"/>
  <c r="B259" i="6"/>
  <c r="C259" i="6" s="1"/>
  <c r="E258" i="6"/>
  <c r="B258" i="6"/>
  <c r="C258" i="6" s="1"/>
  <c r="D258" i="6" s="1"/>
  <c r="B257" i="6"/>
  <c r="C257" i="6" s="1"/>
  <c r="D257" i="6" s="1"/>
  <c r="E257" i="6" s="1"/>
  <c r="D256" i="6"/>
  <c r="E256" i="6" s="1"/>
  <c r="C256" i="6"/>
  <c r="B256" i="6"/>
  <c r="E255" i="6"/>
  <c r="B255" i="6"/>
  <c r="C255" i="6" s="1"/>
  <c r="D255" i="6" s="1"/>
  <c r="B254" i="6"/>
  <c r="C254" i="6" s="1"/>
  <c r="D254" i="6" s="1"/>
  <c r="E254" i="6" s="1"/>
  <c r="B253" i="6"/>
  <c r="C253" i="6" s="1"/>
  <c r="D253" i="6" s="1"/>
  <c r="E253" i="6" s="1"/>
  <c r="E252" i="6"/>
  <c r="D252" i="6"/>
  <c r="C252" i="6"/>
  <c r="B252" i="6"/>
  <c r="E251" i="6"/>
  <c r="B251" i="6"/>
  <c r="C251" i="6" s="1"/>
  <c r="D251" i="6" s="1"/>
  <c r="E250" i="6"/>
  <c r="B250" i="6"/>
  <c r="C250" i="6" s="1"/>
  <c r="D250" i="6" s="1"/>
  <c r="B249" i="6"/>
  <c r="C249" i="6" s="1"/>
  <c r="D249" i="6" s="1"/>
  <c r="E249" i="6" s="1"/>
  <c r="E248" i="6"/>
  <c r="D248" i="6"/>
  <c r="C248" i="6"/>
  <c r="B248" i="6"/>
  <c r="B247" i="6"/>
  <c r="C247" i="6" s="1"/>
  <c r="D247" i="6" s="1"/>
  <c r="E247" i="6" s="1"/>
  <c r="E246" i="6"/>
  <c r="B246" i="6"/>
  <c r="C246" i="6" s="1"/>
  <c r="D246" i="6" s="1"/>
  <c r="D245" i="6"/>
  <c r="E245" i="6" s="1"/>
  <c r="B245" i="6"/>
  <c r="C245" i="6" s="1"/>
  <c r="D244" i="6"/>
  <c r="E244" i="6" s="1"/>
  <c r="C244" i="6"/>
  <c r="B244" i="6"/>
  <c r="B243" i="6"/>
  <c r="C243" i="6" s="1"/>
  <c r="D243" i="6" s="1"/>
  <c r="E243" i="6" s="1"/>
  <c r="B242" i="6"/>
  <c r="C242" i="6" s="1"/>
  <c r="D242" i="6" s="1"/>
  <c r="E242" i="6" s="1"/>
  <c r="D241" i="6"/>
  <c r="E241" i="6" s="1"/>
  <c r="B241" i="6"/>
  <c r="C241" i="6" s="1"/>
  <c r="E240" i="6"/>
  <c r="D240" i="6"/>
  <c r="C240" i="6"/>
  <c r="B240" i="6"/>
  <c r="E239" i="6"/>
  <c r="B239" i="6"/>
  <c r="C239" i="6" s="1"/>
  <c r="D239" i="6" s="1"/>
  <c r="E238" i="6"/>
  <c r="B238" i="6"/>
  <c r="C238" i="6" s="1"/>
  <c r="D238" i="6" s="1"/>
  <c r="B237" i="6"/>
  <c r="C237" i="6" s="1"/>
  <c r="D237" i="6" s="1"/>
  <c r="E237" i="6" s="1"/>
  <c r="E236" i="6"/>
  <c r="D236" i="6"/>
  <c r="C236" i="6"/>
  <c r="B236" i="6"/>
  <c r="E235" i="6"/>
  <c r="B235" i="6"/>
  <c r="C235" i="6" s="1"/>
  <c r="D235" i="6" s="1"/>
  <c r="E234" i="6"/>
  <c r="B234" i="6"/>
  <c r="C234" i="6" s="1"/>
  <c r="D234" i="6" s="1"/>
  <c r="B233" i="6"/>
  <c r="C233" i="6" s="1"/>
  <c r="D233" i="6" s="1"/>
  <c r="E233" i="6" s="1"/>
  <c r="E232" i="6"/>
  <c r="D232" i="6"/>
  <c r="C232" i="6"/>
  <c r="B232" i="6"/>
  <c r="B231" i="6"/>
  <c r="C231" i="6" s="1"/>
  <c r="D231" i="6" s="1"/>
  <c r="E231" i="6" s="1"/>
  <c r="E230" i="6"/>
  <c r="B230" i="6"/>
  <c r="C230" i="6" s="1"/>
  <c r="D230" i="6" s="1"/>
  <c r="D229" i="6"/>
  <c r="E229" i="6" s="1"/>
  <c r="B229" i="6"/>
  <c r="C229" i="6" s="1"/>
  <c r="D228" i="6"/>
  <c r="E228" i="6" s="1"/>
  <c r="C228" i="6"/>
  <c r="B228" i="6"/>
  <c r="B227" i="6"/>
  <c r="C227" i="6" s="1"/>
  <c r="D227" i="6" s="1"/>
  <c r="E227" i="6" s="1"/>
  <c r="B226" i="6"/>
  <c r="C226" i="6" s="1"/>
  <c r="D226" i="6" s="1"/>
  <c r="E226" i="6" s="1"/>
  <c r="D225" i="6"/>
  <c r="E225" i="6" s="1"/>
  <c r="B225" i="6"/>
  <c r="C225" i="6" s="1"/>
  <c r="E224" i="6"/>
  <c r="D224" i="6"/>
  <c r="C224" i="6"/>
  <c r="B224" i="6"/>
  <c r="B223" i="6"/>
  <c r="C223" i="6" s="1"/>
  <c r="D223" i="6" s="1"/>
  <c r="E223" i="6" s="1"/>
  <c r="B222" i="6"/>
  <c r="C222" i="6" s="1"/>
  <c r="D222" i="6" s="1"/>
  <c r="E222" i="6" s="1"/>
  <c r="B221" i="6"/>
  <c r="C221" i="6" s="1"/>
  <c r="D221" i="6" s="1"/>
  <c r="E221" i="6" s="1"/>
  <c r="D220" i="6"/>
  <c r="E220" i="6" s="1"/>
  <c r="C220" i="6"/>
  <c r="B220" i="6"/>
  <c r="E219" i="6"/>
  <c r="B219" i="6"/>
  <c r="C219" i="6" s="1"/>
  <c r="D219" i="6" s="1"/>
  <c r="B218" i="6"/>
  <c r="C218" i="6" s="1"/>
  <c r="D218" i="6" s="1"/>
  <c r="E218" i="6" s="1"/>
  <c r="B217" i="6"/>
  <c r="C217" i="6" s="1"/>
  <c r="D217" i="6" s="1"/>
  <c r="E217" i="6" s="1"/>
  <c r="E216" i="6"/>
  <c r="D216" i="6"/>
  <c r="C216" i="6"/>
  <c r="B216" i="6"/>
  <c r="B215" i="6"/>
  <c r="C215" i="6" s="1"/>
  <c r="D215" i="6" s="1"/>
  <c r="E215" i="6" s="1"/>
  <c r="E214" i="6"/>
  <c r="B214" i="6"/>
  <c r="C214" i="6" s="1"/>
  <c r="D214" i="6" s="1"/>
  <c r="B213" i="6"/>
  <c r="C213" i="6" s="1"/>
  <c r="D213" i="6" s="1"/>
  <c r="E213" i="6" s="1"/>
  <c r="D212" i="6"/>
  <c r="E212" i="6" s="1"/>
  <c r="C212" i="6"/>
  <c r="B212" i="6"/>
  <c r="B211" i="6"/>
  <c r="C211" i="6" s="1"/>
  <c r="D211" i="6" s="1"/>
  <c r="E211" i="6" s="1"/>
  <c r="B210" i="6"/>
  <c r="C210" i="6" s="1"/>
  <c r="D210" i="6" s="1"/>
  <c r="E210" i="6" s="1"/>
  <c r="D209" i="6"/>
  <c r="E209" i="6" s="1"/>
  <c r="B209" i="6"/>
  <c r="C209" i="6" s="1"/>
  <c r="D208" i="6"/>
  <c r="E208" i="6" s="1"/>
  <c r="C208" i="6"/>
  <c r="B208" i="6"/>
  <c r="B207" i="6"/>
  <c r="C207" i="6" s="1"/>
  <c r="D207" i="6" s="1"/>
  <c r="E207" i="6" s="1"/>
  <c r="E206" i="6"/>
  <c r="B206" i="6"/>
  <c r="C206" i="6" s="1"/>
  <c r="D206" i="6" s="1"/>
  <c r="B205" i="6"/>
  <c r="C205" i="6" s="1"/>
  <c r="D205" i="6" s="1"/>
  <c r="E205" i="6" s="1"/>
  <c r="E204" i="6"/>
  <c r="D204" i="6"/>
  <c r="C204" i="6"/>
  <c r="B204" i="6"/>
  <c r="E203" i="6"/>
  <c r="B203" i="6"/>
  <c r="C203" i="6" s="1"/>
  <c r="D203" i="6" s="1"/>
  <c r="E202" i="6"/>
  <c r="B202" i="6"/>
  <c r="C202" i="6" s="1"/>
  <c r="D202" i="6" s="1"/>
  <c r="B201" i="6"/>
  <c r="C201" i="6" s="1"/>
  <c r="D201" i="6" s="1"/>
  <c r="E201" i="6" s="1"/>
  <c r="E200" i="6"/>
  <c r="D200" i="6"/>
  <c r="C200" i="6"/>
  <c r="B200" i="6"/>
  <c r="B199" i="6"/>
  <c r="C199" i="6" s="1"/>
  <c r="D199" i="6" s="1"/>
  <c r="E199" i="6" s="1"/>
  <c r="E198" i="6"/>
  <c r="B198" i="6"/>
  <c r="C198" i="6" s="1"/>
  <c r="D198" i="6" s="1"/>
  <c r="B197" i="6"/>
  <c r="C197" i="6" s="1"/>
  <c r="D197" i="6" s="1"/>
  <c r="E197" i="6" s="1"/>
  <c r="D196" i="6"/>
  <c r="E196" i="6" s="1"/>
  <c r="C196" i="6"/>
  <c r="B196" i="6"/>
  <c r="E195" i="6"/>
  <c r="B195" i="6"/>
  <c r="C195" i="6" s="1"/>
  <c r="D195" i="6" s="1"/>
  <c r="B194" i="6"/>
  <c r="C194" i="6" s="1"/>
  <c r="D194" i="6" s="1"/>
  <c r="E194" i="6" s="1"/>
  <c r="D193" i="6"/>
  <c r="E193" i="6" s="1"/>
  <c r="B193" i="6"/>
  <c r="C193" i="6" s="1"/>
  <c r="D192" i="6"/>
  <c r="E192" i="6" s="1"/>
  <c r="B192" i="6"/>
  <c r="C192" i="6" s="1"/>
  <c r="B191" i="6"/>
  <c r="C191" i="6" s="1"/>
  <c r="D191" i="6" s="1"/>
  <c r="E191" i="6" s="1"/>
  <c r="B190" i="6"/>
  <c r="C190" i="6" s="1"/>
  <c r="D190" i="6" s="1"/>
  <c r="E190" i="6" s="1"/>
  <c r="C189" i="6"/>
  <c r="D189" i="6" s="1"/>
  <c r="E189" i="6" s="1"/>
  <c r="B189" i="6"/>
  <c r="B188" i="6"/>
  <c r="C188" i="6" s="1"/>
  <c r="D188" i="6" s="1"/>
  <c r="E188" i="6" s="1"/>
  <c r="B187" i="6"/>
  <c r="C187" i="6" s="1"/>
  <c r="D187" i="6" s="1"/>
  <c r="E187" i="6" s="1"/>
  <c r="B186" i="6"/>
  <c r="C186" i="6" s="1"/>
  <c r="D186" i="6" s="1"/>
  <c r="E186" i="6" s="1"/>
  <c r="D185" i="6"/>
  <c r="E185" i="6" s="1"/>
  <c r="C185" i="6"/>
  <c r="B185" i="6"/>
  <c r="B184" i="6"/>
  <c r="C184" i="6" s="1"/>
  <c r="D184" i="6" s="1"/>
  <c r="E184" i="6" s="1"/>
  <c r="B183" i="6"/>
  <c r="C183" i="6" s="1"/>
  <c r="D183" i="6" s="1"/>
  <c r="E183" i="6" s="1"/>
  <c r="B182" i="6"/>
  <c r="C182" i="6" s="1"/>
  <c r="D182" i="6" s="1"/>
  <c r="E182" i="6" s="1"/>
  <c r="C181" i="6"/>
  <c r="D181" i="6" s="1"/>
  <c r="E181" i="6" s="1"/>
  <c r="B181" i="6"/>
  <c r="E180" i="6"/>
  <c r="B180" i="6"/>
  <c r="C180" i="6" s="1"/>
  <c r="D180" i="6" s="1"/>
  <c r="E179" i="6"/>
  <c r="B179" i="6"/>
  <c r="C179" i="6" s="1"/>
  <c r="D179" i="6" s="1"/>
  <c r="B178" i="6"/>
  <c r="C178" i="6" s="1"/>
  <c r="D178" i="6" s="1"/>
  <c r="E178" i="6" s="1"/>
  <c r="C177" i="6"/>
  <c r="D177" i="6" s="1"/>
  <c r="E177" i="6" s="1"/>
  <c r="B177" i="6"/>
  <c r="D176" i="6"/>
  <c r="E176" i="6" s="1"/>
  <c r="B176" i="6"/>
  <c r="C176" i="6" s="1"/>
  <c r="B175" i="6"/>
  <c r="C175" i="6" s="1"/>
  <c r="D175" i="6" s="1"/>
  <c r="E175" i="6" s="1"/>
  <c r="B174" i="6"/>
  <c r="C174" i="6" s="1"/>
  <c r="D174" i="6" s="1"/>
  <c r="E174" i="6" s="1"/>
  <c r="C173" i="6"/>
  <c r="D173" i="6" s="1"/>
  <c r="E173" i="6" s="1"/>
  <c r="B173" i="6"/>
  <c r="B172" i="6"/>
  <c r="C172" i="6" s="1"/>
  <c r="D172" i="6" s="1"/>
  <c r="E172" i="6" s="1"/>
  <c r="B171" i="6"/>
  <c r="C171" i="6" s="1"/>
  <c r="D171" i="6" s="1"/>
  <c r="E171" i="6" s="1"/>
  <c r="B170" i="6"/>
  <c r="C170" i="6" s="1"/>
  <c r="D170" i="6" s="1"/>
  <c r="E170" i="6" s="1"/>
  <c r="D169" i="6"/>
  <c r="E169" i="6" s="1"/>
  <c r="C169" i="6"/>
  <c r="B169" i="6"/>
  <c r="B168" i="6"/>
  <c r="C168" i="6" s="1"/>
  <c r="D168" i="6" s="1"/>
  <c r="E168" i="6" s="1"/>
  <c r="B167" i="6"/>
  <c r="C167" i="6" s="1"/>
  <c r="D167" i="6" s="1"/>
  <c r="E167" i="6" s="1"/>
  <c r="B166" i="6"/>
  <c r="C166" i="6" s="1"/>
  <c r="D166" i="6" s="1"/>
  <c r="E166" i="6" s="1"/>
  <c r="C165" i="6"/>
  <c r="D165" i="6" s="1"/>
  <c r="E165" i="6" s="1"/>
  <c r="B165" i="6"/>
  <c r="E164" i="6"/>
  <c r="B164" i="6"/>
  <c r="C164" i="6" s="1"/>
  <c r="D164" i="6" s="1"/>
  <c r="E163" i="6"/>
  <c r="B163" i="6"/>
  <c r="C163" i="6" s="1"/>
  <c r="D163" i="6" s="1"/>
  <c r="B162" i="6"/>
  <c r="C162" i="6" s="1"/>
  <c r="D162" i="6" s="1"/>
  <c r="E162" i="6" s="1"/>
  <c r="C161" i="6"/>
  <c r="D161" i="6" s="1"/>
  <c r="E161" i="6" s="1"/>
  <c r="B161" i="6"/>
  <c r="D160" i="6"/>
  <c r="E160" i="6" s="1"/>
  <c r="B160" i="6"/>
  <c r="C160" i="6" s="1"/>
  <c r="B159" i="6"/>
  <c r="C159" i="6" s="1"/>
  <c r="D159" i="6" s="1"/>
  <c r="E159" i="6" s="1"/>
  <c r="B158" i="6"/>
  <c r="C158" i="6" s="1"/>
  <c r="D158" i="6" s="1"/>
  <c r="E158" i="6" s="1"/>
  <c r="C157" i="6"/>
  <c r="D157" i="6" s="1"/>
  <c r="E157" i="6" s="1"/>
  <c r="B157" i="6"/>
  <c r="D156" i="6"/>
  <c r="E156" i="6" s="1"/>
  <c r="B156" i="6"/>
  <c r="C156" i="6" s="1"/>
  <c r="C155" i="6"/>
  <c r="D155" i="6" s="1"/>
  <c r="E155" i="6" s="1"/>
  <c r="B155" i="6"/>
  <c r="C154" i="6"/>
  <c r="D154" i="6" s="1"/>
  <c r="E154" i="6" s="1"/>
  <c r="B154" i="6"/>
  <c r="E153" i="6"/>
  <c r="C153" i="6"/>
  <c r="D153" i="6" s="1"/>
  <c r="B153" i="6"/>
  <c r="D152" i="6"/>
  <c r="E152" i="6" s="1"/>
  <c r="B152" i="6"/>
  <c r="C152" i="6" s="1"/>
  <c r="C151" i="6"/>
  <c r="D151" i="6" s="1"/>
  <c r="E151" i="6" s="1"/>
  <c r="B151" i="6"/>
  <c r="C150" i="6"/>
  <c r="D150" i="6" s="1"/>
  <c r="E150" i="6" s="1"/>
  <c r="B150" i="6"/>
  <c r="E149" i="6"/>
  <c r="C149" i="6"/>
  <c r="D149" i="6" s="1"/>
  <c r="B149" i="6"/>
  <c r="D148" i="6"/>
  <c r="E148" i="6" s="1"/>
  <c r="B148" i="6"/>
  <c r="C148" i="6" s="1"/>
  <c r="C147" i="6"/>
  <c r="D147" i="6" s="1"/>
  <c r="E147" i="6" s="1"/>
  <c r="B147" i="6"/>
  <c r="C146" i="6"/>
  <c r="D146" i="6" s="1"/>
  <c r="E146" i="6" s="1"/>
  <c r="B146" i="6"/>
  <c r="E145" i="6"/>
  <c r="C145" i="6"/>
  <c r="D145" i="6" s="1"/>
  <c r="B145" i="6"/>
  <c r="D144" i="6"/>
  <c r="E144" i="6" s="1"/>
  <c r="B144" i="6"/>
  <c r="C144" i="6" s="1"/>
  <c r="C143" i="6"/>
  <c r="D143" i="6" s="1"/>
  <c r="E143" i="6" s="1"/>
  <c r="B143" i="6"/>
  <c r="C142" i="6"/>
  <c r="D142" i="6" s="1"/>
  <c r="E142" i="6" s="1"/>
  <c r="B142" i="6"/>
  <c r="E141" i="6"/>
  <c r="C141" i="6"/>
  <c r="D141" i="6" s="1"/>
  <c r="B141" i="6"/>
  <c r="D140" i="6"/>
  <c r="E140" i="6" s="1"/>
  <c r="B140" i="6"/>
  <c r="C140" i="6" s="1"/>
  <c r="C139" i="6"/>
  <c r="D139" i="6" s="1"/>
  <c r="E139" i="6" s="1"/>
  <c r="B139" i="6"/>
  <c r="C138" i="6"/>
  <c r="D138" i="6" s="1"/>
  <c r="E138" i="6" s="1"/>
  <c r="B138" i="6"/>
  <c r="E137" i="6"/>
  <c r="C137" i="6"/>
  <c r="D137" i="6" s="1"/>
  <c r="B137" i="6"/>
  <c r="D136" i="6"/>
  <c r="E136" i="6" s="1"/>
  <c r="B136" i="6"/>
  <c r="C136" i="6" s="1"/>
  <c r="C135" i="6"/>
  <c r="D135" i="6" s="1"/>
  <c r="E135" i="6" s="1"/>
  <c r="B135" i="6"/>
  <c r="C134" i="6"/>
  <c r="D134" i="6" s="1"/>
  <c r="E134" i="6" s="1"/>
  <c r="B134" i="6"/>
  <c r="E133" i="6"/>
  <c r="C133" i="6"/>
  <c r="D133" i="6" s="1"/>
  <c r="B133" i="6"/>
  <c r="D132" i="6"/>
  <c r="E132" i="6" s="1"/>
  <c r="B132" i="6"/>
  <c r="C132" i="6" s="1"/>
  <c r="C131" i="6"/>
  <c r="D131" i="6" s="1"/>
  <c r="E131" i="6" s="1"/>
  <c r="B131" i="6"/>
  <c r="C130" i="6"/>
  <c r="D130" i="6" s="1"/>
  <c r="E130" i="6" s="1"/>
  <c r="B130" i="6"/>
  <c r="E129" i="6"/>
  <c r="C129" i="6"/>
  <c r="D129" i="6" s="1"/>
  <c r="B129" i="6"/>
  <c r="D128" i="6"/>
  <c r="E128" i="6" s="1"/>
  <c r="B128" i="6"/>
  <c r="C128" i="6" s="1"/>
  <c r="C127" i="6"/>
  <c r="D127" i="6" s="1"/>
  <c r="E127" i="6" s="1"/>
  <c r="B127" i="6"/>
  <c r="C126" i="6"/>
  <c r="D126" i="6" s="1"/>
  <c r="E126" i="6" s="1"/>
  <c r="B126" i="6"/>
  <c r="E125" i="6"/>
  <c r="C125" i="6"/>
  <c r="D125" i="6" s="1"/>
  <c r="B125" i="6"/>
  <c r="D124" i="6"/>
  <c r="E124" i="6" s="1"/>
  <c r="B124" i="6"/>
  <c r="C124" i="6" s="1"/>
  <c r="C123" i="6"/>
  <c r="D123" i="6" s="1"/>
  <c r="E123" i="6" s="1"/>
  <c r="B123" i="6"/>
  <c r="C122" i="6"/>
  <c r="D122" i="6" s="1"/>
  <c r="E122" i="6" s="1"/>
  <c r="B122" i="6"/>
  <c r="E121" i="6"/>
  <c r="C121" i="6"/>
  <c r="D121" i="6" s="1"/>
  <c r="B121" i="6"/>
  <c r="D120" i="6"/>
  <c r="E120" i="6" s="1"/>
  <c r="B120" i="6"/>
  <c r="C120" i="6" s="1"/>
  <c r="C119" i="6"/>
  <c r="D119" i="6" s="1"/>
  <c r="E119" i="6" s="1"/>
  <c r="B119" i="6"/>
  <c r="C118" i="6"/>
  <c r="D118" i="6" s="1"/>
  <c r="E118" i="6" s="1"/>
  <c r="B118" i="6"/>
  <c r="E117" i="6"/>
  <c r="C117" i="6"/>
  <c r="D117" i="6" s="1"/>
  <c r="B117" i="6"/>
  <c r="D116" i="6"/>
  <c r="E116" i="6" s="1"/>
  <c r="B116" i="6"/>
  <c r="C116" i="6" s="1"/>
  <c r="C115" i="6"/>
  <c r="D115" i="6" s="1"/>
  <c r="E115" i="6" s="1"/>
  <c r="B115" i="6"/>
  <c r="C114" i="6"/>
  <c r="D114" i="6" s="1"/>
  <c r="E114" i="6" s="1"/>
  <c r="B114" i="6"/>
  <c r="E113" i="6"/>
  <c r="C113" i="6"/>
  <c r="D113" i="6" s="1"/>
  <c r="B113" i="6"/>
  <c r="D112" i="6"/>
  <c r="E112" i="6" s="1"/>
  <c r="B112" i="6"/>
  <c r="C112" i="6" s="1"/>
  <c r="C111" i="6"/>
  <c r="D111" i="6" s="1"/>
  <c r="E111" i="6" s="1"/>
  <c r="B111" i="6"/>
  <c r="C110" i="6"/>
  <c r="D110" i="6" s="1"/>
  <c r="E110" i="6" s="1"/>
  <c r="B110" i="6"/>
  <c r="E109" i="6"/>
  <c r="C109" i="6"/>
  <c r="D109" i="6" s="1"/>
  <c r="B109" i="6"/>
  <c r="D108" i="6"/>
  <c r="E108" i="6" s="1"/>
  <c r="B108" i="6"/>
  <c r="C108" i="6" s="1"/>
  <c r="C107" i="6"/>
  <c r="D107" i="6" s="1"/>
  <c r="E107" i="6" s="1"/>
  <c r="B107" i="6"/>
  <c r="C106" i="6"/>
  <c r="D106" i="6" s="1"/>
  <c r="E106" i="6" s="1"/>
  <c r="B106" i="6"/>
  <c r="E105" i="6"/>
  <c r="C105" i="6"/>
  <c r="D105" i="6" s="1"/>
  <c r="B105" i="6"/>
  <c r="D104" i="6"/>
  <c r="E104" i="6" s="1"/>
  <c r="B104" i="6"/>
  <c r="C104" i="6" s="1"/>
  <c r="C103" i="6"/>
  <c r="D103" i="6" s="1"/>
  <c r="E103" i="6" s="1"/>
  <c r="B103" i="6"/>
  <c r="C102" i="6"/>
  <c r="D102" i="6" s="1"/>
  <c r="E102" i="6" s="1"/>
  <c r="B102" i="6"/>
  <c r="E101" i="6"/>
  <c r="C101" i="6"/>
  <c r="D101" i="6" s="1"/>
  <c r="B101" i="6"/>
  <c r="D100" i="6"/>
  <c r="E100" i="6" s="1"/>
  <c r="B100" i="6"/>
  <c r="C100" i="6" s="1"/>
  <c r="C99" i="6"/>
  <c r="D99" i="6" s="1"/>
  <c r="E99" i="6" s="1"/>
  <c r="B99" i="6"/>
  <c r="C98" i="6"/>
  <c r="D98" i="6" s="1"/>
  <c r="E98" i="6" s="1"/>
  <c r="B98" i="6"/>
  <c r="E97" i="6"/>
  <c r="C97" i="6"/>
  <c r="D97" i="6" s="1"/>
  <c r="B97" i="6"/>
  <c r="B96" i="6"/>
  <c r="C96" i="6" s="1"/>
  <c r="D96" i="6" s="1"/>
  <c r="E96" i="6" s="1"/>
  <c r="B95" i="6"/>
  <c r="C95" i="6" s="1"/>
  <c r="D95" i="6" s="1"/>
  <c r="E95" i="6" s="1"/>
  <c r="B94" i="6"/>
  <c r="C94" i="6" s="1"/>
  <c r="D94" i="6" s="1"/>
  <c r="E94" i="6" s="1"/>
  <c r="C93" i="6"/>
  <c r="D93" i="6" s="1"/>
  <c r="E93" i="6" s="1"/>
  <c r="B93" i="6"/>
  <c r="B92" i="6"/>
  <c r="C92" i="6" s="1"/>
  <c r="D92" i="6" s="1"/>
  <c r="E92" i="6" s="1"/>
  <c r="B91" i="6"/>
  <c r="C91" i="6" s="1"/>
  <c r="D91" i="6" s="1"/>
  <c r="E91" i="6" s="1"/>
  <c r="B90" i="6"/>
  <c r="C90" i="6" s="1"/>
  <c r="D90" i="6" s="1"/>
  <c r="E90" i="6" s="1"/>
  <c r="E89" i="6"/>
  <c r="C89" i="6"/>
  <c r="D89" i="6" s="1"/>
  <c r="B89" i="6"/>
  <c r="B88" i="6"/>
  <c r="C88" i="6" s="1"/>
  <c r="D88" i="6" s="1"/>
  <c r="E88" i="6" s="1"/>
  <c r="B87" i="6"/>
  <c r="C87" i="6" s="1"/>
  <c r="D87" i="6" s="1"/>
  <c r="E87" i="6" s="1"/>
  <c r="B86" i="6"/>
  <c r="C86" i="6" s="1"/>
  <c r="D86" i="6" s="1"/>
  <c r="E86" i="6" s="1"/>
  <c r="C85" i="6"/>
  <c r="D85" i="6" s="1"/>
  <c r="E85" i="6" s="1"/>
  <c r="B85" i="6"/>
  <c r="B84" i="6"/>
  <c r="C84" i="6" s="1"/>
  <c r="D84" i="6" s="1"/>
  <c r="E84" i="6" s="1"/>
  <c r="B83" i="6"/>
  <c r="C83" i="6" s="1"/>
  <c r="D83" i="6" s="1"/>
  <c r="E83" i="6" s="1"/>
  <c r="B82" i="6"/>
  <c r="C82" i="6" s="1"/>
  <c r="D82" i="6" s="1"/>
  <c r="E82" i="6" s="1"/>
  <c r="E81" i="6"/>
  <c r="C81" i="6"/>
  <c r="D81" i="6" s="1"/>
  <c r="B81" i="6"/>
  <c r="B80" i="6"/>
  <c r="C80" i="6" s="1"/>
  <c r="D80" i="6" s="1"/>
  <c r="E80" i="6" s="1"/>
  <c r="B79" i="6"/>
  <c r="C79" i="6" s="1"/>
  <c r="D79" i="6" s="1"/>
  <c r="E79" i="6" s="1"/>
  <c r="B78" i="6"/>
  <c r="C78" i="6" s="1"/>
  <c r="D78" i="6" s="1"/>
  <c r="E78" i="6" s="1"/>
  <c r="C77" i="6"/>
  <c r="D77" i="6" s="1"/>
  <c r="E77" i="6" s="1"/>
  <c r="B77" i="6"/>
  <c r="B76" i="6"/>
  <c r="C76" i="6" s="1"/>
  <c r="D76" i="6" s="1"/>
  <c r="E76" i="6" s="1"/>
  <c r="B75" i="6"/>
  <c r="C75" i="6" s="1"/>
  <c r="D75" i="6" s="1"/>
  <c r="E75" i="6" s="1"/>
  <c r="B74" i="6"/>
  <c r="C74" i="6" s="1"/>
  <c r="D74" i="6" s="1"/>
  <c r="E74" i="6" s="1"/>
  <c r="E73" i="6"/>
  <c r="C73" i="6"/>
  <c r="D73" i="6" s="1"/>
  <c r="B73" i="6"/>
  <c r="B72" i="6"/>
  <c r="C72" i="6" s="1"/>
  <c r="D72" i="6" s="1"/>
  <c r="E72" i="6" s="1"/>
  <c r="B71" i="6"/>
  <c r="C71" i="6" s="1"/>
  <c r="D71" i="6" s="1"/>
  <c r="E71" i="6" s="1"/>
  <c r="B70" i="6"/>
  <c r="C70" i="6" s="1"/>
  <c r="D70" i="6" s="1"/>
  <c r="E70" i="6" s="1"/>
  <c r="C69" i="6"/>
  <c r="D69" i="6" s="1"/>
  <c r="E69" i="6" s="1"/>
  <c r="B69" i="6"/>
  <c r="B68" i="6"/>
  <c r="C68" i="6" s="1"/>
  <c r="D68" i="6" s="1"/>
  <c r="E68" i="6" s="1"/>
  <c r="B67" i="6"/>
  <c r="C67" i="6" s="1"/>
  <c r="D67" i="6" s="1"/>
  <c r="E67" i="6" s="1"/>
  <c r="B66" i="6"/>
  <c r="C66" i="6" s="1"/>
  <c r="D66" i="6" s="1"/>
  <c r="E66" i="6" s="1"/>
  <c r="E65" i="6"/>
  <c r="C65" i="6"/>
  <c r="D65" i="6" s="1"/>
  <c r="B65" i="6"/>
  <c r="B64" i="6"/>
  <c r="C64" i="6" s="1"/>
  <c r="D64" i="6" s="1"/>
  <c r="E64" i="6" s="1"/>
  <c r="B63" i="6"/>
  <c r="C63" i="6" s="1"/>
  <c r="D63" i="6" s="1"/>
  <c r="E63" i="6" s="1"/>
  <c r="B62" i="6"/>
  <c r="C62" i="6" s="1"/>
  <c r="D62" i="6" s="1"/>
  <c r="E62" i="6" s="1"/>
  <c r="C61" i="6"/>
  <c r="D61" i="6" s="1"/>
  <c r="E61" i="6" s="1"/>
  <c r="B61" i="6"/>
  <c r="B60" i="6"/>
  <c r="C60" i="6" s="1"/>
  <c r="D60" i="6" s="1"/>
  <c r="E60" i="6" s="1"/>
  <c r="B59" i="6"/>
  <c r="C59" i="6" s="1"/>
  <c r="D59" i="6" s="1"/>
  <c r="E59" i="6" s="1"/>
  <c r="B58" i="6"/>
  <c r="C58" i="6" s="1"/>
  <c r="D58" i="6" s="1"/>
  <c r="E58" i="6" s="1"/>
  <c r="E57" i="6"/>
  <c r="C57" i="6"/>
  <c r="D57" i="6" s="1"/>
  <c r="B57" i="6"/>
  <c r="B56" i="6"/>
  <c r="C56" i="6" s="1"/>
  <c r="D56" i="6" s="1"/>
  <c r="E56" i="6" s="1"/>
  <c r="B55" i="6"/>
  <c r="C55" i="6" s="1"/>
  <c r="D55" i="6" s="1"/>
  <c r="E55" i="6" s="1"/>
  <c r="B54" i="6"/>
  <c r="C54" i="6" s="1"/>
  <c r="D54" i="6" s="1"/>
  <c r="E54" i="6" s="1"/>
  <c r="C53" i="6"/>
  <c r="D53" i="6" s="1"/>
  <c r="E53" i="6" s="1"/>
  <c r="B53" i="6"/>
  <c r="B52" i="6"/>
  <c r="C52" i="6" s="1"/>
  <c r="D52" i="6" s="1"/>
  <c r="E52" i="6" s="1"/>
  <c r="B51" i="6"/>
  <c r="C51" i="6" s="1"/>
  <c r="D51" i="6" s="1"/>
  <c r="E51" i="6" s="1"/>
  <c r="B50" i="6"/>
  <c r="C50" i="6" s="1"/>
  <c r="D50" i="6" s="1"/>
  <c r="E50" i="6" s="1"/>
  <c r="E49" i="6"/>
  <c r="C49" i="6"/>
  <c r="D49" i="6" s="1"/>
  <c r="B49" i="6"/>
  <c r="B48" i="6"/>
  <c r="C48" i="6" s="1"/>
  <c r="D48" i="6" s="1"/>
  <c r="E48" i="6" s="1"/>
  <c r="B47" i="6"/>
  <c r="C47" i="6" s="1"/>
  <c r="D47" i="6" s="1"/>
  <c r="E47" i="6" s="1"/>
  <c r="B46" i="6"/>
  <c r="C46" i="6" s="1"/>
  <c r="D46" i="6" s="1"/>
  <c r="E46" i="6" s="1"/>
  <c r="C45" i="6"/>
  <c r="D45" i="6" s="1"/>
  <c r="E45" i="6" s="1"/>
  <c r="B45" i="6"/>
  <c r="B44" i="6"/>
  <c r="C44" i="6" s="1"/>
  <c r="D44" i="6" s="1"/>
  <c r="E44" i="6" s="1"/>
  <c r="B43" i="6"/>
  <c r="C43" i="6" s="1"/>
  <c r="D43" i="6" s="1"/>
  <c r="E43" i="6" s="1"/>
  <c r="B42" i="6"/>
  <c r="C42" i="6" s="1"/>
  <c r="D42" i="6" s="1"/>
  <c r="E42" i="6" s="1"/>
  <c r="E41" i="6"/>
  <c r="C41" i="6"/>
  <c r="D41" i="6" s="1"/>
  <c r="B41" i="6"/>
  <c r="B40" i="6"/>
  <c r="C40" i="6" s="1"/>
  <c r="D40" i="6" s="1"/>
  <c r="E40" i="6" s="1"/>
  <c r="B39" i="6"/>
  <c r="C39" i="6" s="1"/>
  <c r="D39" i="6" s="1"/>
  <c r="E39" i="6" s="1"/>
  <c r="B38" i="6"/>
  <c r="C38" i="6" s="1"/>
  <c r="D38" i="6" s="1"/>
  <c r="E38" i="6" s="1"/>
  <c r="C37" i="6"/>
  <c r="D37" i="6" s="1"/>
  <c r="E37" i="6" s="1"/>
  <c r="B37" i="6"/>
  <c r="B36" i="6"/>
  <c r="C36" i="6" s="1"/>
  <c r="D36" i="6" s="1"/>
  <c r="E36" i="6" s="1"/>
  <c r="B35" i="6"/>
  <c r="C35" i="6" s="1"/>
  <c r="D35" i="6" s="1"/>
  <c r="E35" i="6" s="1"/>
  <c r="B34" i="6"/>
  <c r="C34" i="6" s="1"/>
  <c r="D34" i="6" s="1"/>
  <c r="E34" i="6" s="1"/>
  <c r="E33" i="6"/>
  <c r="C33" i="6"/>
  <c r="D33" i="6" s="1"/>
  <c r="B33" i="6"/>
  <c r="B32" i="6"/>
  <c r="C32" i="6" s="1"/>
  <c r="D32" i="6" s="1"/>
  <c r="E32" i="6" s="1"/>
  <c r="B31" i="6"/>
  <c r="C31" i="6" s="1"/>
  <c r="D31" i="6" s="1"/>
  <c r="E31" i="6" s="1"/>
  <c r="B30" i="6"/>
  <c r="C30" i="6" s="1"/>
  <c r="D30" i="6" s="1"/>
  <c r="E30" i="6" s="1"/>
  <c r="C29" i="6"/>
  <c r="D29" i="6" s="1"/>
  <c r="E29" i="6" s="1"/>
  <c r="B29" i="6"/>
  <c r="B28" i="6"/>
  <c r="C28" i="6" s="1"/>
  <c r="D28" i="6" s="1"/>
  <c r="E28" i="6" s="1"/>
  <c r="C27" i="6"/>
  <c r="D27" i="6" s="1"/>
  <c r="E27" i="6" s="1"/>
  <c r="B27" i="6"/>
  <c r="B26" i="6"/>
  <c r="C26" i="6" s="1"/>
  <c r="D26" i="6" s="1"/>
  <c r="E26" i="6" s="1"/>
  <c r="C25" i="6"/>
  <c r="D25" i="6" s="1"/>
  <c r="E25" i="6" s="1"/>
  <c r="B25" i="6"/>
  <c r="B24" i="6"/>
  <c r="C24" i="6" s="1"/>
  <c r="D24" i="6" s="1"/>
  <c r="E24" i="6" s="1"/>
  <c r="C23" i="6"/>
  <c r="D23" i="6" s="1"/>
  <c r="E23" i="6" s="1"/>
  <c r="B23" i="6"/>
  <c r="B22" i="6"/>
  <c r="C22" i="6" s="1"/>
  <c r="D22" i="6" s="1"/>
  <c r="E22" i="6" s="1"/>
  <c r="C21" i="6"/>
  <c r="D21" i="6" s="1"/>
  <c r="E21" i="6" s="1"/>
  <c r="B21" i="6"/>
  <c r="B20" i="6"/>
  <c r="C20" i="6" s="1"/>
  <c r="D20" i="6" s="1"/>
  <c r="E20" i="6" s="1"/>
  <c r="C19" i="6"/>
  <c r="D19" i="6" s="1"/>
  <c r="E19" i="6" s="1"/>
  <c r="B19" i="6"/>
  <c r="B18" i="6"/>
  <c r="C18" i="6" s="1"/>
  <c r="D18" i="6" s="1"/>
  <c r="E18" i="6" s="1"/>
  <c r="C17" i="6"/>
  <c r="D17" i="6" s="1"/>
  <c r="E17" i="6" s="1"/>
  <c r="B17" i="6"/>
  <c r="B16" i="6"/>
  <c r="C16" i="6" s="1"/>
  <c r="D16" i="6" s="1"/>
  <c r="E16" i="6" s="1"/>
  <c r="C15" i="6"/>
  <c r="D15" i="6" s="1"/>
  <c r="E15" i="6" s="1"/>
  <c r="B15" i="6"/>
  <c r="B14" i="6"/>
  <c r="C14" i="6" s="1"/>
  <c r="D14" i="6" s="1"/>
  <c r="E14" i="6" s="1"/>
  <c r="C13" i="6"/>
  <c r="D13" i="6" s="1"/>
  <c r="E13" i="6" s="1"/>
  <c r="B13" i="6"/>
  <c r="B12" i="6"/>
  <c r="C12" i="6" s="1"/>
  <c r="D12" i="6" s="1"/>
  <c r="E12" i="6" s="1"/>
  <c r="C11" i="6"/>
  <c r="D11" i="6" s="1"/>
  <c r="E11" i="6" s="1"/>
  <c r="B11" i="6"/>
  <c r="B10" i="6"/>
  <c r="C10" i="6" s="1"/>
  <c r="D10" i="6" s="1"/>
  <c r="E10" i="6" s="1"/>
  <c r="C9" i="6"/>
  <c r="D9" i="6" s="1"/>
  <c r="E9" i="6" s="1"/>
  <c r="B9" i="6"/>
  <c r="B8" i="6"/>
  <c r="C8" i="6" s="1"/>
  <c r="D8" i="6" s="1"/>
  <c r="E8" i="6" s="1"/>
  <c r="C7" i="6"/>
  <c r="D7" i="6" s="1"/>
  <c r="E7" i="6" s="1"/>
  <c r="B7" i="6"/>
  <c r="B6" i="6"/>
  <c r="C6" i="6" s="1"/>
  <c r="D6" i="6" s="1"/>
  <c r="E6" i="6" s="1"/>
  <c r="C5" i="6"/>
  <c r="D5" i="6" s="1"/>
  <c r="E5" i="6" s="1"/>
  <c r="B5" i="6"/>
  <c r="B4" i="6"/>
  <c r="C4" i="6" s="1"/>
  <c r="D4" i="6" s="1"/>
  <c r="E4" i="6" s="1"/>
  <c r="C3" i="6"/>
  <c r="D3" i="6" s="1"/>
  <c r="E3" i="6" s="1"/>
  <c r="B3" i="6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B2" i="6"/>
  <c r="C2" i="6" s="1"/>
  <c r="D2" i="6" s="1"/>
  <c r="E2" i="6" s="1"/>
  <c r="A2" i="6"/>
  <c r="B500" i="5"/>
  <c r="C500" i="5" s="1"/>
  <c r="D500" i="5" s="1"/>
  <c r="E500" i="5" s="1"/>
  <c r="F500" i="5" s="1"/>
  <c r="D499" i="5"/>
  <c r="E499" i="5" s="1"/>
  <c r="F499" i="5" s="1"/>
  <c r="C499" i="5"/>
  <c r="B499" i="5"/>
  <c r="D498" i="5"/>
  <c r="E498" i="5" s="1"/>
  <c r="F498" i="5" s="1"/>
  <c r="B498" i="5"/>
  <c r="C498" i="5" s="1"/>
  <c r="B497" i="5"/>
  <c r="C497" i="5" s="1"/>
  <c r="D497" i="5" s="1"/>
  <c r="E497" i="5" s="1"/>
  <c r="F497" i="5" s="1"/>
  <c r="B496" i="5"/>
  <c r="C496" i="5" s="1"/>
  <c r="D496" i="5" s="1"/>
  <c r="E496" i="5" s="1"/>
  <c r="F496" i="5" s="1"/>
  <c r="C495" i="5"/>
  <c r="D495" i="5" s="1"/>
  <c r="E495" i="5" s="1"/>
  <c r="F495" i="5" s="1"/>
  <c r="B495" i="5"/>
  <c r="B494" i="5"/>
  <c r="C494" i="5" s="1"/>
  <c r="D494" i="5" s="1"/>
  <c r="E494" i="5" s="1"/>
  <c r="F494" i="5" s="1"/>
  <c r="B493" i="5"/>
  <c r="C493" i="5" s="1"/>
  <c r="D493" i="5" s="1"/>
  <c r="E493" i="5" s="1"/>
  <c r="F493" i="5" s="1"/>
  <c r="D492" i="5"/>
  <c r="E492" i="5" s="1"/>
  <c r="F492" i="5" s="1"/>
  <c r="B492" i="5"/>
  <c r="C492" i="5" s="1"/>
  <c r="C491" i="5"/>
  <c r="D491" i="5" s="1"/>
  <c r="E491" i="5" s="1"/>
  <c r="F491" i="5" s="1"/>
  <c r="B491" i="5"/>
  <c r="D490" i="5"/>
  <c r="E490" i="5" s="1"/>
  <c r="F490" i="5" s="1"/>
  <c r="B490" i="5"/>
  <c r="C490" i="5" s="1"/>
  <c r="D489" i="5"/>
  <c r="E489" i="5" s="1"/>
  <c r="F489" i="5" s="1"/>
  <c r="B489" i="5"/>
  <c r="C489" i="5" s="1"/>
  <c r="B488" i="5"/>
  <c r="C488" i="5" s="1"/>
  <c r="D488" i="5" s="1"/>
  <c r="E488" i="5" s="1"/>
  <c r="F488" i="5" s="1"/>
  <c r="B487" i="5"/>
  <c r="C487" i="5" s="1"/>
  <c r="D487" i="5" s="1"/>
  <c r="E487" i="5" s="1"/>
  <c r="F487" i="5" s="1"/>
  <c r="D486" i="5"/>
  <c r="E486" i="5" s="1"/>
  <c r="F486" i="5" s="1"/>
  <c r="B486" i="5"/>
  <c r="C486" i="5" s="1"/>
  <c r="C485" i="5"/>
  <c r="D485" i="5" s="1"/>
  <c r="E485" i="5" s="1"/>
  <c r="F485" i="5" s="1"/>
  <c r="B485" i="5"/>
  <c r="B484" i="5"/>
  <c r="C484" i="5" s="1"/>
  <c r="D484" i="5" s="1"/>
  <c r="E484" i="5" s="1"/>
  <c r="F484" i="5" s="1"/>
  <c r="B483" i="5"/>
  <c r="C483" i="5" s="1"/>
  <c r="D483" i="5" s="1"/>
  <c r="E483" i="5" s="1"/>
  <c r="F483" i="5" s="1"/>
  <c r="C482" i="5"/>
  <c r="D482" i="5" s="1"/>
  <c r="E482" i="5" s="1"/>
  <c r="F482" i="5" s="1"/>
  <c r="B482" i="5"/>
  <c r="D481" i="5"/>
  <c r="E481" i="5" s="1"/>
  <c r="F481" i="5" s="1"/>
  <c r="B481" i="5"/>
  <c r="C481" i="5" s="1"/>
  <c r="B480" i="5"/>
  <c r="C480" i="5" s="1"/>
  <c r="D480" i="5" s="1"/>
  <c r="E480" i="5" s="1"/>
  <c r="F480" i="5" s="1"/>
  <c r="B479" i="5"/>
  <c r="C479" i="5" s="1"/>
  <c r="D479" i="5" s="1"/>
  <c r="E479" i="5" s="1"/>
  <c r="F479" i="5" s="1"/>
  <c r="C478" i="5"/>
  <c r="D478" i="5" s="1"/>
  <c r="E478" i="5" s="1"/>
  <c r="F478" i="5" s="1"/>
  <c r="B478" i="5"/>
  <c r="D477" i="5"/>
  <c r="E477" i="5" s="1"/>
  <c r="F477" i="5" s="1"/>
  <c r="B477" i="5"/>
  <c r="C477" i="5" s="1"/>
  <c r="D476" i="5"/>
  <c r="E476" i="5" s="1"/>
  <c r="F476" i="5" s="1"/>
  <c r="B476" i="5"/>
  <c r="C476" i="5" s="1"/>
  <c r="B475" i="5"/>
  <c r="C475" i="5" s="1"/>
  <c r="D475" i="5" s="1"/>
  <c r="E475" i="5" s="1"/>
  <c r="F475" i="5" s="1"/>
  <c r="C474" i="5"/>
  <c r="D474" i="5" s="1"/>
  <c r="E474" i="5" s="1"/>
  <c r="F474" i="5" s="1"/>
  <c r="B474" i="5"/>
  <c r="D473" i="5"/>
  <c r="E473" i="5" s="1"/>
  <c r="F473" i="5" s="1"/>
  <c r="B473" i="5"/>
  <c r="C473" i="5" s="1"/>
  <c r="B472" i="5"/>
  <c r="C472" i="5" s="1"/>
  <c r="D472" i="5" s="1"/>
  <c r="E472" i="5" s="1"/>
  <c r="F472" i="5" s="1"/>
  <c r="B471" i="5"/>
  <c r="C471" i="5" s="1"/>
  <c r="D471" i="5" s="1"/>
  <c r="E471" i="5" s="1"/>
  <c r="F471" i="5" s="1"/>
  <c r="C470" i="5"/>
  <c r="D470" i="5" s="1"/>
  <c r="E470" i="5" s="1"/>
  <c r="F470" i="5" s="1"/>
  <c r="B470" i="5"/>
  <c r="B469" i="5"/>
  <c r="C469" i="5" s="1"/>
  <c r="D469" i="5" s="1"/>
  <c r="E469" i="5" s="1"/>
  <c r="F469" i="5" s="1"/>
  <c r="B468" i="5"/>
  <c r="C468" i="5" s="1"/>
  <c r="D468" i="5" s="1"/>
  <c r="E468" i="5" s="1"/>
  <c r="F468" i="5" s="1"/>
  <c r="B467" i="5"/>
  <c r="C467" i="5" s="1"/>
  <c r="D467" i="5" s="1"/>
  <c r="E467" i="5" s="1"/>
  <c r="F467" i="5" s="1"/>
  <c r="C466" i="5"/>
  <c r="D466" i="5" s="1"/>
  <c r="E466" i="5" s="1"/>
  <c r="F466" i="5" s="1"/>
  <c r="B466" i="5"/>
  <c r="D465" i="5"/>
  <c r="E465" i="5" s="1"/>
  <c r="F465" i="5" s="1"/>
  <c r="B465" i="5"/>
  <c r="C465" i="5" s="1"/>
  <c r="B464" i="5"/>
  <c r="C464" i="5" s="1"/>
  <c r="D464" i="5" s="1"/>
  <c r="E464" i="5" s="1"/>
  <c r="F464" i="5" s="1"/>
  <c r="B463" i="5"/>
  <c r="C463" i="5" s="1"/>
  <c r="D463" i="5" s="1"/>
  <c r="E463" i="5" s="1"/>
  <c r="F463" i="5" s="1"/>
  <c r="B462" i="5"/>
  <c r="C462" i="5" s="1"/>
  <c r="D462" i="5" s="1"/>
  <c r="E462" i="5" s="1"/>
  <c r="F462" i="5" s="1"/>
  <c r="D461" i="5"/>
  <c r="E461" i="5" s="1"/>
  <c r="F461" i="5" s="1"/>
  <c r="B461" i="5"/>
  <c r="C461" i="5" s="1"/>
  <c r="D460" i="5"/>
  <c r="E460" i="5" s="1"/>
  <c r="F460" i="5" s="1"/>
  <c r="C460" i="5"/>
  <c r="B460" i="5"/>
  <c r="B459" i="5"/>
  <c r="C459" i="5" s="1"/>
  <c r="D459" i="5" s="1"/>
  <c r="E459" i="5" s="1"/>
  <c r="F459" i="5" s="1"/>
  <c r="C458" i="5"/>
  <c r="D458" i="5" s="1"/>
  <c r="E458" i="5" s="1"/>
  <c r="F458" i="5" s="1"/>
  <c r="B458" i="5"/>
  <c r="D457" i="5"/>
  <c r="E457" i="5" s="1"/>
  <c r="F457" i="5" s="1"/>
  <c r="B457" i="5"/>
  <c r="C457" i="5" s="1"/>
  <c r="B456" i="5"/>
  <c r="C456" i="5" s="1"/>
  <c r="D456" i="5" s="1"/>
  <c r="E456" i="5" s="1"/>
  <c r="F456" i="5" s="1"/>
  <c r="B455" i="5"/>
  <c r="C455" i="5" s="1"/>
  <c r="D455" i="5" s="1"/>
  <c r="E455" i="5" s="1"/>
  <c r="F455" i="5" s="1"/>
  <c r="B454" i="5"/>
  <c r="C454" i="5" s="1"/>
  <c r="D454" i="5" s="1"/>
  <c r="E454" i="5" s="1"/>
  <c r="F454" i="5" s="1"/>
  <c r="B453" i="5"/>
  <c r="C453" i="5" s="1"/>
  <c r="D453" i="5" s="1"/>
  <c r="E453" i="5" s="1"/>
  <c r="F453" i="5" s="1"/>
  <c r="B452" i="5"/>
  <c r="C452" i="5" s="1"/>
  <c r="D452" i="5" s="1"/>
  <c r="E452" i="5" s="1"/>
  <c r="F452" i="5" s="1"/>
  <c r="D451" i="5"/>
  <c r="E451" i="5" s="1"/>
  <c r="F451" i="5" s="1"/>
  <c r="B451" i="5"/>
  <c r="C451" i="5" s="1"/>
  <c r="C450" i="5"/>
  <c r="D450" i="5" s="1"/>
  <c r="E450" i="5" s="1"/>
  <c r="F450" i="5" s="1"/>
  <c r="B450" i="5"/>
  <c r="D449" i="5"/>
  <c r="E449" i="5" s="1"/>
  <c r="F449" i="5" s="1"/>
  <c r="B449" i="5"/>
  <c r="C449" i="5" s="1"/>
  <c r="D448" i="5"/>
  <c r="E448" i="5" s="1"/>
  <c r="F448" i="5" s="1"/>
  <c r="B448" i="5"/>
  <c r="C448" i="5" s="1"/>
  <c r="B447" i="5"/>
  <c r="C447" i="5" s="1"/>
  <c r="D447" i="5" s="1"/>
  <c r="E447" i="5" s="1"/>
  <c r="F447" i="5" s="1"/>
  <c r="B446" i="5"/>
  <c r="C446" i="5" s="1"/>
  <c r="D446" i="5" s="1"/>
  <c r="E446" i="5" s="1"/>
  <c r="F446" i="5" s="1"/>
  <c r="B445" i="5"/>
  <c r="C445" i="5" s="1"/>
  <c r="D445" i="5" s="1"/>
  <c r="E445" i="5" s="1"/>
  <c r="F445" i="5" s="1"/>
  <c r="B444" i="5"/>
  <c r="C444" i="5" s="1"/>
  <c r="D444" i="5" s="1"/>
  <c r="E444" i="5" s="1"/>
  <c r="F444" i="5" s="1"/>
  <c r="B443" i="5"/>
  <c r="C443" i="5" s="1"/>
  <c r="D443" i="5" s="1"/>
  <c r="E443" i="5" s="1"/>
  <c r="F443" i="5" s="1"/>
  <c r="D442" i="5"/>
  <c r="E442" i="5" s="1"/>
  <c r="F442" i="5" s="1"/>
  <c r="C442" i="5"/>
  <c r="B442" i="5"/>
  <c r="D441" i="5"/>
  <c r="E441" i="5" s="1"/>
  <c r="F441" i="5" s="1"/>
  <c r="B441" i="5"/>
  <c r="C441" i="5" s="1"/>
  <c r="B440" i="5"/>
  <c r="C440" i="5" s="1"/>
  <c r="D440" i="5" s="1"/>
  <c r="E440" i="5" s="1"/>
  <c r="F440" i="5" s="1"/>
  <c r="B439" i="5"/>
  <c r="C439" i="5" s="1"/>
  <c r="D439" i="5" s="1"/>
  <c r="E439" i="5" s="1"/>
  <c r="F439" i="5" s="1"/>
  <c r="C438" i="5"/>
  <c r="D438" i="5" s="1"/>
  <c r="E438" i="5" s="1"/>
  <c r="F438" i="5" s="1"/>
  <c r="B438" i="5"/>
  <c r="B437" i="5"/>
  <c r="C437" i="5" s="1"/>
  <c r="D437" i="5" s="1"/>
  <c r="E437" i="5" s="1"/>
  <c r="F437" i="5" s="1"/>
  <c r="B436" i="5"/>
  <c r="C436" i="5" s="1"/>
  <c r="D436" i="5" s="1"/>
  <c r="E436" i="5" s="1"/>
  <c r="F436" i="5" s="1"/>
  <c r="B435" i="5"/>
  <c r="C435" i="5" s="1"/>
  <c r="D435" i="5" s="1"/>
  <c r="E435" i="5" s="1"/>
  <c r="F435" i="5" s="1"/>
  <c r="C434" i="5"/>
  <c r="D434" i="5" s="1"/>
  <c r="E434" i="5" s="1"/>
  <c r="F434" i="5" s="1"/>
  <c r="B434" i="5"/>
  <c r="D433" i="5"/>
  <c r="E433" i="5" s="1"/>
  <c r="F433" i="5" s="1"/>
  <c r="B433" i="5"/>
  <c r="C433" i="5" s="1"/>
  <c r="B432" i="5"/>
  <c r="C432" i="5" s="1"/>
  <c r="D432" i="5" s="1"/>
  <c r="E432" i="5" s="1"/>
  <c r="F432" i="5" s="1"/>
  <c r="B431" i="5"/>
  <c r="C431" i="5" s="1"/>
  <c r="D431" i="5" s="1"/>
  <c r="E431" i="5" s="1"/>
  <c r="F431" i="5" s="1"/>
  <c r="B430" i="5"/>
  <c r="C430" i="5" s="1"/>
  <c r="D430" i="5" s="1"/>
  <c r="E430" i="5" s="1"/>
  <c r="F430" i="5" s="1"/>
  <c r="D429" i="5"/>
  <c r="E429" i="5" s="1"/>
  <c r="F429" i="5" s="1"/>
  <c r="B429" i="5"/>
  <c r="C429" i="5" s="1"/>
  <c r="C428" i="5"/>
  <c r="D428" i="5" s="1"/>
  <c r="E428" i="5" s="1"/>
  <c r="F428" i="5" s="1"/>
  <c r="B428" i="5"/>
  <c r="B427" i="5"/>
  <c r="C427" i="5" s="1"/>
  <c r="D427" i="5" s="1"/>
  <c r="E427" i="5" s="1"/>
  <c r="F427" i="5" s="1"/>
  <c r="C426" i="5"/>
  <c r="D426" i="5" s="1"/>
  <c r="E426" i="5" s="1"/>
  <c r="F426" i="5" s="1"/>
  <c r="B426" i="5"/>
  <c r="D425" i="5"/>
  <c r="E425" i="5" s="1"/>
  <c r="F425" i="5" s="1"/>
  <c r="B425" i="5"/>
  <c r="C425" i="5" s="1"/>
  <c r="B424" i="5"/>
  <c r="C424" i="5" s="1"/>
  <c r="D424" i="5" s="1"/>
  <c r="E424" i="5" s="1"/>
  <c r="F424" i="5" s="1"/>
  <c r="B423" i="5"/>
  <c r="C423" i="5" s="1"/>
  <c r="D423" i="5" s="1"/>
  <c r="E423" i="5" s="1"/>
  <c r="F423" i="5" s="1"/>
  <c r="B422" i="5"/>
  <c r="C422" i="5" s="1"/>
  <c r="D422" i="5" s="1"/>
  <c r="E422" i="5" s="1"/>
  <c r="F422" i="5" s="1"/>
  <c r="B421" i="5"/>
  <c r="C421" i="5" s="1"/>
  <c r="D421" i="5" s="1"/>
  <c r="E421" i="5" s="1"/>
  <c r="F421" i="5" s="1"/>
  <c r="B420" i="5"/>
  <c r="C420" i="5" s="1"/>
  <c r="D420" i="5" s="1"/>
  <c r="E420" i="5" s="1"/>
  <c r="F420" i="5" s="1"/>
  <c r="D419" i="5"/>
  <c r="E419" i="5" s="1"/>
  <c r="F419" i="5" s="1"/>
  <c r="B419" i="5"/>
  <c r="C419" i="5" s="1"/>
  <c r="D418" i="5"/>
  <c r="E418" i="5" s="1"/>
  <c r="F418" i="5" s="1"/>
  <c r="C418" i="5"/>
  <c r="B418" i="5"/>
  <c r="D417" i="5"/>
  <c r="E417" i="5" s="1"/>
  <c r="F417" i="5" s="1"/>
  <c r="B417" i="5"/>
  <c r="C417" i="5" s="1"/>
  <c r="D416" i="5"/>
  <c r="E416" i="5" s="1"/>
  <c r="F416" i="5" s="1"/>
  <c r="B416" i="5"/>
  <c r="C416" i="5" s="1"/>
  <c r="B415" i="5"/>
  <c r="C415" i="5" s="1"/>
  <c r="D415" i="5" s="1"/>
  <c r="E415" i="5" s="1"/>
  <c r="F415" i="5" s="1"/>
  <c r="B414" i="5"/>
  <c r="C414" i="5" s="1"/>
  <c r="D414" i="5" s="1"/>
  <c r="E414" i="5" s="1"/>
  <c r="F414" i="5" s="1"/>
  <c r="B413" i="5"/>
  <c r="C413" i="5" s="1"/>
  <c r="D413" i="5" s="1"/>
  <c r="E413" i="5" s="1"/>
  <c r="F413" i="5" s="1"/>
  <c r="B412" i="5"/>
  <c r="C412" i="5" s="1"/>
  <c r="D412" i="5" s="1"/>
  <c r="E412" i="5" s="1"/>
  <c r="F412" i="5" s="1"/>
  <c r="B411" i="5"/>
  <c r="C411" i="5" s="1"/>
  <c r="D411" i="5" s="1"/>
  <c r="E411" i="5" s="1"/>
  <c r="F411" i="5" s="1"/>
  <c r="D410" i="5"/>
  <c r="E410" i="5" s="1"/>
  <c r="F410" i="5" s="1"/>
  <c r="C410" i="5"/>
  <c r="B410" i="5"/>
  <c r="D409" i="5"/>
  <c r="E409" i="5" s="1"/>
  <c r="F409" i="5" s="1"/>
  <c r="B409" i="5"/>
  <c r="C409" i="5" s="1"/>
  <c r="B408" i="5"/>
  <c r="C408" i="5" s="1"/>
  <c r="D408" i="5" s="1"/>
  <c r="E408" i="5" s="1"/>
  <c r="F408" i="5" s="1"/>
  <c r="B407" i="5"/>
  <c r="C407" i="5" s="1"/>
  <c r="D407" i="5" s="1"/>
  <c r="E407" i="5" s="1"/>
  <c r="F407" i="5" s="1"/>
  <c r="C406" i="5"/>
  <c r="D406" i="5" s="1"/>
  <c r="E406" i="5" s="1"/>
  <c r="F406" i="5" s="1"/>
  <c r="B406" i="5"/>
  <c r="B405" i="5"/>
  <c r="C405" i="5" s="1"/>
  <c r="D405" i="5" s="1"/>
  <c r="E405" i="5" s="1"/>
  <c r="F405" i="5" s="1"/>
  <c r="B404" i="5"/>
  <c r="C404" i="5" s="1"/>
  <c r="D404" i="5" s="1"/>
  <c r="E404" i="5" s="1"/>
  <c r="F404" i="5" s="1"/>
  <c r="B403" i="5"/>
  <c r="C403" i="5" s="1"/>
  <c r="D403" i="5" s="1"/>
  <c r="E403" i="5" s="1"/>
  <c r="F403" i="5" s="1"/>
  <c r="C402" i="5"/>
  <c r="D402" i="5" s="1"/>
  <c r="E402" i="5" s="1"/>
  <c r="F402" i="5" s="1"/>
  <c r="B402" i="5"/>
  <c r="D401" i="5"/>
  <c r="E401" i="5" s="1"/>
  <c r="F401" i="5" s="1"/>
  <c r="B401" i="5"/>
  <c r="C401" i="5" s="1"/>
  <c r="B400" i="5"/>
  <c r="C400" i="5" s="1"/>
  <c r="D400" i="5" s="1"/>
  <c r="E400" i="5" s="1"/>
  <c r="F400" i="5" s="1"/>
  <c r="F399" i="5"/>
  <c r="B399" i="5"/>
  <c r="C399" i="5" s="1"/>
  <c r="D399" i="5" s="1"/>
  <c r="E399" i="5" s="1"/>
  <c r="B398" i="5"/>
  <c r="C398" i="5" s="1"/>
  <c r="D398" i="5" s="1"/>
  <c r="E398" i="5" s="1"/>
  <c r="F398" i="5" s="1"/>
  <c r="D397" i="5"/>
  <c r="E397" i="5" s="1"/>
  <c r="F397" i="5" s="1"/>
  <c r="B397" i="5"/>
  <c r="C397" i="5" s="1"/>
  <c r="D396" i="5"/>
  <c r="E396" i="5" s="1"/>
  <c r="F396" i="5" s="1"/>
  <c r="C396" i="5"/>
  <c r="B396" i="5"/>
  <c r="B395" i="5"/>
  <c r="C395" i="5" s="1"/>
  <c r="D395" i="5" s="1"/>
  <c r="E395" i="5" s="1"/>
  <c r="F395" i="5" s="1"/>
  <c r="C394" i="5"/>
  <c r="D394" i="5" s="1"/>
  <c r="E394" i="5" s="1"/>
  <c r="F394" i="5" s="1"/>
  <c r="B394" i="5"/>
  <c r="D393" i="5"/>
  <c r="E393" i="5" s="1"/>
  <c r="F393" i="5" s="1"/>
  <c r="B393" i="5"/>
  <c r="C393" i="5" s="1"/>
  <c r="C392" i="5"/>
  <c r="D392" i="5" s="1"/>
  <c r="E392" i="5" s="1"/>
  <c r="F392" i="5" s="1"/>
  <c r="B392" i="5"/>
  <c r="D391" i="5"/>
  <c r="E391" i="5" s="1"/>
  <c r="F391" i="5" s="1"/>
  <c r="C391" i="5"/>
  <c r="B391" i="5"/>
  <c r="B390" i="5"/>
  <c r="C390" i="5" s="1"/>
  <c r="D390" i="5" s="1"/>
  <c r="E390" i="5" s="1"/>
  <c r="F390" i="5" s="1"/>
  <c r="C389" i="5"/>
  <c r="D389" i="5" s="1"/>
  <c r="E389" i="5" s="1"/>
  <c r="F389" i="5" s="1"/>
  <c r="B389" i="5"/>
  <c r="C388" i="5"/>
  <c r="D388" i="5" s="1"/>
  <c r="E388" i="5" s="1"/>
  <c r="F388" i="5" s="1"/>
  <c r="B388" i="5"/>
  <c r="D387" i="5"/>
  <c r="E387" i="5" s="1"/>
  <c r="F387" i="5" s="1"/>
  <c r="C387" i="5"/>
  <c r="B387" i="5"/>
  <c r="B386" i="5"/>
  <c r="C386" i="5" s="1"/>
  <c r="D386" i="5" s="1"/>
  <c r="E386" i="5" s="1"/>
  <c r="F386" i="5" s="1"/>
  <c r="C385" i="5"/>
  <c r="D385" i="5" s="1"/>
  <c r="E385" i="5" s="1"/>
  <c r="F385" i="5" s="1"/>
  <c r="B385" i="5"/>
  <c r="C384" i="5"/>
  <c r="D384" i="5" s="1"/>
  <c r="E384" i="5" s="1"/>
  <c r="F384" i="5" s="1"/>
  <c r="B384" i="5"/>
  <c r="D383" i="5"/>
  <c r="E383" i="5" s="1"/>
  <c r="F383" i="5" s="1"/>
  <c r="C383" i="5"/>
  <c r="B383" i="5"/>
  <c r="B382" i="5"/>
  <c r="C382" i="5" s="1"/>
  <c r="D382" i="5" s="1"/>
  <c r="E382" i="5" s="1"/>
  <c r="F382" i="5" s="1"/>
  <c r="C381" i="5"/>
  <c r="D381" i="5" s="1"/>
  <c r="E381" i="5" s="1"/>
  <c r="F381" i="5" s="1"/>
  <c r="B381" i="5"/>
  <c r="C380" i="5"/>
  <c r="D380" i="5" s="1"/>
  <c r="E380" i="5" s="1"/>
  <c r="F380" i="5" s="1"/>
  <c r="B380" i="5"/>
  <c r="D379" i="5"/>
  <c r="E379" i="5" s="1"/>
  <c r="F379" i="5" s="1"/>
  <c r="C379" i="5"/>
  <c r="B379" i="5"/>
  <c r="B378" i="5"/>
  <c r="C378" i="5" s="1"/>
  <c r="D378" i="5" s="1"/>
  <c r="E378" i="5" s="1"/>
  <c r="F378" i="5" s="1"/>
  <c r="C377" i="5"/>
  <c r="D377" i="5" s="1"/>
  <c r="E377" i="5" s="1"/>
  <c r="F377" i="5" s="1"/>
  <c r="B377" i="5"/>
  <c r="C376" i="5"/>
  <c r="D376" i="5" s="1"/>
  <c r="E376" i="5" s="1"/>
  <c r="F376" i="5" s="1"/>
  <c r="B376" i="5"/>
  <c r="D375" i="5"/>
  <c r="E375" i="5" s="1"/>
  <c r="F375" i="5" s="1"/>
  <c r="C375" i="5"/>
  <c r="B375" i="5"/>
  <c r="B374" i="5"/>
  <c r="C374" i="5" s="1"/>
  <c r="D374" i="5" s="1"/>
  <c r="E374" i="5" s="1"/>
  <c r="F374" i="5" s="1"/>
  <c r="C373" i="5"/>
  <c r="D373" i="5" s="1"/>
  <c r="E373" i="5" s="1"/>
  <c r="F373" i="5" s="1"/>
  <c r="B373" i="5"/>
  <c r="C372" i="5"/>
  <c r="D372" i="5" s="1"/>
  <c r="E372" i="5" s="1"/>
  <c r="F372" i="5" s="1"/>
  <c r="B372" i="5"/>
  <c r="D371" i="5"/>
  <c r="E371" i="5" s="1"/>
  <c r="F371" i="5" s="1"/>
  <c r="C371" i="5"/>
  <c r="B371" i="5"/>
  <c r="B370" i="5"/>
  <c r="C370" i="5" s="1"/>
  <c r="D370" i="5" s="1"/>
  <c r="E370" i="5" s="1"/>
  <c r="F370" i="5" s="1"/>
  <c r="C369" i="5"/>
  <c r="D369" i="5" s="1"/>
  <c r="E369" i="5" s="1"/>
  <c r="F369" i="5" s="1"/>
  <c r="B369" i="5"/>
  <c r="C368" i="5"/>
  <c r="D368" i="5" s="1"/>
  <c r="E368" i="5" s="1"/>
  <c r="F368" i="5" s="1"/>
  <c r="B368" i="5"/>
  <c r="D367" i="5"/>
  <c r="E367" i="5" s="1"/>
  <c r="F367" i="5" s="1"/>
  <c r="C367" i="5"/>
  <c r="B367" i="5"/>
  <c r="B366" i="5"/>
  <c r="C366" i="5" s="1"/>
  <c r="D366" i="5" s="1"/>
  <c r="E366" i="5" s="1"/>
  <c r="F366" i="5" s="1"/>
  <c r="C365" i="5"/>
  <c r="D365" i="5" s="1"/>
  <c r="E365" i="5" s="1"/>
  <c r="F365" i="5" s="1"/>
  <c r="B365" i="5"/>
  <c r="C364" i="5"/>
  <c r="D364" i="5" s="1"/>
  <c r="E364" i="5" s="1"/>
  <c r="F364" i="5" s="1"/>
  <c r="B364" i="5"/>
  <c r="D363" i="5"/>
  <c r="E363" i="5" s="1"/>
  <c r="F363" i="5" s="1"/>
  <c r="C363" i="5"/>
  <c r="B363" i="5"/>
  <c r="B362" i="5"/>
  <c r="C362" i="5" s="1"/>
  <c r="D362" i="5" s="1"/>
  <c r="E362" i="5" s="1"/>
  <c r="F362" i="5" s="1"/>
  <c r="C361" i="5"/>
  <c r="D361" i="5" s="1"/>
  <c r="E361" i="5" s="1"/>
  <c r="F361" i="5" s="1"/>
  <c r="B361" i="5"/>
  <c r="C360" i="5"/>
  <c r="D360" i="5" s="1"/>
  <c r="E360" i="5" s="1"/>
  <c r="F360" i="5" s="1"/>
  <c r="B360" i="5"/>
  <c r="D359" i="5"/>
  <c r="E359" i="5" s="1"/>
  <c r="F359" i="5" s="1"/>
  <c r="C359" i="5"/>
  <c r="B359" i="5"/>
  <c r="B358" i="5"/>
  <c r="C358" i="5" s="1"/>
  <c r="D358" i="5" s="1"/>
  <c r="E358" i="5" s="1"/>
  <c r="F358" i="5" s="1"/>
  <c r="C357" i="5"/>
  <c r="D357" i="5" s="1"/>
  <c r="E357" i="5" s="1"/>
  <c r="F357" i="5" s="1"/>
  <c r="B357" i="5"/>
  <c r="C356" i="5"/>
  <c r="D356" i="5" s="1"/>
  <c r="E356" i="5" s="1"/>
  <c r="F356" i="5" s="1"/>
  <c r="B356" i="5"/>
  <c r="D355" i="5"/>
  <c r="E355" i="5" s="1"/>
  <c r="F355" i="5" s="1"/>
  <c r="C355" i="5"/>
  <c r="B355" i="5"/>
  <c r="B354" i="5"/>
  <c r="C354" i="5" s="1"/>
  <c r="D354" i="5" s="1"/>
  <c r="E354" i="5" s="1"/>
  <c r="F354" i="5" s="1"/>
  <c r="C353" i="5"/>
  <c r="D353" i="5" s="1"/>
  <c r="E353" i="5" s="1"/>
  <c r="F353" i="5" s="1"/>
  <c r="B353" i="5"/>
  <c r="C352" i="5"/>
  <c r="D352" i="5" s="1"/>
  <c r="E352" i="5" s="1"/>
  <c r="F352" i="5" s="1"/>
  <c r="B352" i="5"/>
  <c r="D351" i="5"/>
  <c r="E351" i="5" s="1"/>
  <c r="F351" i="5" s="1"/>
  <c r="C351" i="5"/>
  <c r="B351" i="5"/>
  <c r="B350" i="5"/>
  <c r="C350" i="5" s="1"/>
  <c r="D350" i="5" s="1"/>
  <c r="E350" i="5" s="1"/>
  <c r="F350" i="5" s="1"/>
  <c r="C349" i="5"/>
  <c r="D349" i="5" s="1"/>
  <c r="E349" i="5" s="1"/>
  <c r="F349" i="5" s="1"/>
  <c r="B349" i="5"/>
  <c r="C348" i="5"/>
  <c r="D348" i="5" s="1"/>
  <c r="E348" i="5" s="1"/>
  <c r="F348" i="5" s="1"/>
  <c r="B348" i="5"/>
  <c r="D347" i="5"/>
  <c r="E347" i="5" s="1"/>
  <c r="F347" i="5" s="1"/>
  <c r="C347" i="5"/>
  <c r="B347" i="5"/>
  <c r="B346" i="5"/>
  <c r="C346" i="5" s="1"/>
  <c r="D346" i="5" s="1"/>
  <c r="E346" i="5" s="1"/>
  <c r="F346" i="5" s="1"/>
  <c r="C345" i="5"/>
  <c r="D345" i="5" s="1"/>
  <c r="E345" i="5" s="1"/>
  <c r="F345" i="5" s="1"/>
  <c r="B345" i="5"/>
  <c r="C344" i="5"/>
  <c r="D344" i="5" s="1"/>
  <c r="E344" i="5" s="1"/>
  <c r="F344" i="5" s="1"/>
  <c r="B344" i="5"/>
  <c r="D343" i="5"/>
  <c r="E343" i="5" s="1"/>
  <c r="F343" i="5" s="1"/>
  <c r="C343" i="5"/>
  <c r="B343" i="5"/>
  <c r="B342" i="5"/>
  <c r="C342" i="5" s="1"/>
  <c r="D342" i="5" s="1"/>
  <c r="E342" i="5" s="1"/>
  <c r="F342" i="5" s="1"/>
  <c r="C341" i="5"/>
  <c r="D341" i="5" s="1"/>
  <c r="E341" i="5" s="1"/>
  <c r="F341" i="5" s="1"/>
  <c r="B341" i="5"/>
  <c r="C340" i="5"/>
  <c r="D340" i="5" s="1"/>
  <c r="E340" i="5" s="1"/>
  <c r="F340" i="5" s="1"/>
  <c r="B340" i="5"/>
  <c r="D339" i="5"/>
  <c r="E339" i="5" s="1"/>
  <c r="F339" i="5" s="1"/>
  <c r="C339" i="5"/>
  <c r="B339" i="5"/>
  <c r="B338" i="5"/>
  <c r="C338" i="5" s="1"/>
  <c r="D338" i="5" s="1"/>
  <c r="E338" i="5" s="1"/>
  <c r="F338" i="5" s="1"/>
  <c r="C337" i="5"/>
  <c r="D337" i="5" s="1"/>
  <c r="E337" i="5" s="1"/>
  <c r="F337" i="5" s="1"/>
  <c r="B337" i="5"/>
  <c r="C336" i="5"/>
  <c r="D336" i="5" s="1"/>
  <c r="E336" i="5" s="1"/>
  <c r="F336" i="5" s="1"/>
  <c r="B336" i="5"/>
  <c r="D335" i="5"/>
  <c r="E335" i="5" s="1"/>
  <c r="F335" i="5" s="1"/>
  <c r="C335" i="5"/>
  <c r="B335" i="5"/>
  <c r="B334" i="5"/>
  <c r="C334" i="5" s="1"/>
  <c r="D334" i="5" s="1"/>
  <c r="E334" i="5" s="1"/>
  <c r="F334" i="5" s="1"/>
  <c r="C333" i="5"/>
  <c r="D333" i="5" s="1"/>
  <c r="E333" i="5" s="1"/>
  <c r="F333" i="5" s="1"/>
  <c r="B333" i="5"/>
  <c r="C332" i="5"/>
  <c r="D332" i="5" s="1"/>
  <c r="E332" i="5" s="1"/>
  <c r="F332" i="5" s="1"/>
  <c r="B332" i="5"/>
  <c r="D331" i="5"/>
  <c r="E331" i="5" s="1"/>
  <c r="F331" i="5" s="1"/>
  <c r="C331" i="5"/>
  <c r="B331" i="5"/>
  <c r="B330" i="5"/>
  <c r="C330" i="5" s="1"/>
  <c r="D330" i="5" s="1"/>
  <c r="E330" i="5" s="1"/>
  <c r="F330" i="5" s="1"/>
  <c r="C329" i="5"/>
  <c r="D329" i="5" s="1"/>
  <c r="E329" i="5" s="1"/>
  <c r="F329" i="5" s="1"/>
  <c r="B329" i="5"/>
  <c r="C328" i="5"/>
  <c r="D328" i="5" s="1"/>
  <c r="E328" i="5" s="1"/>
  <c r="F328" i="5" s="1"/>
  <c r="B328" i="5"/>
  <c r="D327" i="5"/>
  <c r="E327" i="5" s="1"/>
  <c r="F327" i="5" s="1"/>
  <c r="C327" i="5"/>
  <c r="B327" i="5"/>
  <c r="B326" i="5"/>
  <c r="C326" i="5" s="1"/>
  <c r="D326" i="5" s="1"/>
  <c r="E326" i="5" s="1"/>
  <c r="F326" i="5" s="1"/>
  <c r="C325" i="5"/>
  <c r="D325" i="5" s="1"/>
  <c r="E325" i="5" s="1"/>
  <c r="F325" i="5" s="1"/>
  <c r="B325" i="5"/>
  <c r="C324" i="5"/>
  <c r="D324" i="5" s="1"/>
  <c r="E324" i="5" s="1"/>
  <c r="F324" i="5" s="1"/>
  <c r="B324" i="5"/>
  <c r="D323" i="5"/>
  <c r="E323" i="5" s="1"/>
  <c r="F323" i="5" s="1"/>
  <c r="C323" i="5"/>
  <c r="B323" i="5"/>
  <c r="B322" i="5"/>
  <c r="C322" i="5" s="1"/>
  <c r="D322" i="5" s="1"/>
  <c r="E322" i="5" s="1"/>
  <c r="F322" i="5" s="1"/>
  <c r="C321" i="5"/>
  <c r="D321" i="5" s="1"/>
  <c r="E321" i="5" s="1"/>
  <c r="F321" i="5" s="1"/>
  <c r="B321" i="5"/>
  <c r="C320" i="5"/>
  <c r="D320" i="5" s="1"/>
  <c r="E320" i="5" s="1"/>
  <c r="F320" i="5" s="1"/>
  <c r="B320" i="5"/>
  <c r="D319" i="5"/>
  <c r="E319" i="5" s="1"/>
  <c r="F319" i="5" s="1"/>
  <c r="C319" i="5"/>
  <c r="B319" i="5"/>
  <c r="B318" i="5"/>
  <c r="C318" i="5" s="1"/>
  <c r="D318" i="5" s="1"/>
  <c r="E318" i="5" s="1"/>
  <c r="F318" i="5" s="1"/>
  <c r="C317" i="5"/>
  <c r="D317" i="5" s="1"/>
  <c r="E317" i="5" s="1"/>
  <c r="F317" i="5" s="1"/>
  <c r="B317" i="5"/>
  <c r="C316" i="5"/>
  <c r="D316" i="5" s="1"/>
  <c r="E316" i="5" s="1"/>
  <c r="F316" i="5" s="1"/>
  <c r="B316" i="5"/>
  <c r="D315" i="5"/>
  <c r="E315" i="5" s="1"/>
  <c r="F315" i="5" s="1"/>
  <c r="C315" i="5"/>
  <c r="B315" i="5"/>
  <c r="B314" i="5"/>
  <c r="C314" i="5" s="1"/>
  <c r="D314" i="5" s="1"/>
  <c r="E314" i="5" s="1"/>
  <c r="F314" i="5" s="1"/>
  <c r="C313" i="5"/>
  <c r="D313" i="5" s="1"/>
  <c r="E313" i="5" s="1"/>
  <c r="F313" i="5" s="1"/>
  <c r="B313" i="5"/>
  <c r="C312" i="5"/>
  <c r="D312" i="5" s="1"/>
  <c r="E312" i="5" s="1"/>
  <c r="F312" i="5" s="1"/>
  <c r="B312" i="5"/>
  <c r="D311" i="5"/>
  <c r="E311" i="5" s="1"/>
  <c r="F311" i="5" s="1"/>
  <c r="C311" i="5"/>
  <c r="B311" i="5"/>
  <c r="B310" i="5"/>
  <c r="C310" i="5" s="1"/>
  <c r="D310" i="5" s="1"/>
  <c r="E310" i="5" s="1"/>
  <c r="F310" i="5" s="1"/>
  <c r="C309" i="5"/>
  <c r="D309" i="5" s="1"/>
  <c r="E309" i="5" s="1"/>
  <c r="F309" i="5" s="1"/>
  <c r="B309" i="5"/>
  <c r="C308" i="5"/>
  <c r="D308" i="5" s="1"/>
  <c r="E308" i="5" s="1"/>
  <c r="F308" i="5" s="1"/>
  <c r="B308" i="5"/>
  <c r="D307" i="5"/>
  <c r="E307" i="5" s="1"/>
  <c r="F307" i="5" s="1"/>
  <c r="C307" i="5"/>
  <c r="B307" i="5"/>
  <c r="B306" i="5"/>
  <c r="C306" i="5" s="1"/>
  <c r="D306" i="5" s="1"/>
  <c r="E306" i="5" s="1"/>
  <c r="F306" i="5" s="1"/>
  <c r="C305" i="5"/>
  <c r="D305" i="5" s="1"/>
  <c r="E305" i="5" s="1"/>
  <c r="F305" i="5" s="1"/>
  <c r="B305" i="5"/>
  <c r="C304" i="5"/>
  <c r="D304" i="5" s="1"/>
  <c r="E304" i="5" s="1"/>
  <c r="F304" i="5" s="1"/>
  <c r="B304" i="5"/>
  <c r="D303" i="5"/>
  <c r="E303" i="5" s="1"/>
  <c r="F303" i="5" s="1"/>
  <c r="C303" i="5"/>
  <c r="B303" i="5"/>
  <c r="B302" i="5"/>
  <c r="C302" i="5" s="1"/>
  <c r="D302" i="5" s="1"/>
  <c r="E302" i="5" s="1"/>
  <c r="F302" i="5" s="1"/>
  <c r="C301" i="5"/>
  <c r="D301" i="5" s="1"/>
  <c r="E301" i="5" s="1"/>
  <c r="F301" i="5" s="1"/>
  <c r="B301" i="5"/>
  <c r="C300" i="5"/>
  <c r="D300" i="5" s="1"/>
  <c r="E300" i="5" s="1"/>
  <c r="F300" i="5" s="1"/>
  <c r="B300" i="5"/>
  <c r="D299" i="5"/>
  <c r="E299" i="5" s="1"/>
  <c r="F299" i="5" s="1"/>
  <c r="C299" i="5"/>
  <c r="B299" i="5"/>
  <c r="B298" i="5"/>
  <c r="C298" i="5" s="1"/>
  <c r="D298" i="5" s="1"/>
  <c r="E298" i="5" s="1"/>
  <c r="F298" i="5" s="1"/>
  <c r="C297" i="5"/>
  <c r="D297" i="5" s="1"/>
  <c r="E297" i="5" s="1"/>
  <c r="F297" i="5" s="1"/>
  <c r="B297" i="5"/>
  <c r="C296" i="5"/>
  <c r="D296" i="5" s="1"/>
  <c r="E296" i="5" s="1"/>
  <c r="F296" i="5" s="1"/>
  <c r="B296" i="5"/>
  <c r="D295" i="5"/>
  <c r="E295" i="5" s="1"/>
  <c r="F295" i="5" s="1"/>
  <c r="C295" i="5"/>
  <c r="B295" i="5"/>
  <c r="B294" i="5"/>
  <c r="C294" i="5" s="1"/>
  <c r="D294" i="5" s="1"/>
  <c r="E294" i="5" s="1"/>
  <c r="F294" i="5" s="1"/>
  <c r="C293" i="5"/>
  <c r="D293" i="5" s="1"/>
  <c r="E293" i="5" s="1"/>
  <c r="F293" i="5" s="1"/>
  <c r="B293" i="5"/>
  <c r="C292" i="5"/>
  <c r="D292" i="5" s="1"/>
  <c r="E292" i="5" s="1"/>
  <c r="F292" i="5" s="1"/>
  <c r="B292" i="5"/>
  <c r="D291" i="5"/>
  <c r="E291" i="5" s="1"/>
  <c r="F291" i="5" s="1"/>
  <c r="C291" i="5"/>
  <c r="B291" i="5"/>
  <c r="B290" i="5"/>
  <c r="C290" i="5" s="1"/>
  <c r="D290" i="5" s="1"/>
  <c r="E290" i="5" s="1"/>
  <c r="F290" i="5" s="1"/>
  <c r="C289" i="5"/>
  <c r="D289" i="5" s="1"/>
  <c r="E289" i="5" s="1"/>
  <c r="F289" i="5" s="1"/>
  <c r="B289" i="5"/>
  <c r="C288" i="5"/>
  <c r="D288" i="5" s="1"/>
  <c r="E288" i="5" s="1"/>
  <c r="F288" i="5" s="1"/>
  <c r="B288" i="5"/>
  <c r="D287" i="5"/>
  <c r="E287" i="5" s="1"/>
  <c r="F287" i="5" s="1"/>
  <c r="C287" i="5"/>
  <c r="B287" i="5"/>
  <c r="B286" i="5"/>
  <c r="C286" i="5" s="1"/>
  <c r="D286" i="5" s="1"/>
  <c r="E286" i="5" s="1"/>
  <c r="F286" i="5" s="1"/>
  <c r="C285" i="5"/>
  <c r="D285" i="5" s="1"/>
  <c r="E285" i="5" s="1"/>
  <c r="F285" i="5" s="1"/>
  <c r="B285" i="5"/>
  <c r="C284" i="5"/>
  <c r="D284" i="5" s="1"/>
  <c r="E284" i="5" s="1"/>
  <c r="F284" i="5" s="1"/>
  <c r="B284" i="5"/>
  <c r="D283" i="5"/>
  <c r="E283" i="5" s="1"/>
  <c r="F283" i="5" s="1"/>
  <c r="C283" i="5"/>
  <c r="B283" i="5"/>
  <c r="B282" i="5"/>
  <c r="C282" i="5" s="1"/>
  <c r="D282" i="5" s="1"/>
  <c r="E282" i="5" s="1"/>
  <c r="F282" i="5" s="1"/>
  <c r="C281" i="5"/>
  <c r="D281" i="5" s="1"/>
  <c r="E281" i="5" s="1"/>
  <c r="F281" i="5" s="1"/>
  <c r="B281" i="5"/>
  <c r="C280" i="5"/>
  <c r="D280" i="5" s="1"/>
  <c r="E280" i="5" s="1"/>
  <c r="F280" i="5" s="1"/>
  <c r="B280" i="5"/>
  <c r="E279" i="5"/>
  <c r="F279" i="5" s="1"/>
  <c r="D279" i="5"/>
  <c r="C279" i="5"/>
  <c r="B279" i="5"/>
  <c r="B278" i="5"/>
  <c r="C278" i="5" s="1"/>
  <c r="D278" i="5" s="1"/>
  <c r="E278" i="5" s="1"/>
  <c r="F278" i="5" s="1"/>
  <c r="C277" i="5"/>
  <c r="D277" i="5" s="1"/>
  <c r="E277" i="5" s="1"/>
  <c r="F277" i="5" s="1"/>
  <c r="B277" i="5"/>
  <c r="C276" i="5"/>
  <c r="D276" i="5" s="1"/>
  <c r="E276" i="5" s="1"/>
  <c r="F276" i="5" s="1"/>
  <c r="B276" i="5"/>
  <c r="D275" i="5"/>
  <c r="E275" i="5" s="1"/>
  <c r="F275" i="5" s="1"/>
  <c r="C275" i="5"/>
  <c r="B275" i="5"/>
  <c r="B274" i="5"/>
  <c r="C274" i="5" s="1"/>
  <c r="D274" i="5" s="1"/>
  <c r="E274" i="5" s="1"/>
  <c r="F274" i="5" s="1"/>
  <c r="C273" i="5"/>
  <c r="D273" i="5" s="1"/>
  <c r="E273" i="5" s="1"/>
  <c r="F273" i="5" s="1"/>
  <c r="B273" i="5"/>
  <c r="C272" i="5"/>
  <c r="D272" i="5" s="1"/>
  <c r="E272" i="5" s="1"/>
  <c r="F272" i="5" s="1"/>
  <c r="B272" i="5"/>
  <c r="D271" i="5"/>
  <c r="E271" i="5" s="1"/>
  <c r="F271" i="5" s="1"/>
  <c r="C271" i="5"/>
  <c r="B271" i="5"/>
  <c r="B270" i="5"/>
  <c r="C270" i="5" s="1"/>
  <c r="D270" i="5" s="1"/>
  <c r="E270" i="5" s="1"/>
  <c r="F270" i="5" s="1"/>
  <c r="C269" i="5"/>
  <c r="D269" i="5" s="1"/>
  <c r="E269" i="5" s="1"/>
  <c r="F269" i="5" s="1"/>
  <c r="B269" i="5"/>
  <c r="C268" i="5"/>
  <c r="D268" i="5" s="1"/>
  <c r="E268" i="5" s="1"/>
  <c r="F268" i="5" s="1"/>
  <c r="B268" i="5"/>
  <c r="D267" i="5"/>
  <c r="E267" i="5" s="1"/>
  <c r="F267" i="5" s="1"/>
  <c r="C267" i="5"/>
  <c r="B267" i="5"/>
  <c r="B266" i="5"/>
  <c r="C266" i="5" s="1"/>
  <c r="D266" i="5" s="1"/>
  <c r="E266" i="5" s="1"/>
  <c r="F266" i="5" s="1"/>
  <c r="C265" i="5"/>
  <c r="D265" i="5" s="1"/>
  <c r="E265" i="5" s="1"/>
  <c r="F265" i="5" s="1"/>
  <c r="B265" i="5"/>
  <c r="C264" i="5"/>
  <c r="D264" i="5" s="1"/>
  <c r="E264" i="5" s="1"/>
  <c r="F264" i="5" s="1"/>
  <c r="B264" i="5"/>
  <c r="D263" i="5"/>
  <c r="E263" i="5" s="1"/>
  <c r="F263" i="5" s="1"/>
  <c r="C263" i="5"/>
  <c r="B263" i="5"/>
  <c r="B262" i="5"/>
  <c r="C262" i="5" s="1"/>
  <c r="D262" i="5" s="1"/>
  <c r="E262" i="5" s="1"/>
  <c r="F262" i="5" s="1"/>
  <c r="C261" i="5"/>
  <c r="D261" i="5" s="1"/>
  <c r="E261" i="5" s="1"/>
  <c r="F261" i="5" s="1"/>
  <c r="B261" i="5"/>
  <c r="C260" i="5"/>
  <c r="D260" i="5" s="1"/>
  <c r="E260" i="5" s="1"/>
  <c r="F260" i="5" s="1"/>
  <c r="B260" i="5"/>
  <c r="D259" i="5"/>
  <c r="E259" i="5" s="1"/>
  <c r="F259" i="5" s="1"/>
  <c r="C259" i="5"/>
  <c r="B259" i="5"/>
  <c r="B258" i="5"/>
  <c r="C258" i="5" s="1"/>
  <c r="D258" i="5" s="1"/>
  <c r="E258" i="5" s="1"/>
  <c r="F258" i="5" s="1"/>
  <c r="C257" i="5"/>
  <c r="D257" i="5" s="1"/>
  <c r="E257" i="5" s="1"/>
  <c r="F257" i="5" s="1"/>
  <c r="B257" i="5"/>
  <c r="C256" i="5"/>
  <c r="D256" i="5" s="1"/>
  <c r="E256" i="5" s="1"/>
  <c r="F256" i="5" s="1"/>
  <c r="B256" i="5"/>
  <c r="D255" i="5"/>
  <c r="E255" i="5" s="1"/>
  <c r="F255" i="5" s="1"/>
  <c r="C255" i="5"/>
  <c r="B255" i="5"/>
  <c r="B254" i="5"/>
  <c r="C254" i="5" s="1"/>
  <c r="D254" i="5" s="1"/>
  <c r="E254" i="5" s="1"/>
  <c r="F254" i="5" s="1"/>
  <c r="C253" i="5"/>
  <c r="D253" i="5" s="1"/>
  <c r="E253" i="5" s="1"/>
  <c r="F253" i="5" s="1"/>
  <c r="B253" i="5"/>
  <c r="C252" i="5"/>
  <c r="D252" i="5" s="1"/>
  <c r="E252" i="5" s="1"/>
  <c r="F252" i="5" s="1"/>
  <c r="B252" i="5"/>
  <c r="D251" i="5"/>
  <c r="E251" i="5" s="1"/>
  <c r="F251" i="5" s="1"/>
  <c r="C251" i="5"/>
  <c r="B251" i="5"/>
  <c r="F250" i="5"/>
  <c r="B250" i="5"/>
  <c r="C250" i="5" s="1"/>
  <c r="D250" i="5" s="1"/>
  <c r="E250" i="5" s="1"/>
  <c r="C249" i="5"/>
  <c r="D249" i="5" s="1"/>
  <c r="E249" i="5" s="1"/>
  <c r="F249" i="5" s="1"/>
  <c r="B249" i="5"/>
  <c r="C248" i="5"/>
  <c r="D248" i="5" s="1"/>
  <c r="E248" i="5" s="1"/>
  <c r="F248" i="5" s="1"/>
  <c r="B248" i="5"/>
  <c r="D247" i="5"/>
  <c r="E247" i="5" s="1"/>
  <c r="F247" i="5" s="1"/>
  <c r="C247" i="5"/>
  <c r="B247" i="5"/>
  <c r="B246" i="5"/>
  <c r="C246" i="5" s="1"/>
  <c r="D246" i="5" s="1"/>
  <c r="E246" i="5" s="1"/>
  <c r="F246" i="5" s="1"/>
  <c r="C245" i="5"/>
  <c r="D245" i="5" s="1"/>
  <c r="E245" i="5" s="1"/>
  <c r="F245" i="5" s="1"/>
  <c r="B245" i="5"/>
  <c r="C244" i="5"/>
  <c r="D244" i="5" s="1"/>
  <c r="E244" i="5" s="1"/>
  <c r="F244" i="5" s="1"/>
  <c r="B244" i="5"/>
  <c r="D243" i="5"/>
  <c r="E243" i="5" s="1"/>
  <c r="F243" i="5" s="1"/>
  <c r="C243" i="5"/>
  <c r="B243" i="5"/>
  <c r="B242" i="5"/>
  <c r="C242" i="5" s="1"/>
  <c r="D242" i="5" s="1"/>
  <c r="E242" i="5" s="1"/>
  <c r="F242" i="5" s="1"/>
  <c r="C241" i="5"/>
  <c r="D241" i="5" s="1"/>
  <c r="E241" i="5" s="1"/>
  <c r="F241" i="5" s="1"/>
  <c r="B241" i="5"/>
  <c r="C240" i="5"/>
  <c r="D240" i="5" s="1"/>
  <c r="E240" i="5" s="1"/>
  <c r="F240" i="5" s="1"/>
  <c r="B240" i="5"/>
  <c r="D239" i="5"/>
  <c r="E239" i="5" s="1"/>
  <c r="F239" i="5" s="1"/>
  <c r="C239" i="5"/>
  <c r="B239" i="5"/>
  <c r="B238" i="5"/>
  <c r="C238" i="5" s="1"/>
  <c r="D238" i="5" s="1"/>
  <c r="E238" i="5" s="1"/>
  <c r="F238" i="5" s="1"/>
  <c r="C237" i="5"/>
  <c r="D237" i="5" s="1"/>
  <c r="E237" i="5" s="1"/>
  <c r="F237" i="5" s="1"/>
  <c r="B237" i="5"/>
  <c r="C236" i="5"/>
  <c r="D236" i="5" s="1"/>
  <c r="E236" i="5" s="1"/>
  <c r="F236" i="5" s="1"/>
  <c r="B236" i="5"/>
  <c r="D235" i="5"/>
  <c r="E235" i="5" s="1"/>
  <c r="F235" i="5" s="1"/>
  <c r="C235" i="5"/>
  <c r="B235" i="5"/>
  <c r="B234" i="5"/>
  <c r="C234" i="5" s="1"/>
  <c r="D234" i="5" s="1"/>
  <c r="E234" i="5" s="1"/>
  <c r="F234" i="5" s="1"/>
  <c r="C233" i="5"/>
  <c r="D233" i="5" s="1"/>
  <c r="E233" i="5" s="1"/>
  <c r="F233" i="5" s="1"/>
  <c r="B233" i="5"/>
  <c r="C232" i="5"/>
  <c r="D232" i="5" s="1"/>
  <c r="E232" i="5" s="1"/>
  <c r="F232" i="5" s="1"/>
  <c r="B232" i="5"/>
  <c r="D231" i="5"/>
  <c r="E231" i="5" s="1"/>
  <c r="F231" i="5" s="1"/>
  <c r="C231" i="5"/>
  <c r="B231" i="5"/>
  <c r="B230" i="5"/>
  <c r="C230" i="5" s="1"/>
  <c r="D230" i="5" s="1"/>
  <c r="E230" i="5" s="1"/>
  <c r="F230" i="5" s="1"/>
  <c r="C229" i="5"/>
  <c r="D229" i="5" s="1"/>
  <c r="E229" i="5" s="1"/>
  <c r="F229" i="5" s="1"/>
  <c r="B229" i="5"/>
  <c r="C228" i="5"/>
  <c r="D228" i="5" s="1"/>
  <c r="E228" i="5" s="1"/>
  <c r="F228" i="5" s="1"/>
  <c r="B228" i="5"/>
  <c r="D227" i="5"/>
  <c r="E227" i="5" s="1"/>
  <c r="F227" i="5" s="1"/>
  <c r="C227" i="5"/>
  <c r="B227" i="5"/>
  <c r="B226" i="5"/>
  <c r="C226" i="5" s="1"/>
  <c r="D226" i="5" s="1"/>
  <c r="E226" i="5" s="1"/>
  <c r="F226" i="5" s="1"/>
  <c r="C225" i="5"/>
  <c r="D225" i="5" s="1"/>
  <c r="E225" i="5" s="1"/>
  <c r="F225" i="5" s="1"/>
  <c r="B225" i="5"/>
  <c r="C224" i="5"/>
  <c r="D224" i="5" s="1"/>
  <c r="E224" i="5" s="1"/>
  <c r="F224" i="5" s="1"/>
  <c r="B224" i="5"/>
  <c r="D223" i="5"/>
  <c r="E223" i="5" s="1"/>
  <c r="F223" i="5" s="1"/>
  <c r="C223" i="5"/>
  <c r="B223" i="5"/>
  <c r="B222" i="5"/>
  <c r="C222" i="5" s="1"/>
  <c r="D222" i="5" s="1"/>
  <c r="E222" i="5" s="1"/>
  <c r="F222" i="5" s="1"/>
  <c r="C221" i="5"/>
  <c r="D221" i="5" s="1"/>
  <c r="E221" i="5" s="1"/>
  <c r="F221" i="5" s="1"/>
  <c r="B221" i="5"/>
  <c r="C220" i="5"/>
  <c r="D220" i="5" s="1"/>
  <c r="E220" i="5" s="1"/>
  <c r="F220" i="5" s="1"/>
  <c r="B220" i="5"/>
  <c r="D219" i="5"/>
  <c r="E219" i="5" s="1"/>
  <c r="F219" i="5" s="1"/>
  <c r="C219" i="5"/>
  <c r="B219" i="5"/>
  <c r="B218" i="5"/>
  <c r="C218" i="5" s="1"/>
  <c r="D218" i="5" s="1"/>
  <c r="E218" i="5" s="1"/>
  <c r="F218" i="5" s="1"/>
  <c r="C217" i="5"/>
  <c r="D217" i="5" s="1"/>
  <c r="E217" i="5" s="1"/>
  <c r="F217" i="5" s="1"/>
  <c r="B217" i="5"/>
  <c r="C216" i="5"/>
  <c r="D216" i="5" s="1"/>
  <c r="E216" i="5" s="1"/>
  <c r="F216" i="5" s="1"/>
  <c r="B216" i="5"/>
  <c r="D215" i="5"/>
  <c r="E215" i="5" s="1"/>
  <c r="F215" i="5" s="1"/>
  <c r="C215" i="5"/>
  <c r="B215" i="5"/>
  <c r="B214" i="5"/>
  <c r="C214" i="5" s="1"/>
  <c r="D214" i="5" s="1"/>
  <c r="E214" i="5" s="1"/>
  <c r="F214" i="5" s="1"/>
  <c r="C213" i="5"/>
  <c r="D213" i="5" s="1"/>
  <c r="E213" i="5" s="1"/>
  <c r="F213" i="5" s="1"/>
  <c r="B213" i="5"/>
  <c r="C212" i="5"/>
  <c r="D212" i="5" s="1"/>
  <c r="E212" i="5" s="1"/>
  <c r="F212" i="5" s="1"/>
  <c r="B212" i="5"/>
  <c r="D211" i="5"/>
  <c r="E211" i="5" s="1"/>
  <c r="F211" i="5" s="1"/>
  <c r="C211" i="5"/>
  <c r="B211" i="5"/>
  <c r="B210" i="5"/>
  <c r="C210" i="5" s="1"/>
  <c r="D210" i="5" s="1"/>
  <c r="E210" i="5" s="1"/>
  <c r="F210" i="5" s="1"/>
  <c r="C209" i="5"/>
  <c r="D209" i="5" s="1"/>
  <c r="E209" i="5" s="1"/>
  <c r="F209" i="5" s="1"/>
  <c r="B209" i="5"/>
  <c r="E208" i="5"/>
  <c r="F208" i="5" s="1"/>
  <c r="C208" i="5"/>
  <c r="D208" i="5" s="1"/>
  <c r="B208" i="5"/>
  <c r="D207" i="5"/>
  <c r="E207" i="5" s="1"/>
  <c r="F207" i="5" s="1"/>
  <c r="C207" i="5"/>
  <c r="B207" i="5"/>
  <c r="B206" i="5"/>
  <c r="C206" i="5" s="1"/>
  <c r="D206" i="5" s="1"/>
  <c r="E206" i="5" s="1"/>
  <c r="F206" i="5" s="1"/>
  <c r="C205" i="5"/>
  <c r="D205" i="5" s="1"/>
  <c r="E205" i="5" s="1"/>
  <c r="F205" i="5" s="1"/>
  <c r="B205" i="5"/>
  <c r="C204" i="5"/>
  <c r="D204" i="5" s="1"/>
  <c r="E204" i="5" s="1"/>
  <c r="F204" i="5" s="1"/>
  <c r="B204" i="5"/>
  <c r="D203" i="5"/>
  <c r="E203" i="5" s="1"/>
  <c r="F203" i="5" s="1"/>
  <c r="C203" i="5"/>
  <c r="B203" i="5"/>
  <c r="B202" i="5"/>
  <c r="C202" i="5" s="1"/>
  <c r="D202" i="5" s="1"/>
  <c r="E202" i="5" s="1"/>
  <c r="F202" i="5" s="1"/>
  <c r="C201" i="5"/>
  <c r="D201" i="5" s="1"/>
  <c r="E201" i="5" s="1"/>
  <c r="F201" i="5" s="1"/>
  <c r="B201" i="5"/>
  <c r="C200" i="5"/>
  <c r="D200" i="5" s="1"/>
  <c r="E200" i="5" s="1"/>
  <c r="F200" i="5" s="1"/>
  <c r="B200" i="5"/>
  <c r="D199" i="5"/>
  <c r="E199" i="5" s="1"/>
  <c r="F199" i="5" s="1"/>
  <c r="C199" i="5"/>
  <c r="B199" i="5"/>
  <c r="B198" i="5"/>
  <c r="C198" i="5" s="1"/>
  <c r="D198" i="5" s="1"/>
  <c r="E198" i="5" s="1"/>
  <c r="F198" i="5" s="1"/>
  <c r="C197" i="5"/>
  <c r="D197" i="5" s="1"/>
  <c r="E197" i="5" s="1"/>
  <c r="F197" i="5" s="1"/>
  <c r="B197" i="5"/>
  <c r="C196" i="5"/>
  <c r="D196" i="5" s="1"/>
  <c r="E196" i="5" s="1"/>
  <c r="F196" i="5" s="1"/>
  <c r="B196" i="5"/>
  <c r="D195" i="5"/>
  <c r="E195" i="5" s="1"/>
  <c r="F195" i="5" s="1"/>
  <c r="C195" i="5"/>
  <c r="B195" i="5"/>
  <c r="B194" i="5"/>
  <c r="C194" i="5" s="1"/>
  <c r="D194" i="5" s="1"/>
  <c r="E194" i="5" s="1"/>
  <c r="F194" i="5" s="1"/>
  <c r="C193" i="5"/>
  <c r="D193" i="5" s="1"/>
  <c r="E193" i="5" s="1"/>
  <c r="F193" i="5" s="1"/>
  <c r="B193" i="5"/>
  <c r="B192" i="5"/>
  <c r="C192" i="5" s="1"/>
  <c r="D192" i="5" s="1"/>
  <c r="E192" i="5" s="1"/>
  <c r="F192" i="5" s="1"/>
  <c r="D191" i="5"/>
  <c r="E191" i="5" s="1"/>
  <c r="F191" i="5" s="1"/>
  <c r="C191" i="5"/>
  <c r="B191" i="5"/>
  <c r="E190" i="5"/>
  <c r="F190" i="5" s="1"/>
  <c r="B190" i="5"/>
  <c r="C190" i="5" s="1"/>
  <c r="D190" i="5" s="1"/>
  <c r="C189" i="5"/>
  <c r="D189" i="5" s="1"/>
  <c r="E189" i="5" s="1"/>
  <c r="F189" i="5" s="1"/>
  <c r="B189" i="5"/>
  <c r="B188" i="5"/>
  <c r="C188" i="5" s="1"/>
  <c r="D188" i="5" s="1"/>
  <c r="E188" i="5" s="1"/>
  <c r="F188" i="5" s="1"/>
  <c r="C187" i="5"/>
  <c r="D187" i="5" s="1"/>
  <c r="E187" i="5" s="1"/>
  <c r="F187" i="5" s="1"/>
  <c r="B187" i="5"/>
  <c r="B186" i="5"/>
  <c r="C186" i="5" s="1"/>
  <c r="D186" i="5" s="1"/>
  <c r="E186" i="5" s="1"/>
  <c r="F186" i="5" s="1"/>
  <c r="C185" i="5"/>
  <c r="D185" i="5" s="1"/>
  <c r="E185" i="5" s="1"/>
  <c r="F185" i="5" s="1"/>
  <c r="B185" i="5"/>
  <c r="B184" i="5"/>
  <c r="C184" i="5" s="1"/>
  <c r="D184" i="5" s="1"/>
  <c r="E184" i="5" s="1"/>
  <c r="F184" i="5" s="1"/>
  <c r="D183" i="5"/>
  <c r="E183" i="5" s="1"/>
  <c r="F183" i="5" s="1"/>
  <c r="C183" i="5"/>
  <c r="B183" i="5"/>
  <c r="B182" i="5"/>
  <c r="C182" i="5" s="1"/>
  <c r="D182" i="5" s="1"/>
  <c r="E182" i="5" s="1"/>
  <c r="F182" i="5" s="1"/>
  <c r="C181" i="5"/>
  <c r="D181" i="5" s="1"/>
  <c r="E181" i="5" s="1"/>
  <c r="F181" i="5" s="1"/>
  <c r="B181" i="5"/>
  <c r="B180" i="5"/>
  <c r="C180" i="5" s="1"/>
  <c r="D180" i="5" s="1"/>
  <c r="E180" i="5" s="1"/>
  <c r="F180" i="5" s="1"/>
  <c r="C179" i="5"/>
  <c r="D179" i="5" s="1"/>
  <c r="E179" i="5" s="1"/>
  <c r="F179" i="5" s="1"/>
  <c r="B179" i="5"/>
  <c r="B178" i="5"/>
  <c r="C178" i="5" s="1"/>
  <c r="D178" i="5" s="1"/>
  <c r="E178" i="5" s="1"/>
  <c r="F178" i="5" s="1"/>
  <c r="C177" i="5"/>
  <c r="D177" i="5" s="1"/>
  <c r="E177" i="5" s="1"/>
  <c r="F177" i="5" s="1"/>
  <c r="B177" i="5"/>
  <c r="B176" i="5"/>
  <c r="C176" i="5" s="1"/>
  <c r="D176" i="5" s="1"/>
  <c r="E176" i="5" s="1"/>
  <c r="F176" i="5" s="1"/>
  <c r="D175" i="5"/>
  <c r="E175" i="5" s="1"/>
  <c r="F175" i="5" s="1"/>
  <c r="C175" i="5"/>
  <c r="B175" i="5"/>
  <c r="B174" i="5"/>
  <c r="C174" i="5" s="1"/>
  <c r="D174" i="5" s="1"/>
  <c r="E174" i="5" s="1"/>
  <c r="F174" i="5" s="1"/>
  <c r="C173" i="5"/>
  <c r="D173" i="5" s="1"/>
  <c r="E173" i="5" s="1"/>
  <c r="F173" i="5" s="1"/>
  <c r="B173" i="5"/>
  <c r="B172" i="5"/>
  <c r="C172" i="5" s="1"/>
  <c r="D172" i="5" s="1"/>
  <c r="E172" i="5" s="1"/>
  <c r="F172" i="5" s="1"/>
  <c r="C171" i="5"/>
  <c r="D171" i="5" s="1"/>
  <c r="E171" i="5" s="1"/>
  <c r="F171" i="5" s="1"/>
  <c r="B171" i="5"/>
  <c r="B170" i="5"/>
  <c r="C170" i="5" s="1"/>
  <c r="D170" i="5" s="1"/>
  <c r="E170" i="5" s="1"/>
  <c r="F170" i="5" s="1"/>
  <c r="C169" i="5"/>
  <c r="D169" i="5" s="1"/>
  <c r="E169" i="5" s="1"/>
  <c r="F169" i="5" s="1"/>
  <c r="B169" i="5"/>
  <c r="B168" i="5"/>
  <c r="C168" i="5" s="1"/>
  <c r="D168" i="5" s="1"/>
  <c r="E168" i="5" s="1"/>
  <c r="F168" i="5" s="1"/>
  <c r="D167" i="5"/>
  <c r="E167" i="5" s="1"/>
  <c r="F167" i="5" s="1"/>
  <c r="C167" i="5"/>
  <c r="B167" i="5"/>
  <c r="B166" i="5"/>
  <c r="C166" i="5" s="1"/>
  <c r="D166" i="5" s="1"/>
  <c r="E166" i="5" s="1"/>
  <c r="F166" i="5" s="1"/>
  <c r="C165" i="5"/>
  <c r="D165" i="5" s="1"/>
  <c r="E165" i="5" s="1"/>
  <c r="F165" i="5" s="1"/>
  <c r="B165" i="5"/>
  <c r="B164" i="5"/>
  <c r="C164" i="5" s="1"/>
  <c r="D164" i="5" s="1"/>
  <c r="E164" i="5" s="1"/>
  <c r="F164" i="5" s="1"/>
  <c r="C163" i="5"/>
  <c r="D163" i="5" s="1"/>
  <c r="E163" i="5" s="1"/>
  <c r="F163" i="5" s="1"/>
  <c r="B163" i="5"/>
  <c r="B162" i="5"/>
  <c r="C162" i="5" s="1"/>
  <c r="D162" i="5" s="1"/>
  <c r="E162" i="5" s="1"/>
  <c r="F162" i="5" s="1"/>
  <c r="C161" i="5"/>
  <c r="D161" i="5" s="1"/>
  <c r="E161" i="5" s="1"/>
  <c r="F161" i="5" s="1"/>
  <c r="B161" i="5"/>
  <c r="B160" i="5"/>
  <c r="C160" i="5" s="1"/>
  <c r="D160" i="5" s="1"/>
  <c r="E160" i="5" s="1"/>
  <c r="F160" i="5" s="1"/>
  <c r="D159" i="5"/>
  <c r="E159" i="5" s="1"/>
  <c r="F159" i="5" s="1"/>
  <c r="C159" i="5"/>
  <c r="B159" i="5"/>
  <c r="E158" i="5"/>
  <c r="F158" i="5" s="1"/>
  <c r="B158" i="5"/>
  <c r="C158" i="5" s="1"/>
  <c r="D158" i="5" s="1"/>
  <c r="C157" i="5"/>
  <c r="D157" i="5" s="1"/>
  <c r="E157" i="5" s="1"/>
  <c r="F157" i="5" s="1"/>
  <c r="B157" i="5"/>
  <c r="B156" i="5"/>
  <c r="C156" i="5" s="1"/>
  <c r="D156" i="5" s="1"/>
  <c r="E156" i="5" s="1"/>
  <c r="F156" i="5" s="1"/>
  <c r="C155" i="5"/>
  <c r="D155" i="5" s="1"/>
  <c r="E155" i="5" s="1"/>
  <c r="F155" i="5" s="1"/>
  <c r="B155" i="5"/>
  <c r="B154" i="5"/>
  <c r="C154" i="5" s="1"/>
  <c r="D154" i="5" s="1"/>
  <c r="E154" i="5" s="1"/>
  <c r="F154" i="5" s="1"/>
  <c r="C153" i="5"/>
  <c r="D153" i="5" s="1"/>
  <c r="E153" i="5" s="1"/>
  <c r="F153" i="5" s="1"/>
  <c r="B153" i="5"/>
  <c r="B152" i="5"/>
  <c r="C152" i="5" s="1"/>
  <c r="D152" i="5" s="1"/>
  <c r="E152" i="5" s="1"/>
  <c r="F152" i="5" s="1"/>
  <c r="D151" i="5"/>
  <c r="E151" i="5" s="1"/>
  <c r="F151" i="5" s="1"/>
  <c r="C151" i="5"/>
  <c r="B151" i="5"/>
  <c r="B150" i="5"/>
  <c r="C150" i="5" s="1"/>
  <c r="D150" i="5" s="1"/>
  <c r="E150" i="5" s="1"/>
  <c r="F150" i="5" s="1"/>
  <c r="B149" i="5"/>
  <c r="C149" i="5" s="1"/>
  <c r="D149" i="5" s="1"/>
  <c r="E149" i="5" s="1"/>
  <c r="F149" i="5" s="1"/>
  <c r="B148" i="5"/>
  <c r="C148" i="5" s="1"/>
  <c r="D148" i="5" s="1"/>
  <c r="E148" i="5" s="1"/>
  <c r="F148" i="5" s="1"/>
  <c r="C147" i="5"/>
  <c r="D147" i="5" s="1"/>
  <c r="E147" i="5" s="1"/>
  <c r="F147" i="5" s="1"/>
  <c r="B147" i="5"/>
  <c r="B146" i="5"/>
  <c r="C146" i="5" s="1"/>
  <c r="D146" i="5" s="1"/>
  <c r="E146" i="5" s="1"/>
  <c r="F146" i="5" s="1"/>
  <c r="D145" i="5"/>
  <c r="E145" i="5" s="1"/>
  <c r="F145" i="5" s="1"/>
  <c r="C145" i="5"/>
  <c r="B145" i="5"/>
  <c r="D144" i="5"/>
  <c r="E144" i="5" s="1"/>
  <c r="F144" i="5" s="1"/>
  <c r="B144" i="5"/>
  <c r="C144" i="5" s="1"/>
  <c r="D143" i="5"/>
  <c r="E143" i="5" s="1"/>
  <c r="F143" i="5" s="1"/>
  <c r="B143" i="5"/>
  <c r="C143" i="5" s="1"/>
  <c r="B142" i="5"/>
  <c r="C142" i="5" s="1"/>
  <c r="D142" i="5" s="1"/>
  <c r="E142" i="5" s="1"/>
  <c r="F142" i="5" s="1"/>
  <c r="B141" i="5"/>
  <c r="C141" i="5" s="1"/>
  <c r="D141" i="5" s="1"/>
  <c r="E141" i="5" s="1"/>
  <c r="F141" i="5" s="1"/>
  <c r="B140" i="5"/>
  <c r="C140" i="5" s="1"/>
  <c r="D140" i="5" s="1"/>
  <c r="E140" i="5" s="1"/>
  <c r="F140" i="5" s="1"/>
  <c r="B139" i="5"/>
  <c r="C139" i="5" s="1"/>
  <c r="D139" i="5" s="1"/>
  <c r="E139" i="5" s="1"/>
  <c r="F139" i="5" s="1"/>
  <c r="D138" i="5"/>
  <c r="E138" i="5" s="1"/>
  <c r="F138" i="5" s="1"/>
  <c r="B138" i="5"/>
  <c r="C138" i="5" s="1"/>
  <c r="C137" i="5"/>
  <c r="D137" i="5" s="1"/>
  <c r="E137" i="5" s="1"/>
  <c r="F137" i="5" s="1"/>
  <c r="B137" i="5"/>
  <c r="D136" i="5"/>
  <c r="E136" i="5" s="1"/>
  <c r="F136" i="5" s="1"/>
  <c r="B136" i="5"/>
  <c r="C136" i="5" s="1"/>
  <c r="B135" i="5"/>
  <c r="C135" i="5" s="1"/>
  <c r="D135" i="5" s="1"/>
  <c r="E135" i="5" s="1"/>
  <c r="F135" i="5" s="1"/>
  <c r="D134" i="5"/>
  <c r="E134" i="5" s="1"/>
  <c r="F134" i="5" s="1"/>
  <c r="C134" i="5"/>
  <c r="B134" i="5"/>
  <c r="B133" i="5"/>
  <c r="C133" i="5" s="1"/>
  <c r="D133" i="5" s="1"/>
  <c r="E133" i="5" s="1"/>
  <c r="F133" i="5" s="1"/>
  <c r="D132" i="5"/>
  <c r="E132" i="5" s="1"/>
  <c r="F132" i="5" s="1"/>
  <c r="C132" i="5"/>
  <c r="B132" i="5"/>
  <c r="E131" i="5"/>
  <c r="F131" i="5" s="1"/>
  <c r="B131" i="5"/>
  <c r="C131" i="5" s="1"/>
  <c r="D131" i="5" s="1"/>
  <c r="C130" i="5"/>
  <c r="D130" i="5" s="1"/>
  <c r="E130" i="5" s="1"/>
  <c r="F130" i="5" s="1"/>
  <c r="B130" i="5"/>
  <c r="B129" i="5"/>
  <c r="C129" i="5" s="1"/>
  <c r="D129" i="5" s="1"/>
  <c r="E129" i="5" s="1"/>
  <c r="F129" i="5" s="1"/>
  <c r="C128" i="5"/>
  <c r="D128" i="5" s="1"/>
  <c r="E128" i="5" s="1"/>
  <c r="F128" i="5" s="1"/>
  <c r="B128" i="5"/>
  <c r="B127" i="5"/>
  <c r="C127" i="5" s="1"/>
  <c r="D127" i="5" s="1"/>
  <c r="E127" i="5" s="1"/>
  <c r="F127" i="5" s="1"/>
  <c r="D126" i="5"/>
  <c r="E126" i="5" s="1"/>
  <c r="F126" i="5" s="1"/>
  <c r="C126" i="5"/>
  <c r="B126" i="5"/>
  <c r="B125" i="5"/>
  <c r="C125" i="5" s="1"/>
  <c r="D125" i="5" s="1"/>
  <c r="E125" i="5" s="1"/>
  <c r="F125" i="5" s="1"/>
  <c r="D124" i="5"/>
  <c r="E124" i="5" s="1"/>
  <c r="F124" i="5" s="1"/>
  <c r="C124" i="5"/>
  <c r="B124" i="5"/>
  <c r="B123" i="5"/>
  <c r="C123" i="5" s="1"/>
  <c r="D123" i="5" s="1"/>
  <c r="E123" i="5" s="1"/>
  <c r="F123" i="5" s="1"/>
  <c r="C122" i="5"/>
  <c r="D122" i="5" s="1"/>
  <c r="E122" i="5" s="1"/>
  <c r="F122" i="5" s="1"/>
  <c r="B122" i="5"/>
  <c r="B121" i="5"/>
  <c r="C121" i="5" s="1"/>
  <c r="D121" i="5" s="1"/>
  <c r="E121" i="5" s="1"/>
  <c r="F121" i="5" s="1"/>
  <c r="C120" i="5"/>
  <c r="D120" i="5" s="1"/>
  <c r="E120" i="5" s="1"/>
  <c r="F120" i="5" s="1"/>
  <c r="B120" i="5"/>
  <c r="B119" i="5"/>
  <c r="C119" i="5" s="1"/>
  <c r="D119" i="5" s="1"/>
  <c r="E119" i="5" s="1"/>
  <c r="F119" i="5" s="1"/>
  <c r="D118" i="5"/>
  <c r="E118" i="5" s="1"/>
  <c r="F118" i="5" s="1"/>
  <c r="C118" i="5"/>
  <c r="B118" i="5"/>
  <c r="B117" i="5"/>
  <c r="C117" i="5" s="1"/>
  <c r="D117" i="5" s="1"/>
  <c r="E117" i="5" s="1"/>
  <c r="F117" i="5" s="1"/>
  <c r="D116" i="5"/>
  <c r="E116" i="5" s="1"/>
  <c r="F116" i="5" s="1"/>
  <c r="C116" i="5"/>
  <c r="B116" i="5"/>
  <c r="E115" i="5"/>
  <c r="F115" i="5" s="1"/>
  <c r="B115" i="5"/>
  <c r="C115" i="5" s="1"/>
  <c r="D115" i="5" s="1"/>
  <c r="C114" i="5"/>
  <c r="D114" i="5" s="1"/>
  <c r="E114" i="5" s="1"/>
  <c r="F114" i="5" s="1"/>
  <c r="B114" i="5"/>
  <c r="B113" i="5"/>
  <c r="C113" i="5" s="1"/>
  <c r="D113" i="5" s="1"/>
  <c r="E113" i="5" s="1"/>
  <c r="F113" i="5" s="1"/>
  <c r="C112" i="5"/>
  <c r="D112" i="5" s="1"/>
  <c r="E112" i="5" s="1"/>
  <c r="F112" i="5" s="1"/>
  <c r="B112" i="5"/>
  <c r="B111" i="5"/>
  <c r="C111" i="5" s="1"/>
  <c r="D111" i="5" s="1"/>
  <c r="E111" i="5" s="1"/>
  <c r="F111" i="5" s="1"/>
  <c r="D110" i="5"/>
  <c r="E110" i="5" s="1"/>
  <c r="F110" i="5" s="1"/>
  <c r="C110" i="5"/>
  <c r="B110" i="5"/>
  <c r="B109" i="5"/>
  <c r="C109" i="5" s="1"/>
  <c r="D109" i="5" s="1"/>
  <c r="E109" i="5" s="1"/>
  <c r="F109" i="5" s="1"/>
  <c r="D108" i="5"/>
  <c r="E108" i="5" s="1"/>
  <c r="F108" i="5" s="1"/>
  <c r="C108" i="5"/>
  <c r="B108" i="5"/>
  <c r="B107" i="5"/>
  <c r="C107" i="5" s="1"/>
  <c r="D107" i="5" s="1"/>
  <c r="E107" i="5" s="1"/>
  <c r="F107" i="5" s="1"/>
  <c r="C106" i="5"/>
  <c r="D106" i="5" s="1"/>
  <c r="E106" i="5" s="1"/>
  <c r="F106" i="5" s="1"/>
  <c r="B106" i="5"/>
  <c r="B105" i="5"/>
  <c r="C105" i="5" s="1"/>
  <c r="D105" i="5" s="1"/>
  <c r="E105" i="5" s="1"/>
  <c r="F105" i="5" s="1"/>
  <c r="C104" i="5"/>
  <c r="D104" i="5" s="1"/>
  <c r="E104" i="5" s="1"/>
  <c r="F104" i="5" s="1"/>
  <c r="B104" i="5"/>
  <c r="B103" i="5"/>
  <c r="C103" i="5" s="1"/>
  <c r="D103" i="5" s="1"/>
  <c r="E103" i="5" s="1"/>
  <c r="F103" i="5" s="1"/>
  <c r="D102" i="5"/>
  <c r="E102" i="5" s="1"/>
  <c r="F102" i="5" s="1"/>
  <c r="C102" i="5"/>
  <c r="B102" i="5"/>
  <c r="B101" i="5"/>
  <c r="C101" i="5" s="1"/>
  <c r="D101" i="5" s="1"/>
  <c r="E101" i="5" s="1"/>
  <c r="F101" i="5" s="1"/>
  <c r="D100" i="5"/>
  <c r="E100" i="5" s="1"/>
  <c r="F100" i="5" s="1"/>
  <c r="C100" i="5"/>
  <c r="B100" i="5"/>
  <c r="E99" i="5"/>
  <c r="F99" i="5" s="1"/>
  <c r="B99" i="5"/>
  <c r="C99" i="5" s="1"/>
  <c r="D99" i="5" s="1"/>
  <c r="C98" i="5"/>
  <c r="D98" i="5" s="1"/>
  <c r="E98" i="5" s="1"/>
  <c r="F98" i="5" s="1"/>
  <c r="B98" i="5"/>
  <c r="B97" i="5"/>
  <c r="C97" i="5" s="1"/>
  <c r="D97" i="5" s="1"/>
  <c r="E97" i="5" s="1"/>
  <c r="F97" i="5" s="1"/>
  <c r="C96" i="5"/>
  <c r="D96" i="5" s="1"/>
  <c r="E96" i="5" s="1"/>
  <c r="F96" i="5" s="1"/>
  <c r="B96" i="5"/>
  <c r="B95" i="5"/>
  <c r="C95" i="5" s="1"/>
  <c r="D95" i="5" s="1"/>
  <c r="E95" i="5" s="1"/>
  <c r="F95" i="5" s="1"/>
  <c r="D94" i="5"/>
  <c r="E94" i="5" s="1"/>
  <c r="F94" i="5" s="1"/>
  <c r="C94" i="5"/>
  <c r="B94" i="5"/>
  <c r="B93" i="5"/>
  <c r="C93" i="5" s="1"/>
  <c r="D93" i="5" s="1"/>
  <c r="E93" i="5" s="1"/>
  <c r="F93" i="5" s="1"/>
  <c r="D92" i="5"/>
  <c r="E92" i="5" s="1"/>
  <c r="F92" i="5" s="1"/>
  <c r="C92" i="5"/>
  <c r="B92" i="5"/>
  <c r="B91" i="5"/>
  <c r="C91" i="5" s="1"/>
  <c r="D91" i="5" s="1"/>
  <c r="E91" i="5" s="1"/>
  <c r="F91" i="5" s="1"/>
  <c r="C90" i="5"/>
  <c r="D90" i="5" s="1"/>
  <c r="E90" i="5" s="1"/>
  <c r="F90" i="5" s="1"/>
  <c r="B90" i="5"/>
  <c r="B89" i="5"/>
  <c r="C89" i="5" s="1"/>
  <c r="D89" i="5" s="1"/>
  <c r="E89" i="5" s="1"/>
  <c r="F89" i="5" s="1"/>
  <c r="C88" i="5"/>
  <c r="D88" i="5" s="1"/>
  <c r="E88" i="5" s="1"/>
  <c r="F88" i="5" s="1"/>
  <c r="B88" i="5"/>
  <c r="B87" i="5"/>
  <c r="C87" i="5" s="1"/>
  <c r="D87" i="5" s="1"/>
  <c r="E87" i="5" s="1"/>
  <c r="F87" i="5" s="1"/>
  <c r="D86" i="5"/>
  <c r="E86" i="5" s="1"/>
  <c r="F86" i="5" s="1"/>
  <c r="C86" i="5"/>
  <c r="B86" i="5"/>
  <c r="B85" i="5"/>
  <c r="C85" i="5" s="1"/>
  <c r="D85" i="5" s="1"/>
  <c r="E85" i="5" s="1"/>
  <c r="F85" i="5" s="1"/>
  <c r="D84" i="5"/>
  <c r="E84" i="5" s="1"/>
  <c r="F84" i="5" s="1"/>
  <c r="C84" i="5"/>
  <c r="B84" i="5"/>
  <c r="E83" i="5"/>
  <c r="F83" i="5" s="1"/>
  <c r="B83" i="5"/>
  <c r="C83" i="5" s="1"/>
  <c r="D83" i="5" s="1"/>
  <c r="C82" i="5"/>
  <c r="D82" i="5" s="1"/>
  <c r="E82" i="5" s="1"/>
  <c r="F82" i="5" s="1"/>
  <c r="B82" i="5"/>
  <c r="B81" i="5"/>
  <c r="C81" i="5" s="1"/>
  <c r="D81" i="5" s="1"/>
  <c r="E81" i="5" s="1"/>
  <c r="F81" i="5" s="1"/>
  <c r="C80" i="5"/>
  <c r="D80" i="5" s="1"/>
  <c r="E80" i="5" s="1"/>
  <c r="F80" i="5" s="1"/>
  <c r="B80" i="5"/>
  <c r="B79" i="5"/>
  <c r="C79" i="5" s="1"/>
  <c r="D79" i="5" s="1"/>
  <c r="E79" i="5" s="1"/>
  <c r="F79" i="5" s="1"/>
  <c r="D78" i="5"/>
  <c r="E78" i="5" s="1"/>
  <c r="F78" i="5" s="1"/>
  <c r="C78" i="5"/>
  <c r="B78" i="5"/>
  <c r="B77" i="5"/>
  <c r="C77" i="5" s="1"/>
  <c r="D77" i="5" s="1"/>
  <c r="E77" i="5" s="1"/>
  <c r="F77" i="5" s="1"/>
  <c r="D76" i="5"/>
  <c r="E76" i="5" s="1"/>
  <c r="F76" i="5" s="1"/>
  <c r="C76" i="5"/>
  <c r="B76" i="5"/>
  <c r="B75" i="5"/>
  <c r="C75" i="5" s="1"/>
  <c r="D75" i="5" s="1"/>
  <c r="E75" i="5" s="1"/>
  <c r="F75" i="5" s="1"/>
  <c r="C74" i="5"/>
  <c r="D74" i="5" s="1"/>
  <c r="E74" i="5" s="1"/>
  <c r="F74" i="5" s="1"/>
  <c r="B74" i="5"/>
  <c r="B73" i="5"/>
  <c r="C73" i="5" s="1"/>
  <c r="D73" i="5" s="1"/>
  <c r="E73" i="5" s="1"/>
  <c r="F73" i="5" s="1"/>
  <c r="C72" i="5"/>
  <c r="D72" i="5" s="1"/>
  <c r="E72" i="5" s="1"/>
  <c r="F72" i="5" s="1"/>
  <c r="B72" i="5"/>
  <c r="B71" i="5"/>
  <c r="C71" i="5" s="1"/>
  <c r="D71" i="5" s="1"/>
  <c r="E71" i="5" s="1"/>
  <c r="F71" i="5" s="1"/>
  <c r="D70" i="5"/>
  <c r="E70" i="5" s="1"/>
  <c r="F70" i="5" s="1"/>
  <c r="C70" i="5"/>
  <c r="B70" i="5"/>
  <c r="B69" i="5"/>
  <c r="C69" i="5" s="1"/>
  <c r="D69" i="5" s="1"/>
  <c r="E69" i="5" s="1"/>
  <c r="F69" i="5" s="1"/>
  <c r="D68" i="5"/>
  <c r="E68" i="5" s="1"/>
  <c r="F68" i="5" s="1"/>
  <c r="C68" i="5"/>
  <c r="B68" i="5"/>
  <c r="E67" i="5"/>
  <c r="F67" i="5" s="1"/>
  <c r="B67" i="5"/>
  <c r="C67" i="5" s="1"/>
  <c r="D67" i="5" s="1"/>
  <c r="C66" i="5"/>
  <c r="D66" i="5" s="1"/>
  <c r="E66" i="5" s="1"/>
  <c r="F66" i="5" s="1"/>
  <c r="B66" i="5"/>
  <c r="B65" i="5"/>
  <c r="C65" i="5" s="1"/>
  <c r="D65" i="5" s="1"/>
  <c r="E65" i="5" s="1"/>
  <c r="F65" i="5" s="1"/>
  <c r="C64" i="5"/>
  <c r="D64" i="5" s="1"/>
  <c r="E64" i="5" s="1"/>
  <c r="F64" i="5" s="1"/>
  <c r="B64" i="5"/>
  <c r="B63" i="5"/>
  <c r="C63" i="5" s="1"/>
  <c r="D63" i="5" s="1"/>
  <c r="E63" i="5" s="1"/>
  <c r="F63" i="5" s="1"/>
  <c r="D62" i="5"/>
  <c r="E62" i="5" s="1"/>
  <c r="F62" i="5" s="1"/>
  <c r="C62" i="5"/>
  <c r="B62" i="5"/>
  <c r="B61" i="5"/>
  <c r="C61" i="5" s="1"/>
  <c r="D61" i="5" s="1"/>
  <c r="E61" i="5" s="1"/>
  <c r="F61" i="5" s="1"/>
  <c r="D60" i="5"/>
  <c r="E60" i="5" s="1"/>
  <c r="F60" i="5" s="1"/>
  <c r="C60" i="5"/>
  <c r="B60" i="5"/>
  <c r="B59" i="5"/>
  <c r="C59" i="5" s="1"/>
  <c r="D59" i="5" s="1"/>
  <c r="E59" i="5" s="1"/>
  <c r="F59" i="5" s="1"/>
  <c r="C58" i="5"/>
  <c r="D58" i="5" s="1"/>
  <c r="E58" i="5" s="1"/>
  <c r="F58" i="5" s="1"/>
  <c r="B58" i="5"/>
  <c r="B57" i="5"/>
  <c r="C57" i="5" s="1"/>
  <c r="D57" i="5" s="1"/>
  <c r="E57" i="5" s="1"/>
  <c r="F57" i="5" s="1"/>
  <c r="C56" i="5"/>
  <c r="D56" i="5" s="1"/>
  <c r="E56" i="5" s="1"/>
  <c r="F56" i="5" s="1"/>
  <c r="B56" i="5"/>
  <c r="B55" i="5"/>
  <c r="C55" i="5" s="1"/>
  <c r="D55" i="5" s="1"/>
  <c r="E55" i="5" s="1"/>
  <c r="F55" i="5" s="1"/>
  <c r="D54" i="5"/>
  <c r="E54" i="5" s="1"/>
  <c r="F54" i="5" s="1"/>
  <c r="C54" i="5"/>
  <c r="B54" i="5"/>
  <c r="B53" i="5"/>
  <c r="C53" i="5" s="1"/>
  <c r="D53" i="5" s="1"/>
  <c r="E53" i="5" s="1"/>
  <c r="F53" i="5" s="1"/>
  <c r="D52" i="5"/>
  <c r="E52" i="5" s="1"/>
  <c r="F52" i="5" s="1"/>
  <c r="C52" i="5"/>
  <c r="B52" i="5"/>
  <c r="E51" i="5"/>
  <c r="F51" i="5" s="1"/>
  <c r="B51" i="5"/>
  <c r="C51" i="5" s="1"/>
  <c r="D51" i="5" s="1"/>
  <c r="C50" i="5"/>
  <c r="D50" i="5" s="1"/>
  <c r="E50" i="5" s="1"/>
  <c r="F50" i="5" s="1"/>
  <c r="B50" i="5"/>
  <c r="B49" i="5"/>
  <c r="C49" i="5" s="1"/>
  <c r="D49" i="5" s="1"/>
  <c r="E49" i="5" s="1"/>
  <c r="F49" i="5" s="1"/>
  <c r="C48" i="5"/>
  <c r="D48" i="5" s="1"/>
  <c r="E48" i="5" s="1"/>
  <c r="F48" i="5" s="1"/>
  <c r="B48" i="5"/>
  <c r="B47" i="5"/>
  <c r="C47" i="5" s="1"/>
  <c r="D47" i="5" s="1"/>
  <c r="E47" i="5" s="1"/>
  <c r="F47" i="5" s="1"/>
  <c r="D46" i="5"/>
  <c r="E46" i="5" s="1"/>
  <c r="F46" i="5" s="1"/>
  <c r="C46" i="5"/>
  <c r="B46" i="5"/>
  <c r="B45" i="5"/>
  <c r="C45" i="5" s="1"/>
  <c r="D45" i="5" s="1"/>
  <c r="E45" i="5" s="1"/>
  <c r="F45" i="5" s="1"/>
  <c r="D44" i="5"/>
  <c r="E44" i="5" s="1"/>
  <c r="F44" i="5" s="1"/>
  <c r="C44" i="5"/>
  <c r="B44" i="5"/>
  <c r="B43" i="5"/>
  <c r="C43" i="5" s="1"/>
  <c r="D43" i="5" s="1"/>
  <c r="E43" i="5" s="1"/>
  <c r="F43" i="5" s="1"/>
  <c r="C42" i="5"/>
  <c r="D42" i="5" s="1"/>
  <c r="E42" i="5" s="1"/>
  <c r="F42" i="5" s="1"/>
  <c r="B42" i="5"/>
  <c r="B41" i="5"/>
  <c r="C41" i="5" s="1"/>
  <c r="D41" i="5" s="1"/>
  <c r="E41" i="5" s="1"/>
  <c r="F41" i="5" s="1"/>
  <c r="C40" i="5"/>
  <c r="D40" i="5" s="1"/>
  <c r="E40" i="5" s="1"/>
  <c r="F40" i="5" s="1"/>
  <c r="B40" i="5"/>
  <c r="B39" i="5"/>
  <c r="C39" i="5" s="1"/>
  <c r="D39" i="5" s="1"/>
  <c r="E39" i="5" s="1"/>
  <c r="F39" i="5" s="1"/>
  <c r="D38" i="5"/>
  <c r="E38" i="5" s="1"/>
  <c r="F38" i="5" s="1"/>
  <c r="C38" i="5"/>
  <c r="B38" i="5"/>
  <c r="B37" i="5"/>
  <c r="C37" i="5" s="1"/>
  <c r="D37" i="5" s="1"/>
  <c r="E37" i="5" s="1"/>
  <c r="F37" i="5" s="1"/>
  <c r="D36" i="5"/>
  <c r="E36" i="5" s="1"/>
  <c r="F36" i="5" s="1"/>
  <c r="C36" i="5"/>
  <c r="B36" i="5"/>
  <c r="E35" i="5"/>
  <c r="F35" i="5" s="1"/>
  <c r="B35" i="5"/>
  <c r="C35" i="5" s="1"/>
  <c r="D35" i="5" s="1"/>
  <c r="C34" i="5"/>
  <c r="D34" i="5" s="1"/>
  <c r="E34" i="5" s="1"/>
  <c r="F34" i="5" s="1"/>
  <c r="B34" i="5"/>
  <c r="B33" i="5"/>
  <c r="C33" i="5" s="1"/>
  <c r="D33" i="5" s="1"/>
  <c r="E33" i="5" s="1"/>
  <c r="F33" i="5" s="1"/>
  <c r="C32" i="5"/>
  <c r="D32" i="5" s="1"/>
  <c r="E32" i="5" s="1"/>
  <c r="F32" i="5" s="1"/>
  <c r="B32" i="5"/>
  <c r="B31" i="5"/>
  <c r="C31" i="5" s="1"/>
  <c r="D31" i="5" s="1"/>
  <c r="E31" i="5" s="1"/>
  <c r="F31" i="5" s="1"/>
  <c r="D30" i="5"/>
  <c r="E30" i="5" s="1"/>
  <c r="F30" i="5" s="1"/>
  <c r="C30" i="5"/>
  <c r="B30" i="5"/>
  <c r="B29" i="5"/>
  <c r="C29" i="5" s="1"/>
  <c r="D29" i="5" s="1"/>
  <c r="E29" i="5" s="1"/>
  <c r="F29" i="5" s="1"/>
  <c r="D28" i="5"/>
  <c r="E28" i="5" s="1"/>
  <c r="F28" i="5" s="1"/>
  <c r="C28" i="5"/>
  <c r="B28" i="5"/>
  <c r="B27" i="5"/>
  <c r="C27" i="5" s="1"/>
  <c r="D27" i="5" s="1"/>
  <c r="E27" i="5" s="1"/>
  <c r="F27" i="5" s="1"/>
  <c r="C26" i="5"/>
  <c r="D26" i="5" s="1"/>
  <c r="E26" i="5" s="1"/>
  <c r="F26" i="5" s="1"/>
  <c r="B26" i="5"/>
  <c r="B25" i="5"/>
  <c r="C25" i="5" s="1"/>
  <c r="D25" i="5" s="1"/>
  <c r="E25" i="5" s="1"/>
  <c r="F25" i="5" s="1"/>
  <c r="C24" i="5"/>
  <c r="D24" i="5" s="1"/>
  <c r="E24" i="5" s="1"/>
  <c r="F24" i="5" s="1"/>
  <c r="B24" i="5"/>
  <c r="B23" i="5"/>
  <c r="C23" i="5" s="1"/>
  <c r="D23" i="5" s="1"/>
  <c r="E23" i="5" s="1"/>
  <c r="F23" i="5" s="1"/>
  <c r="D22" i="5"/>
  <c r="E22" i="5" s="1"/>
  <c r="F22" i="5" s="1"/>
  <c r="C22" i="5"/>
  <c r="B22" i="5"/>
  <c r="B21" i="5"/>
  <c r="C21" i="5" s="1"/>
  <c r="D21" i="5" s="1"/>
  <c r="E21" i="5" s="1"/>
  <c r="F21" i="5" s="1"/>
  <c r="D20" i="5"/>
  <c r="E20" i="5" s="1"/>
  <c r="F20" i="5" s="1"/>
  <c r="C20" i="5"/>
  <c r="B20" i="5"/>
  <c r="E19" i="5"/>
  <c r="F19" i="5" s="1"/>
  <c r="B19" i="5"/>
  <c r="C19" i="5" s="1"/>
  <c r="D19" i="5" s="1"/>
  <c r="C18" i="5"/>
  <c r="D18" i="5" s="1"/>
  <c r="E18" i="5" s="1"/>
  <c r="F18" i="5" s="1"/>
  <c r="B18" i="5"/>
  <c r="B17" i="5"/>
  <c r="C17" i="5" s="1"/>
  <c r="D17" i="5" s="1"/>
  <c r="E17" i="5" s="1"/>
  <c r="F17" i="5" s="1"/>
  <c r="C16" i="5"/>
  <c r="D16" i="5" s="1"/>
  <c r="E16" i="5" s="1"/>
  <c r="F16" i="5" s="1"/>
  <c r="B16" i="5"/>
  <c r="B15" i="5"/>
  <c r="C15" i="5" s="1"/>
  <c r="D15" i="5" s="1"/>
  <c r="E15" i="5" s="1"/>
  <c r="F15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D14" i="5"/>
  <c r="E14" i="5" s="1"/>
  <c r="F14" i="5" s="1"/>
  <c r="C14" i="5"/>
  <c r="B14" i="5"/>
  <c r="B13" i="5"/>
  <c r="C13" i="5" s="1"/>
  <c r="D13" i="5" s="1"/>
  <c r="E13" i="5" s="1"/>
  <c r="F13" i="5" s="1"/>
  <c r="D12" i="5"/>
  <c r="E12" i="5" s="1"/>
  <c r="F12" i="5" s="1"/>
  <c r="C12" i="5"/>
  <c r="B12" i="5"/>
  <c r="E11" i="5"/>
  <c r="F11" i="5" s="1"/>
  <c r="B11" i="5"/>
  <c r="C11" i="5" s="1"/>
  <c r="D11" i="5" s="1"/>
  <c r="C10" i="5"/>
  <c r="D10" i="5" s="1"/>
  <c r="E10" i="5" s="1"/>
  <c r="F10" i="5" s="1"/>
  <c r="B10" i="5"/>
  <c r="B9" i="5"/>
  <c r="C9" i="5" s="1"/>
  <c r="D9" i="5" s="1"/>
  <c r="E9" i="5" s="1"/>
  <c r="F9" i="5" s="1"/>
  <c r="C8" i="5"/>
  <c r="D8" i="5" s="1"/>
  <c r="E8" i="5" s="1"/>
  <c r="F8" i="5" s="1"/>
  <c r="B8" i="5"/>
  <c r="B7" i="5"/>
  <c r="C7" i="5" s="1"/>
  <c r="D7" i="5" s="1"/>
  <c r="E7" i="5" s="1"/>
  <c r="F7" i="5" s="1"/>
  <c r="A7" i="5"/>
  <c r="A8" i="5" s="1"/>
  <c r="A9" i="5" s="1"/>
  <c r="A10" i="5" s="1"/>
  <c r="A11" i="5" s="1"/>
  <c r="A12" i="5" s="1"/>
  <c r="A13" i="5" s="1"/>
  <c r="A14" i="5" s="1"/>
  <c r="D6" i="5"/>
  <c r="E6" i="5" s="1"/>
  <c r="F6" i="5" s="1"/>
  <c r="C6" i="5"/>
  <c r="B6" i="5"/>
  <c r="B5" i="5"/>
  <c r="C5" i="5" s="1"/>
  <c r="D5" i="5" s="1"/>
  <c r="E5" i="5" s="1"/>
  <c r="F5" i="5" s="1"/>
  <c r="A5" i="5"/>
  <c r="A6" i="5" s="1"/>
  <c r="D4" i="5"/>
  <c r="E4" i="5" s="1"/>
  <c r="F4" i="5" s="1"/>
  <c r="C4" i="5"/>
  <c r="B4" i="5"/>
  <c r="B3" i="5"/>
  <c r="C3" i="5" s="1"/>
  <c r="D3" i="5" s="1"/>
  <c r="E3" i="5" s="1"/>
  <c r="F3" i="5" s="1"/>
  <c r="A3" i="5"/>
  <c r="A4" i="5" s="1"/>
  <c r="C2" i="5"/>
  <c r="D2" i="5" s="1"/>
  <c r="E2" i="5" s="1"/>
  <c r="F2" i="5" s="1"/>
  <c r="B2" i="5"/>
  <c r="A2" i="5"/>
  <c r="M500" i="3"/>
  <c r="P500" i="3" s="1"/>
  <c r="Q500" i="3" s="1"/>
  <c r="M499" i="3"/>
  <c r="P499" i="3" s="1"/>
  <c r="Q499" i="3" s="1"/>
  <c r="M498" i="3"/>
  <c r="P498" i="3" s="1"/>
  <c r="Q498" i="3" s="1"/>
  <c r="M497" i="3"/>
  <c r="P497" i="3" s="1"/>
  <c r="Q497" i="3" s="1"/>
  <c r="M496" i="3"/>
  <c r="P496" i="3" s="1"/>
  <c r="Q496" i="3" s="1"/>
  <c r="M495" i="3"/>
  <c r="P495" i="3" s="1"/>
  <c r="Q495" i="3" s="1"/>
  <c r="M494" i="3"/>
  <c r="P494" i="3" s="1"/>
  <c r="Q494" i="3" s="1"/>
  <c r="M493" i="3"/>
  <c r="P493" i="3" s="1"/>
  <c r="Q493" i="3" s="1"/>
  <c r="M492" i="3"/>
  <c r="P492" i="3" s="1"/>
  <c r="Q492" i="3" s="1"/>
  <c r="M491" i="3"/>
  <c r="P491" i="3" s="1"/>
  <c r="Q491" i="3" s="1"/>
  <c r="M490" i="3"/>
  <c r="P490" i="3" s="1"/>
  <c r="Q490" i="3" s="1"/>
  <c r="M489" i="3"/>
  <c r="P489" i="3" s="1"/>
  <c r="Q489" i="3" s="1"/>
  <c r="M488" i="3"/>
  <c r="P488" i="3" s="1"/>
  <c r="Q488" i="3" s="1"/>
  <c r="M487" i="3"/>
  <c r="P487" i="3" s="1"/>
  <c r="Q487" i="3" s="1"/>
  <c r="M486" i="3"/>
  <c r="P486" i="3" s="1"/>
  <c r="Q486" i="3" s="1"/>
  <c r="M485" i="3"/>
  <c r="P485" i="3" s="1"/>
  <c r="Q485" i="3" s="1"/>
  <c r="M484" i="3"/>
  <c r="P484" i="3" s="1"/>
  <c r="Q484" i="3" s="1"/>
  <c r="M483" i="3"/>
  <c r="P483" i="3" s="1"/>
  <c r="Q483" i="3" s="1"/>
  <c r="M482" i="3"/>
  <c r="P482" i="3" s="1"/>
  <c r="Q482" i="3" s="1"/>
  <c r="M481" i="3"/>
  <c r="P481" i="3" s="1"/>
  <c r="Q481" i="3" s="1"/>
  <c r="M480" i="3"/>
  <c r="P480" i="3" s="1"/>
  <c r="Q480" i="3" s="1"/>
  <c r="M479" i="3"/>
  <c r="P479" i="3" s="1"/>
  <c r="Q479" i="3" s="1"/>
  <c r="M478" i="3"/>
  <c r="P478" i="3" s="1"/>
  <c r="Q478" i="3" s="1"/>
  <c r="M477" i="3"/>
  <c r="P477" i="3" s="1"/>
  <c r="Q477" i="3" s="1"/>
  <c r="M476" i="3"/>
  <c r="P476" i="3" s="1"/>
  <c r="Q476" i="3" s="1"/>
  <c r="M475" i="3"/>
  <c r="P475" i="3" s="1"/>
  <c r="Q475" i="3" s="1"/>
  <c r="M474" i="3"/>
  <c r="P474" i="3" s="1"/>
  <c r="Q474" i="3" s="1"/>
  <c r="M473" i="3"/>
  <c r="P473" i="3" s="1"/>
  <c r="Q473" i="3" s="1"/>
  <c r="M472" i="3"/>
  <c r="P472" i="3" s="1"/>
  <c r="Q472" i="3" s="1"/>
  <c r="M471" i="3"/>
  <c r="P471" i="3" s="1"/>
  <c r="Q471" i="3" s="1"/>
  <c r="M470" i="3"/>
  <c r="P470" i="3" s="1"/>
  <c r="Q470" i="3" s="1"/>
  <c r="M469" i="3"/>
  <c r="P469" i="3" s="1"/>
  <c r="Q469" i="3" s="1"/>
  <c r="M468" i="3"/>
  <c r="P468" i="3" s="1"/>
  <c r="Q468" i="3" s="1"/>
  <c r="M467" i="3"/>
  <c r="P467" i="3" s="1"/>
  <c r="Q467" i="3" s="1"/>
  <c r="M466" i="3"/>
  <c r="P466" i="3" s="1"/>
  <c r="Q466" i="3" s="1"/>
  <c r="M465" i="3"/>
  <c r="P465" i="3" s="1"/>
  <c r="Q465" i="3" s="1"/>
  <c r="M464" i="3"/>
  <c r="P464" i="3" s="1"/>
  <c r="Q464" i="3" s="1"/>
  <c r="M463" i="3"/>
  <c r="P463" i="3" s="1"/>
  <c r="Q463" i="3" s="1"/>
  <c r="M462" i="3"/>
  <c r="P462" i="3" s="1"/>
  <c r="Q462" i="3" s="1"/>
  <c r="M461" i="3"/>
  <c r="P461" i="3" s="1"/>
  <c r="Q461" i="3" s="1"/>
  <c r="M460" i="3"/>
  <c r="P460" i="3" s="1"/>
  <c r="Q460" i="3" s="1"/>
  <c r="M459" i="3"/>
  <c r="P459" i="3" s="1"/>
  <c r="Q459" i="3" s="1"/>
  <c r="M458" i="3"/>
  <c r="P458" i="3" s="1"/>
  <c r="Q458" i="3" s="1"/>
  <c r="M457" i="3"/>
  <c r="P457" i="3" s="1"/>
  <c r="Q457" i="3" s="1"/>
  <c r="M456" i="3"/>
  <c r="P456" i="3" s="1"/>
  <c r="Q456" i="3" s="1"/>
  <c r="M455" i="3"/>
  <c r="P455" i="3" s="1"/>
  <c r="Q455" i="3" s="1"/>
  <c r="M454" i="3"/>
  <c r="P454" i="3" s="1"/>
  <c r="Q454" i="3" s="1"/>
  <c r="M453" i="3"/>
  <c r="P453" i="3" s="1"/>
  <c r="Q453" i="3" s="1"/>
  <c r="M452" i="3"/>
  <c r="P452" i="3" s="1"/>
  <c r="Q452" i="3" s="1"/>
  <c r="M451" i="3"/>
  <c r="P451" i="3" s="1"/>
  <c r="Q451" i="3" s="1"/>
  <c r="M450" i="3"/>
  <c r="P450" i="3" s="1"/>
  <c r="Q450" i="3" s="1"/>
  <c r="M449" i="3"/>
  <c r="P449" i="3" s="1"/>
  <c r="Q449" i="3" s="1"/>
  <c r="M448" i="3"/>
  <c r="P448" i="3" s="1"/>
  <c r="Q448" i="3" s="1"/>
  <c r="M447" i="3"/>
  <c r="P447" i="3" s="1"/>
  <c r="Q447" i="3" s="1"/>
  <c r="M446" i="3"/>
  <c r="P446" i="3" s="1"/>
  <c r="Q446" i="3" s="1"/>
  <c r="M445" i="3"/>
  <c r="P445" i="3" s="1"/>
  <c r="Q445" i="3" s="1"/>
  <c r="M444" i="3"/>
  <c r="P444" i="3" s="1"/>
  <c r="Q444" i="3" s="1"/>
  <c r="M443" i="3"/>
  <c r="P443" i="3" s="1"/>
  <c r="Q443" i="3" s="1"/>
  <c r="M442" i="3"/>
  <c r="P442" i="3" s="1"/>
  <c r="Q442" i="3" s="1"/>
  <c r="M441" i="3"/>
  <c r="P441" i="3" s="1"/>
  <c r="Q441" i="3" s="1"/>
  <c r="M440" i="3"/>
  <c r="P440" i="3" s="1"/>
  <c r="Q440" i="3" s="1"/>
  <c r="M439" i="3"/>
  <c r="P439" i="3" s="1"/>
  <c r="Q439" i="3" s="1"/>
  <c r="M438" i="3"/>
  <c r="P438" i="3" s="1"/>
  <c r="Q438" i="3" s="1"/>
  <c r="M437" i="3"/>
  <c r="P437" i="3" s="1"/>
  <c r="Q437" i="3" s="1"/>
  <c r="M436" i="3"/>
  <c r="P436" i="3" s="1"/>
  <c r="Q436" i="3" s="1"/>
  <c r="M435" i="3"/>
  <c r="P435" i="3" s="1"/>
  <c r="Q435" i="3" s="1"/>
  <c r="M434" i="3"/>
  <c r="P434" i="3" s="1"/>
  <c r="Q434" i="3" s="1"/>
  <c r="M433" i="3"/>
  <c r="P433" i="3" s="1"/>
  <c r="Q433" i="3" s="1"/>
  <c r="M432" i="3"/>
  <c r="P432" i="3" s="1"/>
  <c r="Q432" i="3" s="1"/>
  <c r="M431" i="3"/>
  <c r="P431" i="3" s="1"/>
  <c r="Q431" i="3" s="1"/>
  <c r="M430" i="3"/>
  <c r="P430" i="3" s="1"/>
  <c r="Q430" i="3" s="1"/>
  <c r="M429" i="3"/>
  <c r="P429" i="3" s="1"/>
  <c r="Q429" i="3" s="1"/>
  <c r="M428" i="3"/>
  <c r="P428" i="3" s="1"/>
  <c r="Q428" i="3" s="1"/>
  <c r="M427" i="3"/>
  <c r="P427" i="3" s="1"/>
  <c r="Q427" i="3" s="1"/>
  <c r="M426" i="3"/>
  <c r="P426" i="3" s="1"/>
  <c r="Q426" i="3" s="1"/>
  <c r="M425" i="3"/>
  <c r="P425" i="3" s="1"/>
  <c r="Q425" i="3" s="1"/>
  <c r="M424" i="3"/>
  <c r="P424" i="3" s="1"/>
  <c r="Q424" i="3" s="1"/>
  <c r="M423" i="3"/>
  <c r="P423" i="3" s="1"/>
  <c r="Q423" i="3" s="1"/>
  <c r="M422" i="3"/>
  <c r="P422" i="3" s="1"/>
  <c r="Q422" i="3" s="1"/>
  <c r="M421" i="3"/>
  <c r="P421" i="3" s="1"/>
  <c r="Q421" i="3" s="1"/>
  <c r="M420" i="3"/>
  <c r="P420" i="3" s="1"/>
  <c r="Q420" i="3" s="1"/>
  <c r="M419" i="3"/>
  <c r="P419" i="3" s="1"/>
  <c r="Q419" i="3" s="1"/>
  <c r="M418" i="3"/>
  <c r="P418" i="3" s="1"/>
  <c r="Q418" i="3" s="1"/>
  <c r="M417" i="3"/>
  <c r="P417" i="3" s="1"/>
  <c r="Q417" i="3" s="1"/>
  <c r="M416" i="3"/>
  <c r="P416" i="3" s="1"/>
  <c r="Q416" i="3" s="1"/>
  <c r="M415" i="3"/>
  <c r="P415" i="3" s="1"/>
  <c r="Q415" i="3" s="1"/>
  <c r="M414" i="3"/>
  <c r="P414" i="3" s="1"/>
  <c r="Q414" i="3" s="1"/>
  <c r="M413" i="3"/>
  <c r="P413" i="3" s="1"/>
  <c r="Q413" i="3" s="1"/>
  <c r="M412" i="3"/>
  <c r="P412" i="3" s="1"/>
  <c r="Q412" i="3" s="1"/>
  <c r="M411" i="3"/>
  <c r="P411" i="3" s="1"/>
  <c r="Q411" i="3" s="1"/>
  <c r="M410" i="3"/>
  <c r="P410" i="3" s="1"/>
  <c r="Q410" i="3" s="1"/>
  <c r="M409" i="3"/>
  <c r="P409" i="3" s="1"/>
  <c r="Q409" i="3" s="1"/>
  <c r="M408" i="3"/>
  <c r="P408" i="3" s="1"/>
  <c r="Q408" i="3" s="1"/>
  <c r="M407" i="3"/>
  <c r="P407" i="3" s="1"/>
  <c r="Q407" i="3" s="1"/>
  <c r="M406" i="3"/>
  <c r="P406" i="3" s="1"/>
  <c r="Q406" i="3" s="1"/>
  <c r="M405" i="3"/>
  <c r="P405" i="3" s="1"/>
  <c r="Q405" i="3" s="1"/>
  <c r="M404" i="3"/>
  <c r="P404" i="3" s="1"/>
  <c r="Q404" i="3" s="1"/>
  <c r="M403" i="3"/>
  <c r="P403" i="3" s="1"/>
  <c r="Q403" i="3" s="1"/>
  <c r="M402" i="3"/>
  <c r="P402" i="3" s="1"/>
  <c r="Q402" i="3" s="1"/>
  <c r="M401" i="3"/>
  <c r="P401" i="3" s="1"/>
  <c r="Q401" i="3" s="1"/>
  <c r="M400" i="3"/>
  <c r="P400" i="3" s="1"/>
  <c r="Q400" i="3" s="1"/>
  <c r="M399" i="3"/>
  <c r="P399" i="3" s="1"/>
  <c r="Q399" i="3" s="1"/>
  <c r="M398" i="3"/>
  <c r="P398" i="3" s="1"/>
  <c r="Q398" i="3" s="1"/>
  <c r="M397" i="3"/>
  <c r="P397" i="3" s="1"/>
  <c r="Q397" i="3" s="1"/>
  <c r="M396" i="3"/>
  <c r="P396" i="3" s="1"/>
  <c r="Q396" i="3" s="1"/>
  <c r="M395" i="3"/>
  <c r="P395" i="3" s="1"/>
  <c r="Q395" i="3" s="1"/>
  <c r="M394" i="3"/>
  <c r="P394" i="3" s="1"/>
  <c r="Q394" i="3" s="1"/>
  <c r="M393" i="3"/>
  <c r="P393" i="3" s="1"/>
  <c r="Q393" i="3" s="1"/>
  <c r="M392" i="3"/>
  <c r="P392" i="3" s="1"/>
  <c r="Q392" i="3" s="1"/>
  <c r="M391" i="3"/>
  <c r="P391" i="3" s="1"/>
  <c r="Q391" i="3" s="1"/>
  <c r="M390" i="3"/>
  <c r="P390" i="3" s="1"/>
  <c r="Q390" i="3" s="1"/>
  <c r="M389" i="3"/>
  <c r="P389" i="3" s="1"/>
  <c r="Q389" i="3" s="1"/>
  <c r="M388" i="3"/>
  <c r="P388" i="3" s="1"/>
  <c r="Q388" i="3" s="1"/>
  <c r="M387" i="3"/>
  <c r="P387" i="3" s="1"/>
  <c r="Q387" i="3" s="1"/>
  <c r="M386" i="3"/>
  <c r="P386" i="3" s="1"/>
  <c r="Q386" i="3" s="1"/>
  <c r="M385" i="3"/>
  <c r="P385" i="3" s="1"/>
  <c r="Q385" i="3" s="1"/>
  <c r="M384" i="3"/>
  <c r="P384" i="3" s="1"/>
  <c r="Q384" i="3" s="1"/>
  <c r="M383" i="3"/>
  <c r="P383" i="3" s="1"/>
  <c r="Q383" i="3" s="1"/>
  <c r="M382" i="3"/>
  <c r="P382" i="3" s="1"/>
  <c r="Q382" i="3" s="1"/>
  <c r="M381" i="3"/>
  <c r="P381" i="3" s="1"/>
  <c r="Q381" i="3" s="1"/>
  <c r="M380" i="3"/>
  <c r="P380" i="3" s="1"/>
  <c r="Q380" i="3" s="1"/>
  <c r="M379" i="3"/>
  <c r="P379" i="3" s="1"/>
  <c r="Q379" i="3" s="1"/>
  <c r="M378" i="3"/>
  <c r="P378" i="3" s="1"/>
  <c r="Q378" i="3" s="1"/>
  <c r="M377" i="3"/>
  <c r="P377" i="3" s="1"/>
  <c r="Q377" i="3" s="1"/>
  <c r="M376" i="3"/>
  <c r="P376" i="3" s="1"/>
  <c r="Q376" i="3" s="1"/>
  <c r="M375" i="3"/>
  <c r="P375" i="3" s="1"/>
  <c r="Q375" i="3" s="1"/>
  <c r="M374" i="3"/>
  <c r="P374" i="3" s="1"/>
  <c r="Q374" i="3" s="1"/>
  <c r="M373" i="3"/>
  <c r="P373" i="3" s="1"/>
  <c r="Q373" i="3" s="1"/>
  <c r="M372" i="3"/>
  <c r="P372" i="3" s="1"/>
  <c r="Q372" i="3" s="1"/>
  <c r="M371" i="3"/>
  <c r="P371" i="3" s="1"/>
  <c r="Q371" i="3" s="1"/>
  <c r="M370" i="3"/>
  <c r="P370" i="3" s="1"/>
  <c r="Q370" i="3" s="1"/>
  <c r="M369" i="3"/>
  <c r="P369" i="3" s="1"/>
  <c r="Q369" i="3" s="1"/>
  <c r="M368" i="3"/>
  <c r="P368" i="3" s="1"/>
  <c r="Q368" i="3" s="1"/>
  <c r="M367" i="3"/>
  <c r="P367" i="3" s="1"/>
  <c r="Q367" i="3" s="1"/>
  <c r="M366" i="3"/>
  <c r="P366" i="3" s="1"/>
  <c r="Q366" i="3" s="1"/>
  <c r="M365" i="3"/>
  <c r="P365" i="3" s="1"/>
  <c r="Q365" i="3" s="1"/>
  <c r="M364" i="3"/>
  <c r="P364" i="3" s="1"/>
  <c r="Q364" i="3" s="1"/>
  <c r="M363" i="3"/>
  <c r="P363" i="3" s="1"/>
  <c r="Q363" i="3" s="1"/>
  <c r="M362" i="3"/>
  <c r="P362" i="3" s="1"/>
  <c r="Q362" i="3" s="1"/>
  <c r="M361" i="3"/>
  <c r="P361" i="3" s="1"/>
  <c r="Q361" i="3" s="1"/>
  <c r="M360" i="3"/>
  <c r="P360" i="3" s="1"/>
  <c r="Q360" i="3" s="1"/>
  <c r="M359" i="3"/>
  <c r="P359" i="3" s="1"/>
  <c r="Q359" i="3" s="1"/>
  <c r="M358" i="3"/>
  <c r="P358" i="3" s="1"/>
  <c r="Q358" i="3" s="1"/>
  <c r="M357" i="3"/>
  <c r="P357" i="3" s="1"/>
  <c r="Q357" i="3" s="1"/>
  <c r="M356" i="3"/>
  <c r="P356" i="3" s="1"/>
  <c r="Q356" i="3" s="1"/>
  <c r="M355" i="3"/>
  <c r="P355" i="3" s="1"/>
  <c r="Q355" i="3" s="1"/>
  <c r="M354" i="3"/>
  <c r="P354" i="3" s="1"/>
  <c r="Q354" i="3" s="1"/>
  <c r="M353" i="3"/>
  <c r="P353" i="3" s="1"/>
  <c r="Q353" i="3" s="1"/>
  <c r="M352" i="3"/>
  <c r="P352" i="3" s="1"/>
  <c r="Q352" i="3" s="1"/>
  <c r="M351" i="3"/>
  <c r="P351" i="3" s="1"/>
  <c r="Q351" i="3" s="1"/>
  <c r="M350" i="3"/>
  <c r="P350" i="3" s="1"/>
  <c r="Q350" i="3" s="1"/>
  <c r="M349" i="3"/>
  <c r="P349" i="3" s="1"/>
  <c r="Q349" i="3" s="1"/>
  <c r="M348" i="3"/>
  <c r="P348" i="3" s="1"/>
  <c r="Q348" i="3" s="1"/>
  <c r="M347" i="3"/>
  <c r="P347" i="3" s="1"/>
  <c r="Q347" i="3" s="1"/>
  <c r="M346" i="3"/>
  <c r="P346" i="3" s="1"/>
  <c r="Q346" i="3" s="1"/>
  <c r="M345" i="3"/>
  <c r="P345" i="3" s="1"/>
  <c r="Q345" i="3" s="1"/>
  <c r="M344" i="3"/>
  <c r="P344" i="3" s="1"/>
  <c r="Q344" i="3" s="1"/>
  <c r="M343" i="3"/>
  <c r="P343" i="3" s="1"/>
  <c r="Q343" i="3" s="1"/>
  <c r="M342" i="3"/>
  <c r="P342" i="3" s="1"/>
  <c r="Q342" i="3" s="1"/>
  <c r="M341" i="3"/>
  <c r="P341" i="3" s="1"/>
  <c r="Q341" i="3" s="1"/>
  <c r="M340" i="3"/>
  <c r="P340" i="3" s="1"/>
  <c r="Q340" i="3" s="1"/>
  <c r="M339" i="3"/>
  <c r="P339" i="3" s="1"/>
  <c r="Q339" i="3" s="1"/>
  <c r="M338" i="3"/>
  <c r="P338" i="3" s="1"/>
  <c r="Q338" i="3" s="1"/>
  <c r="M337" i="3"/>
  <c r="P337" i="3" s="1"/>
  <c r="Q337" i="3" s="1"/>
  <c r="M336" i="3"/>
  <c r="P336" i="3" s="1"/>
  <c r="Q336" i="3" s="1"/>
  <c r="M335" i="3"/>
  <c r="P335" i="3" s="1"/>
  <c r="Q335" i="3" s="1"/>
  <c r="M334" i="3"/>
  <c r="P334" i="3" s="1"/>
  <c r="Q334" i="3" s="1"/>
  <c r="M333" i="3"/>
  <c r="P333" i="3" s="1"/>
  <c r="Q333" i="3" s="1"/>
  <c r="M332" i="3"/>
  <c r="P332" i="3" s="1"/>
  <c r="Q332" i="3" s="1"/>
  <c r="M331" i="3"/>
  <c r="P331" i="3" s="1"/>
  <c r="Q331" i="3" s="1"/>
  <c r="M330" i="3"/>
  <c r="P330" i="3" s="1"/>
  <c r="Q330" i="3" s="1"/>
  <c r="M329" i="3"/>
  <c r="P329" i="3" s="1"/>
  <c r="Q329" i="3" s="1"/>
  <c r="M328" i="3"/>
  <c r="P328" i="3" s="1"/>
  <c r="Q328" i="3" s="1"/>
  <c r="M327" i="3"/>
  <c r="P327" i="3" s="1"/>
  <c r="Q327" i="3" s="1"/>
  <c r="M326" i="3"/>
  <c r="P326" i="3" s="1"/>
  <c r="Q326" i="3" s="1"/>
  <c r="M325" i="3"/>
  <c r="P325" i="3" s="1"/>
  <c r="Q325" i="3" s="1"/>
  <c r="M324" i="3"/>
  <c r="P324" i="3" s="1"/>
  <c r="Q324" i="3" s="1"/>
  <c r="M323" i="3"/>
  <c r="P323" i="3" s="1"/>
  <c r="Q323" i="3" s="1"/>
  <c r="M322" i="3"/>
  <c r="P322" i="3" s="1"/>
  <c r="Q322" i="3" s="1"/>
  <c r="M321" i="3"/>
  <c r="P321" i="3" s="1"/>
  <c r="Q321" i="3" s="1"/>
  <c r="M320" i="3"/>
  <c r="P320" i="3" s="1"/>
  <c r="Q320" i="3" s="1"/>
  <c r="M319" i="3"/>
  <c r="P319" i="3" s="1"/>
  <c r="Q319" i="3" s="1"/>
  <c r="M318" i="3"/>
  <c r="P318" i="3" s="1"/>
  <c r="Q318" i="3" s="1"/>
  <c r="M317" i="3"/>
  <c r="P317" i="3" s="1"/>
  <c r="Q317" i="3" s="1"/>
  <c r="M316" i="3"/>
  <c r="P316" i="3" s="1"/>
  <c r="Q316" i="3" s="1"/>
  <c r="M315" i="3"/>
  <c r="P315" i="3" s="1"/>
  <c r="Q315" i="3" s="1"/>
  <c r="M314" i="3"/>
  <c r="P314" i="3" s="1"/>
  <c r="Q314" i="3" s="1"/>
  <c r="M313" i="3"/>
  <c r="P313" i="3" s="1"/>
  <c r="Q313" i="3" s="1"/>
  <c r="M312" i="3"/>
  <c r="P312" i="3" s="1"/>
  <c r="Q312" i="3" s="1"/>
  <c r="M311" i="3"/>
  <c r="P311" i="3" s="1"/>
  <c r="Q311" i="3" s="1"/>
  <c r="M310" i="3"/>
  <c r="P310" i="3" s="1"/>
  <c r="Q310" i="3" s="1"/>
  <c r="M309" i="3"/>
  <c r="P309" i="3" s="1"/>
  <c r="Q309" i="3" s="1"/>
  <c r="M308" i="3"/>
  <c r="P308" i="3" s="1"/>
  <c r="Q308" i="3" s="1"/>
  <c r="M307" i="3"/>
  <c r="P307" i="3" s="1"/>
  <c r="Q307" i="3" s="1"/>
  <c r="M306" i="3"/>
  <c r="P306" i="3" s="1"/>
  <c r="Q306" i="3" s="1"/>
  <c r="M305" i="3"/>
  <c r="P305" i="3" s="1"/>
  <c r="Q305" i="3" s="1"/>
  <c r="M304" i="3"/>
  <c r="P304" i="3" s="1"/>
  <c r="Q304" i="3" s="1"/>
  <c r="M303" i="3"/>
  <c r="P303" i="3" s="1"/>
  <c r="Q303" i="3" s="1"/>
  <c r="M302" i="3"/>
  <c r="P302" i="3" s="1"/>
  <c r="Q302" i="3" s="1"/>
  <c r="M301" i="3"/>
  <c r="P301" i="3" s="1"/>
  <c r="Q301" i="3" s="1"/>
  <c r="M300" i="3"/>
  <c r="P300" i="3" s="1"/>
  <c r="Q300" i="3" s="1"/>
  <c r="M299" i="3"/>
  <c r="P299" i="3" s="1"/>
  <c r="Q299" i="3" s="1"/>
  <c r="M298" i="3"/>
  <c r="P298" i="3" s="1"/>
  <c r="Q298" i="3" s="1"/>
  <c r="M297" i="3"/>
  <c r="P297" i="3" s="1"/>
  <c r="Q297" i="3" s="1"/>
  <c r="M296" i="3"/>
  <c r="P296" i="3" s="1"/>
  <c r="Q296" i="3" s="1"/>
  <c r="M295" i="3"/>
  <c r="P295" i="3" s="1"/>
  <c r="Q295" i="3" s="1"/>
  <c r="M294" i="3"/>
  <c r="P294" i="3" s="1"/>
  <c r="Q294" i="3" s="1"/>
  <c r="M293" i="3"/>
  <c r="P293" i="3" s="1"/>
  <c r="Q293" i="3" s="1"/>
  <c r="M292" i="3"/>
  <c r="P292" i="3" s="1"/>
  <c r="Q292" i="3" s="1"/>
  <c r="M291" i="3"/>
  <c r="P291" i="3" s="1"/>
  <c r="Q291" i="3" s="1"/>
  <c r="M290" i="3"/>
  <c r="P290" i="3" s="1"/>
  <c r="Q290" i="3" s="1"/>
  <c r="M289" i="3"/>
  <c r="P289" i="3" s="1"/>
  <c r="Q289" i="3" s="1"/>
  <c r="M288" i="3"/>
  <c r="P288" i="3" s="1"/>
  <c r="Q288" i="3" s="1"/>
  <c r="M287" i="3"/>
  <c r="P287" i="3" s="1"/>
  <c r="Q287" i="3" s="1"/>
  <c r="M286" i="3"/>
  <c r="P286" i="3" s="1"/>
  <c r="Q286" i="3" s="1"/>
  <c r="M285" i="3"/>
  <c r="P285" i="3" s="1"/>
  <c r="Q285" i="3" s="1"/>
  <c r="M284" i="3"/>
  <c r="P284" i="3" s="1"/>
  <c r="Q284" i="3" s="1"/>
  <c r="M283" i="3"/>
  <c r="P283" i="3" s="1"/>
  <c r="Q283" i="3" s="1"/>
  <c r="M282" i="3"/>
  <c r="P282" i="3" s="1"/>
  <c r="Q282" i="3" s="1"/>
  <c r="M281" i="3"/>
  <c r="P281" i="3" s="1"/>
  <c r="Q281" i="3" s="1"/>
  <c r="M280" i="3"/>
  <c r="P280" i="3" s="1"/>
  <c r="Q280" i="3" s="1"/>
  <c r="M279" i="3"/>
  <c r="P279" i="3" s="1"/>
  <c r="Q279" i="3" s="1"/>
  <c r="M278" i="3"/>
  <c r="P278" i="3" s="1"/>
  <c r="Q278" i="3" s="1"/>
  <c r="M277" i="3"/>
  <c r="P277" i="3" s="1"/>
  <c r="Q277" i="3" s="1"/>
  <c r="M276" i="3"/>
  <c r="P276" i="3" s="1"/>
  <c r="Q276" i="3" s="1"/>
  <c r="M275" i="3"/>
  <c r="P275" i="3" s="1"/>
  <c r="Q275" i="3" s="1"/>
  <c r="M274" i="3"/>
  <c r="P274" i="3" s="1"/>
  <c r="Q274" i="3" s="1"/>
  <c r="M273" i="3"/>
  <c r="P273" i="3" s="1"/>
  <c r="Q273" i="3" s="1"/>
  <c r="M272" i="3"/>
  <c r="P272" i="3" s="1"/>
  <c r="Q272" i="3" s="1"/>
  <c r="M271" i="3"/>
  <c r="P271" i="3" s="1"/>
  <c r="Q271" i="3" s="1"/>
  <c r="M270" i="3"/>
  <c r="P270" i="3" s="1"/>
  <c r="Q270" i="3" s="1"/>
  <c r="M269" i="3"/>
  <c r="P269" i="3" s="1"/>
  <c r="Q269" i="3" s="1"/>
  <c r="M268" i="3"/>
  <c r="P268" i="3" s="1"/>
  <c r="Q268" i="3" s="1"/>
  <c r="M267" i="3"/>
  <c r="P267" i="3" s="1"/>
  <c r="Q267" i="3" s="1"/>
  <c r="M266" i="3"/>
  <c r="P266" i="3" s="1"/>
  <c r="Q266" i="3" s="1"/>
  <c r="M265" i="3"/>
  <c r="P265" i="3" s="1"/>
  <c r="Q265" i="3" s="1"/>
  <c r="M264" i="3"/>
  <c r="P264" i="3" s="1"/>
  <c r="Q264" i="3" s="1"/>
  <c r="M263" i="3"/>
  <c r="P263" i="3" s="1"/>
  <c r="Q263" i="3" s="1"/>
  <c r="M262" i="3"/>
  <c r="P262" i="3" s="1"/>
  <c r="Q262" i="3" s="1"/>
  <c r="M261" i="3"/>
  <c r="P261" i="3" s="1"/>
  <c r="Q261" i="3" s="1"/>
  <c r="M260" i="3"/>
  <c r="P260" i="3" s="1"/>
  <c r="Q260" i="3" s="1"/>
  <c r="M259" i="3"/>
  <c r="P259" i="3" s="1"/>
  <c r="Q259" i="3" s="1"/>
  <c r="M258" i="3"/>
  <c r="P258" i="3" s="1"/>
  <c r="Q258" i="3" s="1"/>
  <c r="M257" i="3"/>
  <c r="P257" i="3" s="1"/>
  <c r="Q257" i="3" s="1"/>
  <c r="M256" i="3"/>
  <c r="P256" i="3" s="1"/>
  <c r="Q256" i="3" s="1"/>
  <c r="M255" i="3"/>
  <c r="P255" i="3" s="1"/>
  <c r="Q255" i="3" s="1"/>
  <c r="M254" i="3"/>
  <c r="P254" i="3" s="1"/>
  <c r="Q254" i="3" s="1"/>
  <c r="M253" i="3"/>
  <c r="P253" i="3" s="1"/>
  <c r="Q253" i="3" s="1"/>
  <c r="M252" i="3"/>
  <c r="P252" i="3" s="1"/>
  <c r="Q252" i="3" s="1"/>
  <c r="M251" i="3"/>
  <c r="P251" i="3" s="1"/>
  <c r="Q251" i="3" s="1"/>
  <c r="M250" i="3"/>
  <c r="P250" i="3" s="1"/>
  <c r="Q250" i="3" s="1"/>
  <c r="M249" i="3"/>
  <c r="P249" i="3" s="1"/>
  <c r="Q249" i="3" s="1"/>
  <c r="M248" i="3"/>
  <c r="P248" i="3" s="1"/>
  <c r="Q248" i="3" s="1"/>
  <c r="M247" i="3"/>
  <c r="P247" i="3" s="1"/>
  <c r="Q247" i="3" s="1"/>
  <c r="M246" i="3"/>
  <c r="P246" i="3" s="1"/>
  <c r="Q246" i="3" s="1"/>
  <c r="M245" i="3"/>
  <c r="P245" i="3" s="1"/>
  <c r="Q245" i="3" s="1"/>
  <c r="M244" i="3"/>
  <c r="P244" i="3" s="1"/>
  <c r="Q244" i="3" s="1"/>
  <c r="M243" i="3"/>
  <c r="P243" i="3" s="1"/>
  <c r="Q243" i="3" s="1"/>
  <c r="M242" i="3"/>
  <c r="P242" i="3" s="1"/>
  <c r="Q242" i="3" s="1"/>
  <c r="M241" i="3"/>
  <c r="P241" i="3" s="1"/>
  <c r="Q241" i="3" s="1"/>
  <c r="M240" i="3"/>
  <c r="P240" i="3" s="1"/>
  <c r="Q240" i="3" s="1"/>
  <c r="M239" i="3"/>
  <c r="P239" i="3" s="1"/>
  <c r="Q239" i="3" s="1"/>
  <c r="M238" i="3"/>
  <c r="P238" i="3" s="1"/>
  <c r="Q238" i="3" s="1"/>
  <c r="M237" i="3"/>
  <c r="P237" i="3" s="1"/>
  <c r="Q237" i="3" s="1"/>
  <c r="M236" i="3"/>
  <c r="P236" i="3" s="1"/>
  <c r="Q236" i="3" s="1"/>
  <c r="M235" i="3"/>
  <c r="P235" i="3" s="1"/>
  <c r="Q235" i="3" s="1"/>
  <c r="M234" i="3"/>
  <c r="P234" i="3" s="1"/>
  <c r="Q234" i="3" s="1"/>
  <c r="M233" i="3"/>
  <c r="P233" i="3" s="1"/>
  <c r="Q233" i="3" s="1"/>
  <c r="M232" i="3"/>
  <c r="P232" i="3" s="1"/>
  <c r="Q232" i="3" s="1"/>
  <c r="M231" i="3"/>
  <c r="P231" i="3" s="1"/>
  <c r="Q231" i="3" s="1"/>
  <c r="M230" i="3"/>
  <c r="P230" i="3" s="1"/>
  <c r="Q230" i="3" s="1"/>
  <c r="M229" i="3"/>
  <c r="P229" i="3" s="1"/>
  <c r="Q229" i="3" s="1"/>
  <c r="M228" i="3"/>
  <c r="P228" i="3" s="1"/>
  <c r="Q228" i="3" s="1"/>
  <c r="M227" i="3"/>
  <c r="P227" i="3" s="1"/>
  <c r="Q227" i="3" s="1"/>
  <c r="M226" i="3"/>
  <c r="P226" i="3" s="1"/>
  <c r="Q226" i="3" s="1"/>
  <c r="M225" i="3"/>
  <c r="P225" i="3" s="1"/>
  <c r="Q225" i="3" s="1"/>
  <c r="M224" i="3"/>
  <c r="P224" i="3" s="1"/>
  <c r="Q224" i="3" s="1"/>
  <c r="M223" i="3"/>
  <c r="P223" i="3" s="1"/>
  <c r="Q223" i="3" s="1"/>
  <c r="M222" i="3"/>
  <c r="P222" i="3" s="1"/>
  <c r="Q222" i="3" s="1"/>
  <c r="M221" i="3"/>
  <c r="P221" i="3" s="1"/>
  <c r="Q221" i="3" s="1"/>
  <c r="M220" i="3"/>
  <c r="P220" i="3" s="1"/>
  <c r="Q220" i="3" s="1"/>
  <c r="M219" i="3"/>
  <c r="P219" i="3" s="1"/>
  <c r="Q219" i="3" s="1"/>
  <c r="M218" i="3"/>
  <c r="P218" i="3" s="1"/>
  <c r="Q218" i="3" s="1"/>
  <c r="M217" i="3"/>
  <c r="P217" i="3" s="1"/>
  <c r="Q217" i="3" s="1"/>
  <c r="M216" i="3"/>
  <c r="P216" i="3" s="1"/>
  <c r="Q216" i="3" s="1"/>
  <c r="M215" i="3"/>
  <c r="P215" i="3" s="1"/>
  <c r="Q215" i="3" s="1"/>
  <c r="M214" i="3"/>
  <c r="P214" i="3" s="1"/>
  <c r="Q214" i="3" s="1"/>
  <c r="M213" i="3"/>
  <c r="P213" i="3" s="1"/>
  <c r="Q213" i="3" s="1"/>
  <c r="M212" i="3"/>
  <c r="P212" i="3" s="1"/>
  <c r="Q212" i="3" s="1"/>
  <c r="M211" i="3"/>
  <c r="P211" i="3" s="1"/>
  <c r="Q211" i="3" s="1"/>
  <c r="M210" i="3"/>
  <c r="P210" i="3" s="1"/>
  <c r="Q210" i="3" s="1"/>
  <c r="M209" i="3"/>
  <c r="P209" i="3" s="1"/>
  <c r="Q209" i="3" s="1"/>
  <c r="M208" i="3"/>
  <c r="P208" i="3" s="1"/>
  <c r="Q208" i="3" s="1"/>
  <c r="M207" i="3"/>
  <c r="P207" i="3" s="1"/>
  <c r="Q207" i="3" s="1"/>
  <c r="M206" i="3"/>
  <c r="P206" i="3" s="1"/>
  <c r="Q206" i="3" s="1"/>
  <c r="M205" i="3"/>
  <c r="P205" i="3" s="1"/>
  <c r="Q205" i="3" s="1"/>
  <c r="M204" i="3"/>
  <c r="P204" i="3" s="1"/>
  <c r="Q204" i="3" s="1"/>
  <c r="M203" i="3"/>
  <c r="P203" i="3" s="1"/>
  <c r="Q203" i="3" s="1"/>
  <c r="M202" i="3"/>
  <c r="P202" i="3" s="1"/>
  <c r="Q202" i="3" s="1"/>
  <c r="M201" i="3"/>
  <c r="P201" i="3" s="1"/>
  <c r="Q201" i="3" s="1"/>
  <c r="M200" i="3"/>
  <c r="P200" i="3" s="1"/>
  <c r="Q200" i="3" s="1"/>
  <c r="M199" i="3"/>
  <c r="P199" i="3" s="1"/>
  <c r="Q199" i="3" s="1"/>
  <c r="M198" i="3"/>
  <c r="P198" i="3" s="1"/>
  <c r="Q198" i="3" s="1"/>
  <c r="M197" i="3"/>
  <c r="P197" i="3" s="1"/>
  <c r="Q197" i="3" s="1"/>
  <c r="M187" i="3"/>
  <c r="M186" i="3"/>
  <c r="P186" i="3" s="1"/>
  <c r="Q186" i="3" s="1"/>
  <c r="M185" i="3"/>
  <c r="P185" i="3" s="1"/>
  <c r="Q185" i="3" s="1"/>
  <c r="M184" i="3"/>
  <c r="P184" i="3" s="1"/>
  <c r="Q184" i="3" s="1"/>
  <c r="M183" i="3"/>
  <c r="P183" i="3" s="1"/>
  <c r="Q183" i="3" s="1"/>
  <c r="M182" i="3"/>
  <c r="P182" i="3" s="1"/>
  <c r="Q182" i="3" s="1"/>
  <c r="M181" i="3"/>
  <c r="P181" i="3" s="1"/>
  <c r="Q181" i="3" s="1"/>
  <c r="M180" i="3"/>
  <c r="P180" i="3" s="1"/>
  <c r="Q180" i="3" s="1"/>
  <c r="M179" i="3"/>
  <c r="P179" i="3" s="1"/>
  <c r="Q179" i="3" s="1"/>
  <c r="M178" i="3"/>
  <c r="P178" i="3" s="1"/>
  <c r="Q178" i="3" s="1"/>
  <c r="M177" i="3"/>
  <c r="P177" i="3" s="1"/>
  <c r="Q177" i="3" s="1"/>
  <c r="M176" i="3"/>
  <c r="P176" i="3" s="1"/>
  <c r="Q176" i="3" s="1"/>
  <c r="M175" i="3"/>
  <c r="P175" i="3" s="1"/>
  <c r="Q175" i="3" s="1"/>
  <c r="M174" i="3"/>
  <c r="P174" i="3" s="1"/>
  <c r="Q174" i="3" s="1"/>
  <c r="M173" i="3"/>
  <c r="P173" i="3" s="1"/>
  <c r="Q173" i="3" s="1"/>
  <c r="M172" i="3"/>
  <c r="P172" i="3" s="1"/>
  <c r="Q172" i="3" s="1"/>
  <c r="M171" i="3"/>
  <c r="P171" i="3" s="1"/>
  <c r="Q171" i="3" s="1"/>
  <c r="M170" i="3"/>
  <c r="P170" i="3" s="1"/>
  <c r="Q170" i="3" s="1"/>
  <c r="M169" i="3"/>
  <c r="P169" i="3" s="1"/>
  <c r="Q169" i="3" s="1"/>
  <c r="M168" i="3"/>
  <c r="P168" i="3" s="1"/>
  <c r="Q168" i="3" s="1"/>
  <c r="M167" i="3"/>
  <c r="P167" i="3" s="1"/>
  <c r="Q167" i="3" s="1"/>
  <c r="M166" i="3"/>
  <c r="P166" i="3" s="1"/>
  <c r="Q166" i="3" s="1"/>
  <c r="M165" i="3"/>
  <c r="P165" i="3" s="1"/>
  <c r="Q165" i="3" s="1"/>
  <c r="M164" i="3"/>
  <c r="P164" i="3" s="1"/>
  <c r="Q164" i="3" s="1"/>
  <c r="M163" i="3"/>
  <c r="P163" i="3" s="1"/>
  <c r="Q163" i="3" s="1"/>
  <c r="M162" i="3"/>
  <c r="P162" i="3" s="1"/>
  <c r="Q162" i="3" s="1"/>
  <c r="M161" i="3"/>
  <c r="P161" i="3" s="1"/>
  <c r="Q161" i="3" s="1"/>
  <c r="M160" i="3"/>
  <c r="P160" i="3" s="1"/>
  <c r="Q160" i="3" s="1"/>
  <c r="M159" i="3"/>
  <c r="P159" i="3" s="1"/>
  <c r="Q159" i="3" s="1"/>
  <c r="M158" i="3"/>
  <c r="P158" i="3" s="1"/>
  <c r="Q158" i="3" s="1"/>
  <c r="M157" i="3"/>
  <c r="P157" i="3" s="1"/>
  <c r="Q157" i="3" s="1"/>
  <c r="M156" i="3"/>
  <c r="P156" i="3" s="1"/>
  <c r="Q156" i="3" s="1"/>
  <c r="M155" i="3"/>
  <c r="P155" i="3" s="1"/>
  <c r="Q155" i="3" s="1"/>
  <c r="M154" i="3"/>
  <c r="P154" i="3" s="1"/>
  <c r="Q154" i="3" s="1"/>
  <c r="M153" i="3"/>
  <c r="P153" i="3" s="1"/>
  <c r="Q153" i="3" s="1"/>
  <c r="M152" i="3"/>
  <c r="P152" i="3" s="1"/>
  <c r="Q152" i="3" s="1"/>
  <c r="M151" i="3"/>
  <c r="P151" i="3" s="1"/>
  <c r="Q151" i="3" s="1"/>
  <c r="M150" i="3"/>
  <c r="P150" i="3" s="1"/>
  <c r="Q150" i="3" s="1"/>
  <c r="M149" i="3"/>
  <c r="P149" i="3" s="1"/>
  <c r="Q149" i="3" s="1"/>
  <c r="M148" i="3"/>
  <c r="P148" i="3" s="1"/>
  <c r="Q148" i="3" s="1"/>
  <c r="M147" i="3"/>
  <c r="P147" i="3" s="1"/>
  <c r="Q147" i="3" s="1"/>
  <c r="M146" i="3"/>
  <c r="P146" i="3" s="1"/>
  <c r="Q146" i="3" s="1"/>
  <c r="M145" i="3"/>
  <c r="P145" i="3" s="1"/>
  <c r="Q145" i="3" s="1"/>
  <c r="M144" i="3"/>
  <c r="P144" i="3" s="1"/>
  <c r="Q144" i="3" s="1"/>
  <c r="M143" i="3"/>
  <c r="P143" i="3" s="1"/>
  <c r="Q143" i="3" s="1"/>
  <c r="M142" i="3"/>
  <c r="P142" i="3" s="1"/>
  <c r="Q142" i="3" s="1"/>
  <c r="M141" i="3"/>
  <c r="P141" i="3" s="1"/>
  <c r="Q141" i="3" s="1"/>
  <c r="M140" i="3"/>
  <c r="P140" i="3" s="1"/>
  <c r="Q140" i="3" s="1"/>
  <c r="M139" i="3"/>
  <c r="P139" i="3" s="1"/>
  <c r="Q139" i="3" s="1"/>
  <c r="M138" i="3"/>
  <c r="P138" i="3" s="1"/>
  <c r="Q138" i="3" s="1"/>
  <c r="M137" i="3"/>
  <c r="P137" i="3" s="1"/>
  <c r="Q137" i="3" s="1"/>
  <c r="M136" i="3"/>
  <c r="P136" i="3" s="1"/>
  <c r="Q136" i="3" s="1"/>
  <c r="M135" i="3"/>
  <c r="P135" i="3" s="1"/>
  <c r="Q135" i="3" s="1"/>
  <c r="M134" i="3"/>
  <c r="P134" i="3" s="1"/>
  <c r="Q134" i="3" s="1"/>
  <c r="M133" i="3"/>
  <c r="P133" i="3" s="1"/>
  <c r="Q133" i="3" s="1"/>
  <c r="M132" i="3"/>
  <c r="P132" i="3" s="1"/>
  <c r="Q132" i="3" s="1"/>
  <c r="M131" i="3"/>
  <c r="P131" i="3" s="1"/>
  <c r="Q131" i="3" s="1"/>
  <c r="M130" i="3"/>
  <c r="P130" i="3" s="1"/>
  <c r="Q130" i="3" s="1"/>
  <c r="M129" i="3"/>
  <c r="P129" i="3" s="1"/>
  <c r="Q129" i="3" s="1"/>
  <c r="M128" i="3"/>
  <c r="P128" i="3" s="1"/>
  <c r="Q128" i="3" s="1"/>
  <c r="M127" i="3"/>
  <c r="P127" i="3" s="1"/>
  <c r="Q127" i="3" s="1"/>
  <c r="M126" i="3"/>
  <c r="P126" i="3" s="1"/>
  <c r="Q126" i="3" s="1"/>
  <c r="M125" i="3"/>
  <c r="P125" i="3" s="1"/>
  <c r="Q125" i="3" s="1"/>
  <c r="M124" i="3"/>
  <c r="P124" i="3" s="1"/>
  <c r="Q124" i="3" s="1"/>
  <c r="M123" i="3"/>
  <c r="P123" i="3" s="1"/>
  <c r="Q123" i="3" s="1"/>
  <c r="M122" i="3"/>
  <c r="P122" i="3" s="1"/>
  <c r="Q122" i="3" s="1"/>
  <c r="M121" i="3"/>
  <c r="P121" i="3" s="1"/>
  <c r="Q121" i="3" s="1"/>
  <c r="M120" i="3"/>
  <c r="P120" i="3" s="1"/>
  <c r="Q120" i="3" s="1"/>
  <c r="M119" i="3"/>
  <c r="P119" i="3" s="1"/>
  <c r="Q119" i="3" s="1"/>
  <c r="M118" i="3"/>
  <c r="P118" i="3" s="1"/>
  <c r="Q118" i="3" s="1"/>
  <c r="M117" i="3"/>
  <c r="P117" i="3" s="1"/>
  <c r="Q117" i="3" s="1"/>
  <c r="M116" i="3"/>
  <c r="P116" i="3" s="1"/>
  <c r="Q116" i="3" s="1"/>
  <c r="M115" i="3"/>
  <c r="P115" i="3" s="1"/>
  <c r="Q115" i="3" s="1"/>
  <c r="M114" i="3"/>
  <c r="P114" i="3" s="1"/>
  <c r="Q114" i="3" s="1"/>
  <c r="M113" i="3"/>
  <c r="P113" i="3" s="1"/>
  <c r="Q113" i="3" s="1"/>
  <c r="M112" i="3"/>
  <c r="P112" i="3" s="1"/>
  <c r="Q112" i="3" s="1"/>
  <c r="M111" i="3"/>
  <c r="P111" i="3" s="1"/>
  <c r="Q111" i="3" s="1"/>
  <c r="M110" i="3"/>
  <c r="P110" i="3" s="1"/>
  <c r="Q110" i="3" s="1"/>
  <c r="M109" i="3"/>
  <c r="P109" i="3" s="1"/>
  <c r="Q109" i="3" s="1"/>
  <c r="M108" i="3"/>
  <c r="P108" i="3" s="1"/>
  <c r="Q108" i="3" s="1"/>
  <c r="M107" i="3"/>
  <c r="P107" i="3" s="1"/>
  <c r="Q107" i="3" s="1"/>
  <c r="M106" i="3"/>
  <c r="P106" i="3" s="1"/>
  <c r="Q106" i="3" s="1"/>
  <c r="M105" i="3"/>
  <c r="P105" i="3" s="1"/>
  <c r="Q105" i="3" s="1"/>
  <c r="M104" i="3"/>
  <c r="P104" i="3" s="1"/>
  <c r="Q104" i="3" s="1"/>
  <c r="M103" i="3"/>
  <c r="P103" i="3" s="1"/>
  <c r="Q103" i="3" s="1"/>
  <c r="M102" i="3"/>
  <c r="P102" i="3" s="1"/>
  <c r="Q102" i="3" s="1"/>
  <c r="M101" i="3"/>
  <c r="P101" i="3" s="1"/>
  <c r="Q101" i="3" s="1"/>
  <c r="M100" i="3"/>
  <c r="P100" i="3" s="1"/>
  <c r="Q100" i="3" s="1"/>
  <c r="M99" i="3"/>
  <c r="P99" i="3" s="1"/>
  <c r="Q99" i="3" s="1"/>
  <c r="M98" i="3"/>
  <c r="P98" i="3" s="1"/>
  <c r="Q98" i="3" s="1"/>
  <c r="M97" i="3"/>
  <c r="P97" i="3" s="1"/>
  <c r="Q97" i="3" s="1"/>
  <c r="M96" i="3"/>
  <c r="P96" i="3" s="1"/>
  <c r="Q96" i="3" s="1"/>
  <c r="M95" i="3"/>
  <c r="P95" i="3" s="1"/>
  <c r="Q95" i="3" s="1"/>
  <c r="M94" i="3"/>
  <c r="P94" i="3" s="1"/>
  <c r="Q94" i="3" s="1"/>
  <c r="M93" i="3"/>
  <c r="P93" i="3" s="1"/>
  <c r="Q93" i="3" s="1"/>
  <c r="M92" i="3"/>
  <c r="P92" i="3" s="1"/>
  <c r="Q92" i="3" s="1"/>
  <c r="M91" i="3"/>
  <c r="P91" i="3" s="1"/>
  <c r="Q91" i="3" s="1"/>
  <c r="M90" i="3"/>
  <c r="P90" i="3" s="1"/>
  <c r="Q90" i="3" s="1"/>
  <c r="M89" i="3"/>
  <c r="P89" i="3" s="1"/>
  <c r="Q89" i="3" s="1"/>
  <c r="M88" i="3"/>
  <c r="P88" i="3" s="1"/>
  <c r="Q88" i="3" s="1"/>
  <c r="M87" i="3"/>
  <c r="P87" i="3" s="1"/>
  <c r="Q87" i="3" s="1"/>
  <c r="M86" i="3"/>
  <c r="P86" i="3" s="1"/>
  <c r="Q86" i="3" s="1"/>
  <c r="M85" i="3"/>
  <c r="P85" i="3" s="1"/>
  <c r="Q85" i="3" s="1"/>
  <c r="M84" i="3"/>
  <c r="P84" i="3" s="1"/>
  <c r="Q84" i="3" s="1"/>
  <c r="M83" i="3"/>
  <c r="P83" i="3" s="1"/>
  <c r="Q83" i="3" s="1"/>
  <c r="M82" i="3"/>
  <c r="P82" i="3" s="1"/>
  <c r="Q82" i="3" s="1"/>
  <c r="M81" i="3"/>
  <c r="P81" i="3" s="1"/>
  <c r="Q81" i="3" s="1"/>
  <c r="M80" i="3"/>
  <c r="P80" i="3" s="1"/>
  <c r="Q80" i="3" s="1"/>
  <c r="M79" i="3"/>
  <c r="P79" i="3" s="1"/>
  <c r="Q79" i="3" s="1"/>
  <c r="M78" i="3"/>
  <c r="P78" i="3" s="1"/>
  <c r="Q78" i="3" s="1"/>
  <c r="M63" i="3"/>
  <c r="M62" i="3"/>
  <c r="P62" i="3" s="1"/>
  <c r="Q62" i="3" s="1"/>
  <c r="M61" i="3"/>
  <c r="P61" i="3" s="1"/>
  <c r="Q61" i="3" s="1"/>
  <c r="M60" i="3"/>
  <c r="P60" i="3" s="1"/>
  <c r="Q60" i="3" s="1"/>
  <c r="M59" i="3"/>
  <c r="P59" i="3" s="1"/>
  <c r="Q59" i="3" s="1"/>
  <c r="M58" i="3"/>
  <c r="P58" i="3" s="1"/>
  <c r="Q58" i="3" s="1"/>
  <c r="M57" i="3"/>
  <c r="P57" i="3" s="1"/>
  <c r="Q57" i="3" s="1"/>
  <c r="M56" i="3"/>
  <c r="P56" i="3" s="1"/>
  <c r="Q56" i="3" s="1"/>
  <c r="M55" i="3"/>
  <c r="P55" i="3" s="1"/>
  <c r="Q55" i="3" s="1"/>
  <c r="M54" i="3"/>
  <c r="P54" i="3" s="1"/>
  <c r="Q54" i="3" s="1"/>
  <c r="M53" i="3"/>
  <c r="P53" i="3" s="1"/>
  <c r="Q53" i="3" s="1"/>
  <c r="M52" i="3"/>
  <c r="P52" i="3" s="1"/>
  <c r="Q52" i="3" s="1"/>
  <c r="M51" i="3"/>
  <c r="P51" i="3" s="1"/>
  <c r="Q51" i="3" s="1"/>
  <c r="M50" i="3"/>
  <c r="P50" i="3" s="1"/>
  <c r="Q50" i="3" s="1"/>
  <c r="M49" i="3"/>
  <c r="P49" i="3" s="1"/>
  <c r="Q49" i="3" s="1"/>
  <c r="M48" i="3"/>
  <c r="P48" i="3" s="1"/>
  <c r="Q48" i="3" s="1"/>
  <c r="M47" i="3"/>
  <c r="P47" i="3" s="1"/>
  <c r="Q47" i="3" s="1"/>
  <c r="M46" i="3"/>
  <c r="P46" i="3" s="1"/>
  <c r="Q46" i="3" s="1"/>
  <c r="M45" i="3"/>
  <c r="P45" i="3" s="1"/>
  <c r="Q45" i="3" s="1"/>
  <c r="M44" i="3"/>
  <c r="P44" i="3" s="1"/>
  <c r="Q44" i="3" s="1"/>
  <c r="M43" i="3"/>
  <c r="P43" i="3" s="1"/>
  <c r="Q43" i="3" s="1"/>
  <c r="M42" i="3"/>
  <c r="P42" i="3" s="1"/>
  <c r="Q42" i="3" s="1"/>
  <c r="M41" i="3"/>
  <c r="P41" i="3" s="1"/>
  <c r="Q41" i="3" s="1"/>
  <c r="M40" i="3"/>
  <c r="P40" i="3" s="1"/>
  <c r="Q40" i="3" s="1"/>
  <c r="M39" i="3"/>
  <c r="P39" i="3" s="1"/>
  <c r="Q39" i="3" s="1"/>
  <c r="M38" i="3"/>
  <c r="P38" i="3" s="1"/>
  <c r="Q38" i="3" s="1"/>
  <c r="M37" i="3"/>
  <c r="P37" i="3" s="1"/>
  <c r="Q37" i="3" s="1"/>
  <c r="M36" i="3"/>
  <c r="P36" i="3" s="1"/>
  <c r="Q36" i="3" s="1"/>
  <c r="M35" i="3"/>
  <c r="P35" i="3" s="1"/>
  <c r="Q35" i="3" s="1"/>
  <c r="M34" i="3"/>
  <c r="P34" i="3" s="1"/>
  <c r="Q34" i="3" s="1"/>
  <c r="M33" i="3"/>
  <c r="P33" i="3" s="1"/>
  <c r="Q33" i="3" s="1"/>
  <c r="M32" i="3"/>
  <c r="P32" i="3" s="1"/>
  <c r="Q32" i="3" s="1"/>
  <c r="M31" i="3"/>
  <c r="P31" i="3" s="1"/>
  <c r="Q31" i="3" s="1"/>
  <c r="M30" i="3"/>
  <c r="P30" i="3" s="1"/>
  <c r="Q30" i="3" s="1"/>
  <c r="M29" i="3"/>
  <c r="P29" i="3" s="1"/>
  <c r="Q29" i="3" s="1"/>
  <c r="M28" i="3"/>
  <c r="P28" i="3" s="1"/>
  <c r="Q28" i="3" s="1"/>
  <c r="M27" i="3"/>
  <c r="P27" i="3" s="1"/>
  <c r="Q27" i="3" s="1"/>
  <c r="M26" i="3"/>
  <c r="P26" i="3" s="1"/>
  <c r="Q26" i="3" s="1"/>
  <c r="M25" i="3"/>
  <c r="P25" i="3" s="1"/>
  <c r="Q25" i="3" s="1"/>
  <c r="M24" i="3"/>
  <c r="P24" i="3" s="1"/>
  <c r="Q24" i="3" s="1"/>
  <c r="M23" i="3"/>
  <c r="P23" i="3" s="1"/>
  <c r="Q23" i="3" s="1"/>
  <c r="M22" i="3"/>
  <c r="P22" i="3" s="1"/>
  <c r="Q22" i="3" s="1"/>
  <c r="M21" i="3"/>
  <c r="P21" i="3" s="1"/>
  <c r="Q21" i="3" s="1"/>
  <c r="M20" i="3"/>
  <c r="P20" i="3" s="1"/>
  <c r="Q20" i="3" s="1"/>
  <c r="M19" i="3"/>
  <c r="P19" i="3" s="1"/>
  <c r="Q19" i="3" s="1"/>
  <c r="M18" i="3"/>
  <c r="P18" i="3" s="1"/>
  <c r="Q18" i="3" s="1"/>
  <c r="M17" i="3"/>
  <c r="P17" i="3" s="1"/>
  <c r="Q17" i="3" s="1"/>
  <c r="M16" i="3"/>
  <c r="P16" i="3" s="1"/>
  <c r="Q16" i="3" s="1"/>
  <c r="M15" i="3"/>
  <c r="P15" i="3" s="1"/>
  <c r="Q15" i="3" s="1"/>
  <c r="M14" i="3"/>
  <c r="P14" i="3" s="1"/>
  <c r="Q14" i="3" s="1"/>
  <c r="M13" i="3"/>
  <c r="P13" i="3" s="1"/>
  <c r="Q13" i="3" s="1"/>
  <c r="M12" i="3"/>
  <c r="P12" i="3" s="1"/>
  <c r="Q12" i="3" s="1"/>
  <c r="M11" i="3"/>
  <c r="P11" i="3" s="1"/>
  <c r="Q11" i="3" s="1"/>
  <c r="M10" i="3"/>
  <c r="P10" i="3" s="1"/>
  <c r="Q10" i="3" s="1"/>
  <c r="M9" i="3"/>
  <c r="P9" i="3" s="1"/>
  <c r="Q9" i="3" s="1"/>
  <c r="M8" i="3"/>
  <c r="P8" i="3" s="1"/>
  <c r="Q8" i="3" s="1"/>
  <c r="M7" i="3"/>
  <c r="P7" i="3" s="1"/>
  <c r="Q7" i="3" s="1"/>
  <c r="M6" i="3"/>
  <c r="P6" i="3" s="1"/>
  <c r="Q6" i="3" s="1"/>
  <c r="M5" i="3"/>
  <c r="P5" i="3" s="1"/>
  <c r="Q5" i="3" s="1"/>
  <c r="M4" i="3"/>
  <c r="P4" i="3" s="1"/>
  <c r="Q4" i="3" s="1"/>
  <c r="K4" i="3"/>
  <c r="L4" i="3" s="1"/>
  <c r="N4" i="3" s="1"/>
  <c r="O4" i="3" s="1"/>
  <c r="M3" i="3"/>
  <c r="P3" i="3" s="1"/>
  <c r="Q3" i="3" s="1"/>
  <c r="K3" i="3"/>
  <c r="L3" i="3" s="1"/>
  <c r="N3" i="3" s="1"/>
  <c r="O3" i="3" s="1"/>
  <c r="M2" i="3"/>
  <c r="P2" i="3" s="1"/>
  <c r="Q2" i="3" s="1"/>
  <c r="L2" i="3"/>
  <c r="N2" i="3" s="1"/>
  <c r="O2" i="3" s="1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4" i="2"/>
  <c r="M64" i="3" l="1"/>
  <c r="P63" i="3"/>
  <c r="Q63" i="3" s="1"/>
  <c r="M188" i="3"/>
  <c r="P187" i="3"/>
  <c r="Q187" i="3" s="1"/>
  <c r="K5" i="3"/>
  <c r="M189" i="3" l="1"/>
  <c r="P188" i="3"/>
  <c r="Q188" i="3" s="1"/>
  <c r="K6" i="3"/>
  <c r="L5" i="3"/>
  <c r="N5" i="3" s="1"/>
  <c r="O5" i="3" s="1"/>
  <c r="M65" i="3"/>
  <c r="P64" i="3"/>
  <c r="Q64" i="3" s="1"/>
  <c r="M66" i="3" l="1"/>
  <c r="P65" i="3"/>
  <c r="Q65" i="3" s="1"/>
  <c r="K7" i="3"/>
  <c r="L6" i="3"/>
  <c r="N6" i="3" s="1"/>
  <c r="O6" i="3" s="1"/>
  <c r="M190" i="3"/>
  <c r="P189" i="3"/>
  <c r="Q189" i="3" s="1"/>
  <c r="M191" i="3" l="1"/>
  <c r="P190" i="3"/>
  <c r="Q190" i="3" s="1"/>
  <c r="P66" i="3"/>
  <c r="Q66" i="3" s="1"/>
  <c r="M67" i="3"/>
  <c r="L7" i="3"/>
  <c r="N7" i="3" s="1"/>
  <c r="O7" i="3" s="1"/>
  <c r="K8" i="3"/>
  <c r="M192" i="3" l="1"/>
  <c r="P191" i="3"/>
  <c r="Q191" i="3" s="1"/>
  <c r="M68" i="3"/>
  <c r="P67" i="3"/>
  <c r="Q67" i="3" s="1"/>
  <c r="L8" i="3"/>
  <c r="N8" i="3" s="1"/>
  <c r="O8" i="3" s="1"/>
  <c r="K9" i="3"/>
  <c r="K10" i="3" l="1"/>
  <c r="L9" i="3"/>
  <c r="N9" i="3" s="1"/>
  <c r="O9" i="3" s="1"/>
  <c r="M69" i="3"/>
  <c r="P68" i="3"/>
  <c r="Q68" i="3" s="1"/>
  <c r="M193" i="3"/>
  <c r="P192" i="3"/>
  <c r="Q192" i="3" s="1"/>
  <c r="M194" i="3" l="1"/>
  <c r="P193" i="3"/>
  <c r="Q193" i="3" s="1"/>
  <c r="M70" i="3"/>
  <c r="P69" i="3"/>
  <c r="Q69" i="3" s="1"/>
  <c r="K11" i="3"/>
  <c r="L10" i="3"/>
  <c r="N10" i="3" s="1"/>
  <c r="O10" i="3" s="1"/>
  <c r="M71" i="3" l="1"/>
  <c r="P70" i="3"/>
  <c r="Q70" i="3" s="1"/>
  <c r="L11" i="3"/>
  <c r="N11" i="3" s="1"/>
  <c r="O11" i="3" s="1"/>
  <c r="K12" i="3"/>
  <c r="P194" i="3"/>
  <c r="Q194" i="3" s="1"/>
  <c r="M195" i="3"/>
  <c r="M72" i="3" l="1"/>
  <c r="P71" i="3"/>
  <c r="Q71" i="3" s="1"/>
  <c r="K13" i="3"/>
  <c r="L12" i="3"/>
  <c r="N12" i="3" s="1"/>
  <c r="O12" i="3" s="1"/>
  <c r="M196" i="3"/>
  <c r="P196" i="3" s="1"/>
  <c r="Q196" i="3" s="1"/>
  <c r="P195" i="3"/>
  <c r="Q195" i="3" s="1"/>
  <c r="K14" i="3" l="1"/>
  <c r="L13" i="3"/>
  <c r="N13" i="3" s="1"/>
  <c r="O13" i="3" s="1"/>
  <c r="M73" i="3"/>
  <c r="P72" i="3"/>
  <c r="Q72" i="3" s="1"/>
  <c r="K15" i="3" l="1"/>
  <c r="L14" i="3"/>
  <c r="N14" i="3" s="1"/>
  <c r="O14" i="3" s="1"/>
  <c r="M74" i="3"/>
  <c r="P73" i="3"/>
  <c r="Q73" i="3" s="1"/>
  <c r="M75" i="3" l="1"/>
  <c r="P74" i="3"/>
  <c r="Q74" i="3" s="1"/>
  <c r="L15" i="3"/>
  <c r="N15" i="3" s="1"/>
  <c r="O15" i="3" s="1"/>
  <c r="K16" i="3"/>
  <c r="M76" i="3" l="1"/>
  <c r="P75" i="3"/>
  <c r="Q75" i="3" s="1"/>
  <c r="L16" i="3"/>
  <c r="N16" i="3" s="1"/>
  <c r="O16" i="3" s="1"/>
  <c r="K17" i="3"/>
  <c r="M77" i="3" l="1"/>
  <c r="P77" i="3" s="1"/>
  <c r="Q77" i="3" s="1"/>
  <c r="P76" i="3"/>
  <c r="Q76" i="3" s="1"/>
  <c r="K18" i="3"/>
  <c r="L17" i="3"/>
  <c r="N17" i="3" s="1"/>
  <c r="O17" i="3" s="1"/>
  <c r="K19" i="3" l="1"/>
  <c r="L18" i="3"/>
  <c r="N18" i="3" s="1"/>
  <c r="O18" i="3" s="1"/>
  <c r="L19" i="3" l="1"/>
  <c r="N19" i="3" s="1"/>
  <c r="O19" i="3" s="1"/>
  <c r="K20" i="3"/>
  <c r="L20" i="3" l="1"/>
  <c r="N20" i="3" s="1"/>
  <c r="O20" i="3" s="1"/>
  <c r="K21" i="3"/>
  <c r="K22" i="3" l="1"/>
  <c r="L21" i="3"/>
  <c r="N21" i="3" s="1"/>
  <c r="O21" i="3" s="1"/>
  <c r="K23" i="3" l="1"/>
  <c r="L22" i="3"/>
  <c r="N22" i="3" s="1"/>
  <c r="O22" i="3" s="1"/>
  <c r="L23" i="3" l="1"/>
  <c r="N23" i="3" s="1"/>
  <c r="O23" i="3" s="1"/>
  <c r="K24" i="3"/>
  <c r="L24" i="3" l="1"/>
  <c r="N24" i="3" s="1"/>
  <c r="O24" i="3" s="1"/>
  <c r="K25" i="3"/>
  <c r="K26" i="3" l="1"/>
  <c r="L25" i="3"/>
  <c r="N25" i="3" s="1"/>
  <c r="O25" i="3" s="1"/>
  <c r="K27" i="3" l="1"/>
  <c r="L26" i="3"/>
  <c r="N26" i="3" s="1"/>
  <c r="O26" i="3" s="1"/>
  <c r="L27" i="3" l="1"/>
  <c r="N27" i="3" s="1"/>
  <c r="O27" i="3" s="1"/>
  <c r="K28" i="3"/>
  <c r="L28" i="3" l="1"/>
  <c r="N28" i="3" s="1"/>
  <c r="O28" i="3" s="1"/>
  <c r="K29" i="3"/>
  <c r="K30" i="3" l="1"/>
  <c r="L29" i="3"/>
  <c r="N29" i="3" s="1"/>
  <c r="O29" i="3" s="1"/>
  <c r="K31" i="3" l="1"/>
  <c r="L30" i="3"/>
  <c r="N30" i="3" s="1"/>
  <c r="O30" i="3" s="1"/>
  <c r="L31" i="3" l="1"/>
  <c r="N31" i="3" s="1"/>
  <c r="O31" i="3" s="1"/>
  <c r="K32" i="3"/>
  <c r="L32" i="3" l="1"/>
  <c r="N32" i="3" s="1"/>
  <c r="O32" i="3" s="1"/>
  <c r="K33" i="3"/>
  <c r="K34" i="3" l="1"/>
  <c r="L33" i="3"/>
  <c r="N33" i="3" s="1"/>
  <c r="O33" i="3" s="1"/>
  <c r="K35" i="3" l="1"/>
  <c r="L34" i="3"/>
  <c r="N34" i="3" s="1"/>
  <c r="O34" i="3" s="1"/>
  <c r="L35" i="3" l="1"/>
  <c r="N35" i="3" s="1"/>
  <c r="O35" i="3" s="1"/>
  <c r="K36" i="3"/>
  <c r="L36" i="3" l="1"/>
  <c r="N36" i="3" s="1"/>
  <c r="O36" i="3" s="1"/>
  <c r="K37" i="3"/>
  <c r="K38" i="3" l="1"/>
  <c r="L37" i="3"/>
  <c r="N37" i="3" s="1"/>
  <c r="O37" i="3" s="1"/>
  <c r="K39" i="3" l="1"/>
  <c r="L38" i="3"/>
  <c r="N38" i="3" s="1"/>
  <c r="O38" i="3" s="1"/>
  <c r="L39" i="3" l="1"/>
  <c r="N39" i="3" s="1"/>
  <c r="O39" i="3" s="1"/>
  <c r="K40" i="3"/>
  <c r="L40" i="3" l="1"/>
  <c r="N40" i="3" s="1"/>
  <c r="O40" i="3" s="1"/>
  <c r="K41" i="3"/>
  <c r="K42" i="3" l="1"/>
  <c r="L41" i="3"/>
  <c r="N41" i="3" s="1"/>
  <c r="O41" i="3" s="1"/>
  <c r="K43" i="3" l="1"/>
  <c r="L42" i="3"/>
  <c r="N42" i="3" s="1"/>
  <c r="O42" i="3" s="1"/>
  <c r="L43" i="3" l="1"/>
  <c r="N43" i="3" s="1"/>
  <c r="O43" i="3" s="1"/>
  <c r="K44" i="3"/>
  <c r="L44" i="3" l="1"/>
  <c r="N44" i="3" s="1"/>
  <c r="O44" i="3" s="1"/>
  <c r="K45" i="3"/>
  <c r="K46" i="3" l="1"/>
  <c r="L45" i="3"/>
  <c r="N45" i="3" s="1"/>
  <c r="O45" i="3" s="1"/>
  <c r="K47" i="3" l="1"/>
  <c r="L46" i="3"/>
  <c r="N46" i="3" s="1"/>
  <c r="O46" i="3" s="1"/>
  <c r="L47" i="3" l="1"/>
  <c r="N47" i="3" s="1"/>
  <c r="O47" i="3" s="1"/>
  <c r="K48" i="3"/>
  <c r="L48" i="3" l="1"/>
  <c r="N48" i="3" s="1"/>
  <c r="O48" i="3" s="1"/>
  <c r="K49" i="3"/>
  <c r="K50" i="3" l="1"/>
  <c r="L49" i="3"/>
  <c r="N49" i="3" s="1"/>
  <c r="O49" i="3" s="1"/>
  <c r="K51" i="3" l="1"/>
  <c r="L50" i="3"/>
  <c r="N50" i="3" s="1"/>
  <c r="O50" i="3" s="1"/>
  <c r="L51" i="3" l="1"/>
  <c r="N51" i="3" s="1"/>
  <c r="O51" i="3" s="1"/>
  <c r="K52" i="3"/>
  <c r="L52" i="3" l="1"/>
  <c r="N52" i="3" s="1"/>
  <c r="O52" i="3" s="1"/>
  <c r="K53" i="3"/>
  <c r="K54" i="3" l="1"/>
  <c r="L53" i="3"/>
  <c r="N53" i="3" s="1"/>
  <c r="O53" i="3" s="1"/>
  <c r="K55" i="3" l="1"/>
  <c r="L54" i="3"/>
  <c r="N54" i="3" s="1"/>
  <c r="O54" i="3" s="1"/>
  <c r="L55" i="3" l="1"/>
  <c r="N55" i="3" s="1"/>
  <c r="O55" i="3" s="1"/>
  <c r="K56" i="3"/>
  <c r="L56" i="3" l="1"/>
  <c r="N56" i="3" s="1"/>
  <c r="O56" i="3" s="1"/>
  <c r="K57" i="3"/>
  <c r="K58" i="3" l="1"/>
  <c r="L57" i="3"/>
  <c r="N57" i="3" s="1"/>
  <c r="O57" i="3" s="1"/>
  <c r="K59" i="3" l="1"/>
  <c r="L58" i="3"/>
  <c r="N58" i="3" s="1"/>
  <c r="O58" i="3" s="1"/>
  <c r="L59" i="3" l="1"/>
  <c r="N59" i="3" s="1"/>
  <c r="O59" i="3" s="1"/>
  <c r="K60" i="3"/>
  <c r="L60" i="3" l="1"/>
  <c r="N60" i="3" s="1"/>
  <c r="O60" i="3" s="1"/>
  <c r="K61" i="3"/>
  <c r="K62" i="3" l="1"/>
  <c r="L61" i="3"/>
  <c r="N61" i="3" s="1"/>
  <c r="O61" i="3" s="1"/>
  <c r="K63" i="3" l="1"/>
  <c r="L62" i="3"/>
  <c r="N62" i="3" s="1"/>
  <c r="O62" i="3" s="1"/>
  <c r="L63" i="3" l="1"/>
  <c r="N63" i="3" s="1"/>
  <c r="O63" i="3" s="1"/>
  <c r="K64" i="3"/>
  <c r="L64" i="3" l="1"/>
  <c r="N64" i="3" s="1"/>
  <c r="O64" i="3" s="1"/>
  <c r="K65" i="3"/>
  <c r="K66" i="3" l="1"/>
  <c r="L65" i="3"/>
  <c r="N65" i="3" s="1"/>
  <c r="O65" i="3" s="1"/>
  <c r="K67" i="3" l="1"/>
  <c r="L66" i="3"/>
  <c r="N66" i="3" s="1"/>
  <c r="O66" i="3" s="1"/>
  <c r="L67" i="3" l="1"/>
  <c r="N67" i="3" s="1"/>
  <c r="O67" i="3" s="1"/>
  <c r="K68" i="3"/>
  <c r="L68" i="3" l="1"/>
  <c r="N68" i="3" s="1"/>
  <c r="O68" i="3" s="1"/>
  <c r="K69" i="3"/>
  <c r="K70" i="3" l="1"/>
  <c r="L69" i="3"/>
  <c r="N69" i="3" s="1"/>
  <c r="O69" i="3" s="1"/>
  <c r="K71" i="3" l="1"/>
  <c r="L70" i="3"/>
  <c r="N70" i="3" s="1"/>
  <c r="O70" i="3" s="1"/>
  <c r="L71" i="3" l="1"/>
  <c r="N71" i="3" s="1"/>
  <c r="O71" i="3" s="1"/>
  <c r="K72" i="3"/>
  <c r="L72" i="3" l="1"/>
  <c r="N72" i="3" s="1"/>
  <c r="O72" i="3" s="1"/>
  <c r="K73" i="3"/>
  <c r="K74" i="3" l="1"/>
  <c r="L73" i="3"/>
  <c r="N73" i="3" s="1"/>
  <c r="O73" i="3" s="1"/>
  <c r="K75" i="3" l="1"/>
  <c r="L74" i="3"/>
  <c r="N74" i="3" s="1"/>
  <c r="O74" i="3" s="1"/>
  <c r="L75" i="3" l="1"/>
  <c r="N75" i="3" s="1"/>
  <c r="O75" i="3" s="1"/>
  <c r="K76" i="3"/>
  <c r="L76" i="3" l="1"/>
  <c r="N76" i="3" s="1"/>
  <c r="O76" i="3" s="1"/>
  <c r="K77" i="3"/>
  <c r="K78" i="3" l="1"/>
  <c r="L77" i="3"/>
  <c r="N77" i="3" s="1"/>
  <c r="O77" i="3" s="1"/>
  <c r="K79" i="3" l="1"/>
  <c r="L78" i="3"/>
  <c r="N78" i="3" s="1"/>
  <c r="O78" i="3" s="1"/>
  <c r="L79" i="3" l="1"/>
  <c r="N79" i="3" s="1"/>
  <c r="O79" i="3" s="1"/>
  <c r="K80" i="3"/>
  <c r="L80" i="3" l="1"/>
  <c r="N80" i="3" s="1"/>
  <c r="O80" i="3" s="1"/>
  <c r="K81" i="3"/>
  <c r="K82" i="3" l="1"/>
  <c r="L81" i="3"/>
  <c r="N81" i="3" s="1"/>
  <c r="O81" i="3" s="1"/>
  <c r="K83" i="3" l="1"/>
  <c r="L82" i="3"/>
  <c r="N82" i="3" s="1"/>
  <c r="O82" i="3" s="1"/>
  <c r="L83" i="3" l="1"/>
  <c r="N83" i="3" s="1"/>
  <c r="O83" i="3" s="1"/>
  <c r="K84" i="3"/>
  <c r="L84" i="3" l="1"/>
  <c r="N84" i="3" s="1"/>
  <c r="O84" i="3" s="1"/>
  <c r="K85" i="3"/>
  <c r="K86" i="3" l="1"/>
  <c r="L85" i="3"/>
  <c r="N85" i="3" s="1"/>
  <c r="O85" i="3" s="1"/>
  <c r="K87" i="3" l="1"/>
  <c r="L86" i="3"/>
  <c r="N86" i="3" s="1"/>
  <c r="O86" i="3" s="1"/>
  <c r="L87" i="3" l="1"/>
  <c r="N87" i="3" s="1"/>
  <c r="O87" i="3" s="1"/>
  <c r="K88" i="3"/>
  <c r="L88" i="3" l="1"/>
  <c r="N88" i="3" s="1"/>
  <c r="O88" i="3" s="1"/>
  <c r="K89" i="3"/>
  <c r="K90" i="3" l="1"/>
  <c r="L89" i="3"/>
  <c r="N89" i="3" s="1"/>
  <c r="O89" i="3" s="1"/>
  <c r="K91" i="3" l="1"/>
  <c r="L90" i="3"/>
  <c r="N90" i="3" s="1"/>
  <c r="O90" i="3" s="1"/>
  <c r="L91" i="3" l="1"/>
  <c r="N91" i="3" s="1"/>
  <c r="O91" i="3" s="1"/>
  <c r="K92" i="3"/>
  <c r="L92" i="3" l="1"/>
  <c r="N92" i="3" s="1"/>
  <c r="O92" i="3" s="1"/>
  <c r="K93" i="3"/>
  <c r="K94" i="3" l="1"/>
  <c r="L93" i="3"/>
  <c r="N93" i="3" s="1"/>
  <c r="O93" i="3" s="1"/>
  <c r="K95" i="3" l="1"/>
  <c r="L94" i="3"/>
  <c r="N94" i="3" s="1"/>
  <c r="O94" i="3" s="1"/>
  <c r="L95" i="3" l="1"/>
  <c r="N95" i="3" s="1"/>
  <c r="O95" i="3" s="1"/>
  <c r="K96" i="3"/>
  <c r="L96" i="3" l="1"/>
  <c r="N96" i="3" s="1"/>
  <c r="O96" i="3" s="1"/>
  <c r="K97" i="3"/>
  <c r="K98" i="3" l="1"/>
  <c r="L97" i="3"/>
  <c r="N97" i="3" s="1"/>
  <c r="O97" i="3" s="1"/>
  <c r="K99" i="3" l="1"/>
  <c r="L98" i="3"/>
  <c r="N98" i="3" s="1"/>
  <c r="O98" i="3" s="1"/>
  <c r="L99" i="3" l="1"/>
  <c r="N99" i="3" s="1"/>
  <c r="O99" i="3" s="1"/>
  <c r="K100" i="3"/>
  <c r="L100" i="3" l="1"/>
  <c r="N100" i="3" s="1"/>
  <c r="O100" i="3" s="1"/>
  <c r="K101" i="3"/>
  <c r="K102" i="3" l="1"/>
  <c r="L101" i="3"/>
  <c r="N101" i="3" s="1"/>
  <c r="O101" i="3" s="1"/>
  <c r="K103" i="3" l="1"/>
  <c r="L102" i="3"/>
  <c r="N102" i="3" s="1"/>
  <c r="O102" i="3" s="1"/>
  <c r="L103" i="3" l="1"/>
  <c r="N103" i="3" s="1"/>
  <c r="O103" i="3" s="1"/>
  <c r="K104" i="3"/>
  <c r="L104" i="3" l="1"/>
  <c r="N104" i="3" s="1"/>
  <c r="O104" i="3" s="1"/>
  <c r="K105" i="3"/>
  <c r="K106" i="3" l="1"/>
  <c r="L105" i="3"/>
  <c r="N105" i="3" s="1"/>
  <c r="O105" i="3" s="1"/>
  <c r="K107" i="3" l="1"/>
  <c r="L106" i="3"/>
  <c r="N106" i="3" s="1"/>
  <c r="O106" i="3" s="1"/>
  <c r="L107" i="3" l="1"/>
  <c r="N107" i="3" s="1"/>
  <c r="O107" i="3" s="1"/>
  <c r="K108" i="3"/>
  <c r="L108" i="3" l="1"/>
  <c r="N108" i="3" s="1"/>
  <c r="O108" i="3" s="1"/>
  <c r="K109" i="3"/>
  <c r="K110" i="3" l="1"/>
  <c r="L109" i="3"/>
  <c r="N109" i="3" s="1"/>
  <c r="O109" i="3" s="1"/>
  <c r="K111" i="3" l="1"/>
  <c r="L110" i="3"/>
  <c r="N110" i="3" s="1"/>
  <c r="O110" i="3" s="1"/>
  <c r="L111" i="3" l="1"/>
  <c r="N111" i="3" s="1"/>
  <c r="O111" i="3" s="1"/>
  <c r="K112" i="3"/>
  <c r="L112" i="3" l="1"/>
  <c r="N112" i="3" s="1"/>
  <c r="O112" i="3" s="1"/>
  <c r="K113" i="3"/>
  <c r="K114" i="3" l="1"/>
  <c r="L113" i="3"/>
  <c r="N113" i="3" s="1"/>
  <c r="O113" i="3" s="1"/>
  <c r="K115" i="3" l="1"/>
  <c r="L114" i="3"/>
  <c r="N114" i="3" s="1"/>
  <c r="O114" i="3" s="1"/>
  <c r="L115" i="3" l="1"/>
  <c r="N115" i="3" s="1"/>
  <c r="O115" i="3" s="1"/>
  <c r="K116" i="3"/>
  <c r="L116" i="3" l="1"/>
  <c r="N116" i="3" s="1"/>
  <c r="O116" i="3" s="1"/>
  <c r="K117" i="3"/>
  <c r="K118" i="3" l="1"/>
  <c r="L117" i="3"/>
  <c r="N117" i="3" s="1"/>
  <c r="O117" i="3" s="1"/>
  <c r="K119" i="3" l="1"/>
  <c r="L118" i="3"/>
  <c r="N118" i="3" s="1"/>
  <c r="O118" i="3" s="1"/>
  <c r="L119" i="3" l="1"/>
  <c r="N119" i="3" s="1"/>
  <c r="O119" i="3" s="1"/>
  <c r="K120" i="3"/>
  <c r="L120" i="3" l="1"/>
  <c r="N120" i="3" s="1"/>
  <c r="O120" i="3" s="1"/>
  <c r="K121" i="3"/>
  <c r="K122" i="3" l="1"/>
  <c r="L121" i="3"/>
  <c r="N121" i="3" s="1"/>
  <c r="O121" i="3" s="1"/>
  <c r="K123" i="3" l="1"/>
  <c r="L122" i="3"/>
  <c r="N122" i="3" s="1"/>
  <c r="O122" i="3" s="1"/>
  <c r="L123" i="3" l="1"/>
  <c r="N123" i="3" s="1"/>
  <c r="O123" i="3" s="1"/>
  <c r="K124" i="3"/>
  <c r="L124" i="3" l="1"/>
  <c r="N124" i="3" s="1"/>
  <c r="O124" i="3" s="1"/>
  <c r="K125" i="3"/>
  <c r="K126" i="3" l="1"/>
  <c r="L125" i="3"/>
  <c r="N125" i="3" s="1"/>
  <c r="O125" i="3" s="1"/>
  <c r="K127" i="3" l="1"/>
  <c r="L126" i="3"/>
  <c r="N126" i="3" s="1"/>
  <c r="O126" i="3" s="1"/>
  <c r="L127" i="3" l="1"/>
  <c r="N127" i="3" s="1"/>
  <c r="O127" i="3" s="1"/>
  <c r="K128" i="3"/>
  <c r="L128" i="3" l="1"/>
  <c r="N128" i="3" s="1"/>
  <c r="O128" i="3" s="1"/>
  <c r="K129" i="3"/>
  <c r="K130" i="3" l="1"/>
  <c r="L129" i="3"/>
  <c r="N129" i="3" s="1"/>
  <c r="O129" i="3" s="1"/>
  <c r="K131" i="3" l="1"/>
  <c r="L130" i="3"/>
  <c r="N130" i="3" s="1"/>
  <c r="O130" i="3" s="1"/>
  <c r="L131" i="3" l="1"/>
  <c r="N131" i="3" s="1"/>
  <c r="O131" i="3" s="1"/>
  <c r="K132" i="3"/>
  <c r="L132" i="3" l="1"/>
  <c r="N132" i="3" s="1"/>
  <c r="O132" i="3" s="1"/>
  <c r="K133" i="3"/>
  <c r="K134" i="3" l="1"/>
  <c r="L133" i="3"/>
  <c r="N133" i="3" s="1"/>
  <c r="O133" i="3" s="1"/>
  <c r="K135" i="3" l="1"/>
  <c r="L134" i="3"/>
  <c r="N134" i="3" s="1"/>
  <c r="O134" i="3" s="1"/>
  <c r="L135" i="3" l="1"/>
  <c r="N135" i="3" s="1"/>
  <c r="O135" i="3" s="1"/>
  <c r="K136" i="3"/>
  <c r="L136" i="3" l="1"/>
  <c r="N136" i="3" s="1"/>
  <c r="O136" i="3" s="1"/>
  <c r="K137" i="3"/>
  <c r="K138" i="3" l="1"/>
  <c r="L137" i="3"/>
  <c r="N137" i="3" s="1"/>
  <c r="O137" i="3" s="1"/>
  <c r="K139" i="3" l="1"/>
  <c r="L138" i="3"/>
  <c r="N138" i="3" s="1"/>
  <c r="O138" i="3" s="1"/>
  <c r="L139" i="3" l="1"/>
  <c r="N139" i="3" s="1"/>
  <c r="O139" i="3" s="1"/>
  <c r="K140" i="3"/>
  <c r="L140" i="3" l="1"/>
  <c r="N140" i="3" s="1"/>
  <c r="O140" i="3" s="1"/>
  <c r="K141" i="3"/>
  <c r="K142" i="3" l="1"/>
  <c r="L141" i="3"/>
  <c r="N141" i="3" s="1"/>
  <c r="O141" i="3" s="1"/>
  <c r="K143" i="3" l="1"/>
  <c r="L142" i="3"/>
  <c r="N142" i="3" s="1"/>
  <c r="O142" i="3" s="1"/>
  <c r="L143" i="3" l="1"/>
  <c r="N143" i="3" s="1"/>
  <c r="O143" i="3" s="1"/>
  <c r="K144" i="3"/>
  <c r="L144" i="3" l="1"/>
  <c r="N144" i="3" s="1"/>
  <c r="O144" i="3" s="1"/>
  <c r="K145" i="3"/>
  <c r="K146" i="3" l="1"/>
  <c r="L145" i="3"/>
  <c r="N145" i="3" s="1"/>
  <c r="O145" i="3" s="1"/>
  <c r="K147" i="3" l="1"/>
  <c r="L146" i="3"/>
  <c r="N146" i="3" s="1"/>
  <c r="O146" i="3" s="1"/>
  <c r="L147" i="3" l="1"/>
  <c r="N147" i="3" s="1"/>
  <c r="O147" i="3" s="1"/>
  <c r="K148" i="3"/>
  <c r="L148" i="3" l="1"/>
  <c r="N148" i="3" s="1"/>
  <c r="O148" i="3" s="1"/>
  <c r="K149" i="3"/>
  <c r="K150" i="3" l="1"/>
  <c r="L149" i="3"/>
  <c r="N149" i="3" s="1"/>
  <c r="O149" i="3" s="1"/>
  <c r="K151" i="3" l="1"/>
  <c r="L150" i="3"/>
  <c r="N150" i="3" s="1"/>
  <c r="O150" i="3" s="1"/>
  <c r="L151" i="3" l="1"/>
  <c r="N151" i="3" s="1"/>
  <c r="O151" i="3" s="1"/>
  <c r="K152" i="3"/>
  <c r="L152" i="3" l="1"/>
  <c r="N152" i="3" s="1"/>
  <c r="O152" i="3" s="1"/>
  <c r="K153" i="3"/>
  <c r="K154" i="3" l="1"/>
  <c r="L153" i="3"/>
  <c r="N153" i="3" s="1"/>
  <c r="O153" i="3" s="1"/>
  <c r="K155" i="3" l="1"/>
  <c r="L154" i="3"/>
  <c r="N154" i="3" s="1"/>
  <c r="O154" i="3" s="1"/>
  <c r="L155" i="3" l="1"/>
  <c r="N155" i="3" s="1"/>
  <c r="O155" i="3" s="1"/>
  <c r="K156" i="3"/>
  <c r="L156" i="3" l="1"/>
  <c r="N156" i="3" s="1"/>
  <c r="O156" i="3" s="1"/>
  <c r="K157" i="3"/>
  <c r="K158" i="3" l="1"/>
  <c r="L157" i="3"/>
  <c r="N157" i="3" s="1"/>
  <c r="O157" i="3" s="1"/>
  <c r="K159" i="3" l="1"/>
  <c r="L158" i="3"/>
  <c r="N158" i="3" s="1"/>
  <c r="O158" i="3" s="1"/>
  <c r="L159" i="3" l="1"/>
  <c r="N159" i="3" s="1"/>
  <c r="O159" i="3" s="1"/>
  <c r="K160" i="3"/>
  <c r="L160" i="3" l="1"/>
  <c r="N160" i="3" s="1"/>
  <c r="O160" i="3" s="1"/>
  <c r="K161" i="3"/>
  <c r="K162" i="3" l="1"/>
  <c r="L161" i="3"/>
  <c r="N161" i="3" s="1"/>
  <c r="O161" i="3" s="1"/>
  <c r="K163" i="3" l="1"/>
  <c r="L162" i="3"/>
  <c r="N162" i="3" s="1"/>
  <c r="O162" i="3" s="1"/>
  <c r="L163" i="3" l="1"/>
  <c r="N163" i="3" s="1"/>
  <c r="O163" i="3" s="1"/>
  <c r="K164" i="3"/>
  <c r="L164" i="3" l="1"/>
  <c r="N164" i="3" s="1"/>
  <c r="O164" i="3" s="1"/>
  <c r="K165" i="3"/>
  <c r="K166" i="3" l="1"/>
  <c r="L165" i="3"/>
  <c r="N165" i="3" s="1"/>
  <c r="O165" i="3" s="1"/>
  <c r="K167" i="3" l="1"/>
  <c r="L166" i="3"/>
  <c r="N166" i="3" s="1"/>
  <c r="O166" i="3" s="1"/>
  <c r="L167" i="3" l="1"/>
  <c r="N167" i="3" s="1"/>
  <c r="O167" i="3" s="1"/>
  <c r="K168" i="3"/>
  <c r="L168" i="3" l="1"/>
  <c r="N168" i="3" s="1"/>
  <c r="O168" i="3" s="1"/>
  <c r="K169" i="3"/>
  <c r="K170" i="3" l="1"/>
  <c r="L169" i="3"/>
  <c r="N169" i="3" s="1"/>
  <c r="O169" i="3" s="1"/>
  <c r="K171" i="3" l="1"/>
  <c r="L170" i="3"/>
  <c r="N170" i="3" s="1"/>
  <c r="O170" i="3" s="1"/>
  <c r="L171" i="3" l="1"/>
  <c r="N171" i="3" s="1"/>
  <c r="O171" i="3" s="1"/>
  <c r="K172" i="3"/>
  <c r="L172" i="3" l="1"/>
  <c r="N172" i="3" s="1"/>
  <c r="O172" i="3" s="1"/>
  <c r="K173" i="3"/>
  <c r="K174" i="3" l="1"/>
  <c r="L173" i="3"/>
  <c r="N173" i="3" s="1"/>
  <c r="O173" i="3" s="1"/>
  <c r="K175" i="3" l="1"/>
  <c r="L174" i="3"/>
  <c r="N174" i="3" s="1"/>
  <c r="O174" i="3" s="1"/>
  <c r="L175" i="3" l="1"/>
  <c r="N175" i="3" s="1"/>
  <c r="O175" i="3" s="1"/>
  <c r="K176" i="3"/>
  <c r="L176" i="3" l="1"/>
  <c r="N176" i="3" s="1"/>
  <c r="O176" i="3" s="1"/>
  <c r="K177" i="3"/>
  <c r="K178" i="3" l="1"/>
  <c r="L177" i="3"/>
  <c r="N177" i="3" s="1"/>
  <c r="O177" i="3" s="1"/>
  <c r="K179" i="3" l="1"/>
  <c r="L178" i="3"/>
  <c r="N178" i="3" s="1"/>
  <c r="O178" i="3" s="1"/>
  <c r="L179" i="3" l="1"/>
  <c r="N179" i="3" s="1"/>
  <c r="O179" i="3" s="1"/>
  <c r="K180" i="3"/>
  <c r="L180" i="3" l="1"/>
  <c r="N180" i="3" s="1"/>
  <c r="O180" i="3" s="1"/>
  <c r="K181" i="3"/>
  <c r="K182" i="3" l="1"/>
  <c r="L181" i="3"/>
  <c r="N181" i="3" s="1"/>
  <c r="O181" i="3" s="1"/>
  <c r="K183" i="3" l="1"/>
  <c r="L182" i="3"/>
  <c r="N182" i="3" s="1"/>
  <c r="O182" i="3" s="1"/>
  <c r="L183" i="3" l="1"/>
  <c r="N183" i="3" s="1"/>
  <c r="O183" i="3" s="1"/>
  <c r="K184" i="3"/>
  <c r="L184" i="3" l="1"/>
  <c r="N184" i="3" s="1"/>
  <c r="O184" i="3" s="1"/>
  <c r="K185" i="3"/>
  <c r="K186" i="3" l="1"/>
  <c r="L185" i="3"/>
  <c r="N185" i="3" s="1"/>
  <c r="O185" i="3" s="1"/>
  <c r="K187" i="3" l="1"/>
  <c r="L186" i="3"/>
  <c r="N186" i="3" s="1"/>
  <c r="O186" i="3" s="1"/>
  <c r="L187" i="3" l="1"/>
  <c r="N187" i="3" s="1"/>
  <c r="O187" i="3" s="1"/>
  <c r="K188" i="3"/>
  <c r="L188" i="3" l="1"/>
  <c r="N188" i="3" s="1"/>
  <c r="O188" i="3" s="1"/>
  <c r="K189" i="3"/>
  <c r="K190" i="3" l="1"/>
  <c r="L189" i="3"/>
  <c r="N189" i="3" s="1"/>
  <c r="O189" i="3" s="1"/>
  <c r="K191" i="3" l="1"/>
  <c r="L190" i="3"/>
  <c r="N190" i="3" s="1"/>
  <c r="O190" i="3" s="1"/>
  <c r="L191" i="3" l="1"/>
  <c r="N191" i="3" s="1"/>
  <c r="O191" i="3" s="1"/>
  <c r="K192" i="3"/>
  <c r="L192" i="3" l="1"/>
  <c r="N192" i="3" s="1"/>
  <c r="O192" i="3" s="1"/>
  <c r="K193" i="3"/>
  <c r="K194" i="3" l="1"/>
  <c r="L193" i="3"/>
  <c r="N193" i="3" s="1"/>
  <c r="O193" i="3" s="1"/>
  <c r="K195" i="3" l="1"/>
  <c r="L194" i="3"/>
  <c r="N194" i="3" s="1"/>
  <c r="O194" i="3" s="1"/>
  <c r="L195" i="3" l="1"/>
  <c r="N195" i="3" s="1"/>
  <c r="O195" i="3" s="1"/>
  <c r="K196" i="3"/>
  <c r="L196" i="3" l="1"/>
  <c r="N196" i="3" s="1"/>
  <c r="O196" i="3" s="1"/>
  <c r="K197" i="3"/>
  <c r="K198" i="3" l="1"/>
  <c r="L197" i="3"/>
  <c r="N197" i="3" s="1"/>
  <c r="O197" i="3" s="1"/>
  <c r="K199" i="3" l="1"/>
  <c r="L198" i="3"/>
  <c r="N198" i="3" s="1"/>
  <c r="O198" i="3" s="1"/>
  <c r="L199" i="3" l="1"/>
  <c r="N199" i="3" s="1"/>
  <c r="O199" i="3" s="1"/>
  <c r="K200" i="3"/>
  <c r="L200" i="3" l="1"/>
  <c r="N200" i="3" s="1"/>
  <c r="O200" i="3" s="1"/>
  <c r="K201" i="3"/>
  <c r="K202" i="3" l="1"/>
  <c r="L201" i="3"/>
  <c r="N201" i="3" s="1"/>
  <c r="O201" i="3" s="1"/>
  <c r="K203" i="3" l="1"/>
  <c r="L202" i="3"/>
  <c r="N202" i="3" s="1"/>
  <c r="O202" i="3" s="1"/>
  <c r="L203" i="3" l="1"/>
  <c r="N203" i="3" s="1"/>
  <c r="O203" i="3" s="1"/>
  <c r="K204" i="3"/>
  <c r="L204" i="3" l="1"/>
  <c r="N204" i="3" s="1"/>
  <c r="O204" i="3" s="1"/>
  <c r="K205" i="3"/>
  <c r="K206" i="3" l="1"/>
  <c r="L205" i="3"/>
  <c r="N205" i="3" s="1"/>
  <c r="O205" i="3" s="1"/>
  <c r="K207" i="3" l="1"/>
  <c r="L206" i="3"/>
  <c r="N206" i="3" s="1"/>
  <c r="O206" i="3" s="1"/>
  <c r="L207" i="3" l="1"/>
  <c r="N207" i="3" s="1"/>
  <c r="O207" i="3" s="1"/>
  <c r="K208" i="3"/>
  <c r="L208" i="3" l="1"/>
  <c r="N208" i="3" s="1"/>
  <c r="O208" i="3" s="1"/>
  <c r="K209" i="3"/>
  <c r="K210" i="3" l="1"/>
  <c r="L209" i="3"/>
  <c r="N209" i="3" s="1"/>
  <c r="O209" i="3" s="1"/>
  <c r="K211" i="3" l="1"/>
  <c r="L210" i="3"/>
  <c r="N210" i="3" s="1"/>
  <c r="O210" i="3" s="1"/>
  <c r="L211" i="3" l="1"/>
  <c r="N211" i="3" s="1"/>
  <c r="O211" i="3" s="1"/>
  <c r="K212" i="3"/>
  <c r="L212" i="3" l="1"/>
  <c r="N212" i="3" s="1"/>
  <c r="O212" i="3" s="1"/>
  <c r="K213" i="3"/>
  <c r="K214" i="3" l="1"/>
  <c r="L213" i="3"/>
  <c r="N213" i="3" s="1"/>
  <c r="O213" i="3" s="1"/>
  <c r="K215" i="3" l="1"/>
  <c r="L214" i="3"/>
  <c r="N214" i="3" s="1"/>
  <c r="O214" i="3" s="1"/>
  <c r="K216" i="3" l="1"/>
  <c r="L215" i="3"/>
  <c r="N215" i="3" s="1"/>
  <c r="O215" i="3" s="1"/>
  <c r="K217" i="3" l="1"/>
  <c r="L216" i="3"/>
  <c r="N216" i="3" s="1"/>
  <c r="O216" i="3" s="1"/>
  <c r="L217" i="3" l="1"/>
  <c r="N217" i="3" s="1"/>
  <c r="O217" i="3" s="1"/>
  <c r="K218" i="3"/>
  <c r="K219" i="3" l="1"/>
  <c r="L218" i="3"/>
  <c r="N218" i="3" s="1"/>
  <c r="O218" i="3" s="1"/>
  <c r="K220" i="3" l="1"/>
  <c r="L219" i="3"/>
  <c r="N219" i="3" s="1"/>
  <c r="O219" i="3" s="1"/>
  <c r="L220" i="3" l="1"/>
  <c r="N220" i="3" s="1"/>
  <c r="O220" i="3" s="1"/>
  <c r="K221" i="3"/>
  <c r="L221" i="3" l="1"/>
  <c r="N221" i="3" s="1"/>
  <c r="O221" i="3" s="1"/>
  <c r="K222" i="3"/>
  <c r="K223" i="3" l="1"/>
  <c r="L222" i="3"/>
  <c r="N222" i="3" s="1"/>
  <c r="O222" i="3" s="1"/>
  <c r="K224" i="3" l="1"/>
  <c r="L223" i="3"/>
  <c r="N223" i="3" s="1"/>
  <c r="O223" i="3" s="1"/>
  <c r="K225" i="3" l="1"/>
  <c r="L224" i="3"/>
  <c r="N224" i="3" s="1"/>
  <c r="O224" i="3" s="1"/>
  <c r="L225" i="3" l="1"/>
  <c r="N225" i="3" s="1"/>
  <c r="O225" i="3" s="1"/>
  <c r="K226" i="3"/>
  <c r="K227" i="3" l="1"/>
  <c r="L226" i="3"/>
  <c r="N226" i="3" s="1"/>
  <c r="O226" i="3" s="1"/>
  <c r="K228" i="3" l="1"/>
  <c r="L227" i="3"/>
  <c r="N227" i="3" s="1"/>
  <c r="O227" i="3" s="1"/>
  <c r="L228" i="3" l="1"/>
  <c r="N228" i="3" s="1"/>
  <c r="O228" i="3" s="1"/>
  <c r="K229" i="3"/>
  <c r="L229" i="3" l="1"/>
  <c r="N229" i="3" s="1"/>
  <c r="O229" i="3" s="1"/>
  <c r="K230" i="3"/>
  <c r="K231" i="3" l="1"/>
  <c r="L230" i="3"/>
  <c r="N230" i="3" s="1"/>
  <c r="O230" i="3" s="1"/>
  <c r="K232" i="3" l="1"/>
  <c r="L231" i="3"/>
  <c r="N231" i="3" s="1"/>
  <c r="O231" i="3" s="1"/>
  <c r="K233" i="3" l="1"/>
  <c r="L232" i="3"/>
  <c r="N232" i="3" s="1"/>
  <c r="O232" i="3" s="1"/>
  <c r="L233" i="3" l="1"/>
  <c r="N233" i="3" s="1"/>
  <c r="O233" i="3" s="1"/>
  <c r="K234" i="3"/>
  <c r="K235" i="3" l="1"/>
  <c r="L234" i="3"/>
  <c r="N234" i="3" s="1"/>
  <c r="O234" i="3" s="1"/>
  <c r="K236" i="3" l="1"/>
  <c r="L235" i="3"/>
  <c r="N235" i="3" s="1"/>
  <c r="O235" i="3" s="1"/>
  <c r="L236" i="3" l="1"/>
  <c r="N236" i="3" s="1"/>
  <c r="O236" i="3" s="1"/>
  <c r="K237" i="3"/>
  <c r="L237" i="3" l="1"/>
  <c r="N237" i="3" s="1"/>
  <c r="O237" i="3" s="1"/>
  <c r="K238" i="3"/>
  <c r="K239" i="3" l="1"/>
  <c r="L238" i="3"/>
  <c r="N238" i="3" s="1"/>
  <c r="O238" i="3" s="1"/>
  <c r="K240" i="3" l="1"/>
  <c r="L239" i="3"/>
  <c r="N239" i="3" s="1"/>
  <c r="O239" i="3" s="1"/>
  <c r="K241" i="3" l="1"/>
  <c r="L240" i="3"/>
  <c r="N240" i="3" s="1"/>
  <c r="O240" i="3" s="1"/>
  <c r="L241" i="3" l="1"/>
  <c r="N241" i="3" s="1"/>
  <c r="O241" i="3" s="1"/>
  <c r="K242" i="3"/>
  <c r="K243" i="3" l="1"/>
  <c r="L242" i="3"/>
  <c r="N242" i="3" s="1"/>
  <c r="O242" i="3" s="1"/>
  <c r="K244" i="3" l="1"/>
  <c r="L243" i="3"/>
  <c r="N243" i="3" s="1"/>
  <c r="O243" i="3" s="1"/>
  <c r="L244" i="3" l="1"/>
  <c r="N244" i="3" s="1"/>
  <c r="O244" i="3" s="1"/>
  <c r="K245" i="3"/>
  <c r="L245" i="3" l="1"/>
  <c r="N245" i="3" s="1"/>
  <c r="O245" i="3" s="1"/>
  <c r="K246" i="3"/>
  <c r="K247" i="3" l="1"/>
  <c r="L246" i="3"/>
  <c r="N246" i="3" s="1"/>
  <c r="O246" i="3" s="1"/>
  <c r="K248" i="3" l="1"/>
  <c r="L247" i="3"/>
  <c r="N247" i="3" s="1"/>
  <c r="O247" i="3" s="1"/>
  <c r="K249" i="3" l="1"/>
  <c r="L248" i="3"/>
  <c r="N248" i="3" s="1"/>
  <c r="O248" i="3" s="1"/>
  <c r="L249" i="3" l="1"/>
  <c r="N249" i="3" s="1"/>
  <c r="O249" i="3" s="1"/>
  <c r="K250" i="3"/>
  <c r="K251" i="3" l="1"/>
  <c r="L250" i="3"/>
  <c r="N250" i="3" s="1"/>
  <c r="O250" i="3" s="1"/>
  <c r="K252" i="3" l="1"/>
  <c r="L251" i="3"/>
  <c r="N251" i="3" s="1"/>
  <c r="O251" i="3" s="1"/>
  <c r="L252" i="3" l="1"/>
  <c r="N252" i="3" s="1"/>
  <c r="O252" i="3" s="1"/>
  <c r="K253" i="3"/>
  <c r="L253" i="3" l="1"/>
  <c r="N253" i="3" s="1"/>
  <c r="O253" i="3" s="1"/>
  <c r="K254" i="3"/>
  <c r="K255" i="3" l="1"/>
  <c r="L254" i="3"/>
  <c r="N254" i="3" s="1"/>
  <c r="O254" i="3" s="1"/>
  <c r="K256" i="3" l="1"/>
  <c r="L255" i="3"/>
  <c r="N255" i="3" s="1"/>
  <c r="O255" i="3" s="1"/>
  <c r="K257" i="3" l="1"/>
  <c r="L256" i="3"/>
  <c r="N256" i="3" s="1"/>
  <c r="O256" i="3" s="1"/>
  <c r="L257" i="3" l="1"/>
  <c r="N257" i="3" s="1"/>
  <c r="O257" i="3" s="1"/>
  <c r="K258" i="3"/>
  <c r="K259" i="3" l="1"/>
  <c r="L258" i="3"/>
  <c r="N258" i="3" s="1"/>
  <c r="O258" i="3" s="1"/>
  <c r="K260" i="3" l="1"/>
  <c r="L259" i="3"/>
  <c r="N259" i="3" s="1"/>
  <c r="O259" i="3" s="1"/>
  <c r="L260" i="3" l="1"/>
  <c r="N260" i="3" s="1"/>
  <c r="O260" i="3" s="1"/>
  <c r="K261" i="3"/>
  <c r="L261" i="3" l="1"/>
  <c r="N261" i="3" s="1"/>
  <c r="O261" i="3" s="1"/>
  <c r="K262" i="3"/>
  <c r="K263" i="3" l="1"/>
  <c r="L262" i="3"/>
  <c r="N262" i="3" s="1"/>
  <c r="O262" i="3" s="1"/>
  <c r="K264" i="3" l="1"/>
  <c r="L263" i="3"/>
  <c r="N263" i="3" s="1"/>
  <c r="O263" i="3" s="1"/>
  <c r="K265" i="3" l="1"/>
  <c r="L264" i="3"/>
  <c r="N264" i="3" s="1"/>
  <c r="O264" i="3" s="1"/>
  <c r="L265" i="3" l="1"/>
  <c r="N265" i="3" s="1"/>
  <c r="O265" i="3" s="1"/>
  <c r="K266" i="3"/>
  <c r="K267" i="3" l="1"/>
  <c r="L266" i="3"/>
  <c r="N266" i="3" s="1"/>
  <c r="O266" i="3" s="1"/>
  <c r="K268" i="3" l="1"/>
  <c r="L267" i="3"/>
  <c r="N267" i="3" s="1"/>
  <c r="O267" i="3" s="1"/>
  <c r="L268" i="3" l="1"/>
  <c r="N268" i="3" s="1"/>
  <c r="O268" i="3" s="1"/>
  <c r="K269" i="3"/>
  <c r="L269" i="3" l="1"/>
  <c r="N269" i="3" s="1"/>
  <c r="O269" i="3" s="1"/>
  <c r="K270" i="3"/>
  <c r="K271" i="3" l="1"/>
  <c r="L270" i="3"/>
  <c r="N270" i="3" s="1"/>
  <c r="O270" i="3" s="1"/>
  <c r="K272" i="3" l="1"/>
  <c r="L271" i="3"/>
  <c r="N271" i="3" s="1"/>
  <c r="O271" i="3" s="1"/>
  <c r="K273" i="3" l="1"/>
  <c r="L272" i="3"/>
  <c r="N272" i="3" s="1"/>
  <c r="O272" i="3" s="1"/>
  <c r="L273" i="3" l="1"/>
  <c r="N273" i="3" s="1"/>
  <c r="O273" i="3" s="1"/>
  <c r="K274" i="3"/>
  <c r="K275" i="3" l="1"/>
  <c r="L274" i="3"/>
  <c r="N274" i="3" s="1"/>
  <c r="O274" i="3" s="1"/>
  <c r="K276" i="3" l="1"/>
  <c r="L275" i="3"/>
  <c r="N275" i="3" s="1"/>
  <c r="O275" i="3" s="1"/>
  <c r="L276" i="3" l="1"/>
  <c r="N276" i="3" s="1"/>
  <c r="O276" i="3" s="1"/>
  <c r="K277" i="3"/>
  <c r="L277" i="3" l="1"/>
  <c r="N277" i="3" s="1"/>
  <c r="O277" i="3" s="1"/>
  <c r="K278" i="3"/>
  <c r="K279" i="3" l="1"/>
  <c r="L278" i="3"/>
  <c r="N278" i="3" s="1"/>
  <c r="O278" i="3" s="1"/>
  <c r="K280" i="3" l="1"/>
  <c r="L279" i="3"/>
  <c r="N279" i="3" s="1"/>
  <c r="O279" i="3" s="1"/>
  <c r="K281" i="3" l="1"/>
  <c r="L280" i="3"/>
  <c r="N280" i="3" s="1"/>
  <c r="O280" i="3" s="1"/>
  <c r="L281" i="3" l="1"/>
  <c r="N281" i="3" s="1"/>
  <c r="O281" i="3" s="1"/>
  <c r="K282" i="3"/>
  <c r="K283" i="3" l="1"/>
  <c r="L282" i="3"/>
  <c r="N282" i="3" s="1"/>
  <c r="O282" i="3" s="1"/>
  <c r="K284" i="3" l="1"/>
  <c r="L283" i="3"/>
  <c r="N283" i="3" s="1"/>
  <c r="O283" i="3" s="1"/>
  <c r="L284" i="3" l="1"/>
  <c r="N284" i="3" s="1"/>
  <c r="O284" i="3" s="1"/>
  <c r="K285" i="3"/>
  <c r="L285" i="3" l="1"/>
  <c r="N285" i="3" s="1"/>
  <c r="O285" i="3" s="1"/>
  <c r="K286" i="3"/>
  <c r="K287" i="3" l="1"/>
  <c r="L286" i="3"/>
  <c r="N286" i="3" s="1"/>
  <c r="O286" i="3" s="1"/>
  <c r="K288" i="3" l="1"/>
  <c r="L287" i="3"/>
  <c r="N287" i="3" s="1"/>
  <c r="O287" i="3" s="1"/>
  <c r="K289" i="3" l="1"/>
  <c r="L288" i="3"/>
  <c r="N288" i="3" s="1"/>
  <c r="O288" i="3" s="1"/>
  <c r="L289" i="3" l="1"/>
  <c r="N289" i="3" s="1"/>
  <c r="O289" i="3" s="1"/>
  <c r="K290" i="3"/>
  <c r="K291" i="3" l="1"/>
  <c r="L290" i="3"/>
  <c r="N290" i="3" s="1"/>
  <c r="O290" i="3" s="1"/>
  <c r="K292" i="3" l="1"/>
  <c r="L291" i="3"/>
  <c r="N291" i="3" s="1"/>
  <c r="O291" i="3" s="1"/>
  <c r="L292" i="3" l="1"/>
  <c r="N292" i="3" s="1"/>
  <c r="O292" i="3" s="1"/>
  <c r="K293" i="3"/>
  <c r="L293" i="3" l="1"/>
  <c r="N293" i="3" s="1"/>
  <c r="O293" i="3" s="1"/>
  <c r="K294" i="3"/>
  <c r="K295" i="3" l="1"/>
  <c r="L294" i="3"/>
  <c r="N294" i="3" s="1"/>
  <c r="O294" i="3" s="1"/>
  <c r="K296" i="3" l="1"/>
  <c r="L295" i="3"/>
  <c r="N295" i="3" s="1"/>
  <c r="O295" i="3" s="1"/>
  <c r="K297" i="3" l="1"/>
  <c r="L296" i="3"/>
  <c r="N296" i="3" s="1"/>
  <c r="O296" i="3" s="1"/>
  <c r="L297" i="3" l="1"/>
  <c r="N297" i="3" s="1"/>
  <c r="O297" i="3" s="1"/>
  <c r="K298" i="3"/>
  <c r="K299" i="3" l="1"/>
  <c r="L298" i="3"/>
  <c r="N298" i="3" s="1"/>
  <c r="O298" i="3" s="1"/>
  <c r="K300" i="3" l="1"/>
  <c r="L299" i="3"/>
  <c r="N299" i="3" s="1"/>
  <c r="O299" i="3" s="1"/>
  <c r="L300" i="3" l="1"/>
  <c r="N300" i="3" s="1"/>
  <c r="O300" i="3" s="1"/>
  <c r="K301" i="3"/>
  <c r="L301" i="3" l="1"/>
  <c r="N301" i="3" s="1"/>
  <c r="O301" i="3" s="1"/>
  <c r="K302" i="3"/>
  <c r="K303" i="3" l="1"/>
  <c r="L302" i="3"/>
  <c r="N302" i="3" s="1"/>
  <c r="O302" i="3" s="1"/>
  <c r="K304" i="3" l="1"/>
  <c r="L303" i="3"/>
  <c r="N303" i="3" s="1"/>
  <c r="O303" i="3" s="1"/>
  <c r="K305" i="3" l="1"/>
  <c r="L304" i="3"/>
  <c r="N304" i="3" s="1"/>
  <c r="O304" i="3" s="1"/>
  <c r="L305" i="3" l="1"/>
  <c r="N305" i="3" s="1"/>
  <c r="O305" i="3" s="1"/>
  <c r="K306" i="3"/>
  <c r="K307" i="3" l="1"/>
  <c r="L306" i="3"/>
  <c r="N306" i="3" s="1"/>
  <c r="O306" i="3" s="1"/>
  <c r="K308" i="3" l="1"/>
  <c r="L307" i="3"/>
  <c r="N307" i="3" s="1"/>
  <c r="O307" i="3" s="1"/>
  <c r="L308" i="3" l="1"/>
  <c r="N308" i="3" s="1"/>
  <c r="O308" i="3" s="1"/>
  <c r="K309" i="3"/>
  <c r="L309" i="3" l="1"/>
  <c r="N309" i="3" s="1"/>
  <c r="O309" i="3" s="1"/>
  <c r="K310" i="3"/>
  <c r="K311" i="3" l="1"/>
  <c r="L310" i="3"/>
  <c r="N310" i="3" s="1"/>
  <c r="O310" i="3" s="1"/>
  <c r="K312" i="3" l="1"/>
  <c r="L311" i="3"/>
  <c r="N311" i="3" s="1"/>
  <c r="O311" i="3" s="1"/>
  <c r="K313" i="3" l="1"/>
  <c r="L312" i="3"/>
  <c r="N312" i="3" s="1"/>
  <c r="O312" i="3" s="1"/>
  <c r="L313" i="3" l="1"/>
  <c r="N313" i="3" s="1"/>
  <c r="O313" i="3" s="1"/>
  <c r="K314" i="3"/>
  <c r="K315" i="3" l="1"/>
  <c r="L314" i="3"/>
  <c r="N314" i="3" s="1"/>
  <c r="O314" i="3" s="1"/>
  <c r="K316" i="3" l="1"/>
  <c r="L315" i="3"/>
  <c r="N315" i="3" s="1"/>
  <c r="O315" i="3" s="1"/>
  <c r="L316" i="3" l="1"/>
  <c r="N316" i="3" s="1"/>
  <c r="O316" i="3" s="1"/>
  <c r="K317" i="3"/>
  <c r="L317" i="3" l="1"/>
  <c r="N317" i="3" s="1"/>
  <c r="O317" i="3" s="1"/>
  <c r="K318" i="3"/>
  <c r="K319" i="3" l="1"/>
  <c r="L318" i="3"/>
  <c r="N318" i="3" s="1"/>
  <c r="O318" i="3" s="1"/>
  <c r="K320" i="3" l="1"/>
  <c r="L319" i="3"/>
  <c r="N319" i="3" s="1"/>
  <c r="O319" i="3" s="1"/>
  <c r="K321" i="3" l="1"/>
  <c r="L320" i="3"/>
  <c r="N320" i="3" s="1"/>
  <c r="O320" i="3" s="1"/>
  <c r="L321" i="3" l="1"/>
  <c r="N321" i="3" s="1"/>
  <c r="O321" i="3" s="1"/>
  <c r="K322" i="3"/>
  <c r="K323" i="3" l="1"/>
  <c r="L322" i="3"/>
  <c r="N322" i="3" s="1"/>
  <c r="O322" i="3" s="1"/>
  <c r="K324" i="3" l="1"/>
  <c r="L323" i="3"/>
  <c r="N323" i="3" s="1"/>
  <c r="O323" i="3" s="1"/>
  <c r="L324" i="3" l="1"/>
  <c r="N324" i="3" s="1"/>
  <c r="O324" i="3" s="1"/>
  <c r="K325" i="3"/>
  <c r="L325" i="3" l="1"/>
  <c r="N325" i="3" s="1"/>
  <c r="O325" i="3" s="1"/>
  <c r="K326" i="3"/>
  <c r="K327" i="3" l="1"/>
  <c r="L326" i="3"/>
  <c r="N326" i="3" s="1"/>
  <c r="O326" i="3" s="1"/>
  <c r="K328" i="3" l="1"/>
  <c r="L327" i="3"/>
  <c r="N327" i="3" s="1"/>
  <c r="O327" i="3" s="1"/>
  <c r="K329" i="3" l="1"/>
  <c r="L328" i="3"/>
  <c r="N328" i="3" s="1"/>
  <c r="O328" i="3" s="1"/>
  <c r="L329" i="3" l="1"/>
  <c r="N329" i="3" s="1"/>
  <c r="O329" i="3" s="1"/>
  <c r="K330" i="3"/>
  <c r="K331" i="3" l="1"/>
  <c r="L330" i="3"/>
  <c r="N330" i="3" s="1"/>
  <c r="O330" i="3" s="1"/>
  <c r="K332" i="3" l="1"/>
  <c r="L331" i="3"/>
  <c r="N331" i="3" s="1"/>
  <c r="O331" i="3" s="1"/>
  <c r="L332" i="3" l="1"/>
  <c r="N332" i="3" s="1"/>
  <c r="O332" i="3" s="1"/>
  <c r="K333" i="3"/>
  <c r="L333" i="3" l="1"/>
  <c r="N333" i="3" s="1"/>
  <c r="O333" i="3" s="1"/>
  <c r="K334" i="3"/>
  <c r="K335" i="3" l="1"/>
  <c r="L334" i="3"/>
  <c r="N334" i="3" s="1"/>
  <c r="O334" i="3" s="1"/>
  <c r="K336" i="3" l="1"/>
  <c r="L335" i="3"/>
  <c r="N335" i="3" s="1"/>
  <c r="O335" i="3" s="1"/>
  <c r="K337" i="3" l="1"/>
  <c r="L336" i="3"/>
  <c r="N336" i="3" s="1"/>
  <c r="O336" i="3" s="1"/>
  <c r="L337" i="3" l="1"/>
  <c r="N337" i="3" s="1"/>
  <c r="O337" i="3" s="1"/>
  <c r="K338" i="3"/>
  <c r="K339" i="3" l="1"/>
  <c r="L338" i="3"/>
  <c r="N338" i="3" s="1"/>
  <c r="O338" i="3" s="1"/>
  <c r="K340" i="3" l="1"/>
  <c r="L339" i="3"/>
  <c r="N339" i="3" s="1"/>
  <c r="O339" i="3" s="1"/>
  <c r="L340" i="3" l="1"/>
  <c r="N340" i="3" s="1"/>
  <c r="O340" i="3" s="1"/>
  <c r="K341" i="3"/>
  <c r="L341" i="3" l="1"/>
  <c r="N341" i="3" s="1"/>
  <c r="O341" i="3" s="1"/>
  <c r="K342" i="3"/>
  <c r="K343" i="3" l="1"/>
  <c r="L342" i="3"/>
  <c r="N342" i="3" s="1"/>
  <c r="O342" i="3" s="1"/>
  <c r="K344" i="3" l="1"/>
  <c r="L343" i="3"/>
  <c r="N343" i="3" s="1"/>
  <c r="O343" i="3" s="1"/>
  <c r="K345" i="3" l="1"/>
  <c r="L344" i="3"/>
  <c r="N344" i="3" s="1"/>
  <c r="O344" i="3" s="1"/>
  <c r="L345" i="3" l="1"/>
  <c r="N345" i="3" s="1"/>
  <c r="O345" i="3" s="1"/>
  <c r="K346" i="3"/>
  <c r="K347" i="3" l="1"/>
  <c r="L346" i="3"/>
  <c r="N346" i="3" s="1"/>
  <c r="O346" i="3" s="1"/>
  <c r="K348" i="3" l="1"/>
  <c r="L347" i="3"/>
  <c r="N347" i="3" s="1"/>
  <c r="O347" i="3" s="1"/>
  <c r="L348" i="3" l="1"/>
  <c r="N348" i="3" s="1"/>
  <c r="O348" i="3" s="1"/>
  <c r="K349" i="3"/>
  <c r="L349" i="3" l="1"/>
  <c r="N349" i="3" s="1"/>
  <c r="O349" i="3" s="1"/>
  <c r="K350" i="3"/>
  <c r="K351" i="3" l="1"/>
  <c r="L350" i="3"/>
  <c r="N350" i="3" s="1"/>
  <c r="O350" i="3" s="1"/>
  <c r="K352" i="3" l="1"/>
  <c r="L351" i="3"/>
  <c r="N351" i="3" s="1"/>
  <c r="O351" i="3" s="1"/>
  <c r="K353" i="3" l="1"/>
  <c r="L352" i="3"/>
  <c r="N352" i="3" s="1"/>
  <c r="O352" i="3" s="1"/>
  <c r="L353" i="3" l="1"/>
  <c r="N353" i="3" s="1"/>
  <c r="O353" i="3" s="1"/>
  <c r="K354" i="3"/>
  <c r="K355" i="3" l="1"/>
  <c r="L354" i="3"/>
  <c r="N354" i="3" s="1"/>
  <c r="O354" i="3" s="1"/>
  <c r="K356" i="3" l="1"/>
  <c r="L355" i="3"/>
  <c r="N355" i="3" s="1"/>
  <c r="O355" i="3" s="1"/>
  <c r="L356" i="3" l="1"/>
  <c r="N356" i="3" s="1"/>
  <c r="O356" i="3" s="1"/>
  <c r="K357" i="3"/>
  <c r="L357" i="3" l="1"/>
  <c r="N357" i="3" s="1"/>
  <c r="O357" i="3" s="1"/>
  <c r="K358" i="3"/>
  <c r="K359" i="3" l="1"/>
  <c r="L358" i="3"/>
  <c r="N358" i="3" s="1"/>
  <c r="O358" i="3" s="1"/>
  <c r="K360" i="3" l="1"/>
  <c r="L359" i="3"/>
  <c r="N359" i="3" s="1"/>
  <c r="O359" i="3" s="1"/>
  <c r="K361" i="3" l="1"/>
  <c r="L360" i="3"/>
  <c r="N360" i="3" s="1"/>
  <c r="O360" i="3" s="1"/>
  <c r="L361" i="3" l="1"/>
  <c r="N361" i="3" s="1"/>
  <c r="O361" i="3" s="1"/>
  <c r="K362" i="3"/>
  <c r="K363" i="3" l="1"/>
  <c r="L362" i="3"/>
  <c r="N362" i="3" s="1"/>
  <c r="O362" i="3" s="1"/>
  <c r="K364" i="3" l="1"/>
  <c r="L363" i="3"/>
  <c r="N363" i="3" s="1"/>
  <c r="O363" i="3" s="1"/>
  <c r="L364" i="3" l="1"/>
  <c r="N364" i="3" s="1"/>
  <c r="O364" i="3" s="1"/>
  <c r="K365" i="3"/>
  <c r="L365" i="3" l="1"/>
  <c r="N365" i="3" s="1"/>
  <c r="O365" i="3" s="1"/>
  <c r="K366" i="3"/>
  <c r="K367" i="3" l="1"/>
  <c r="L366" i="3"/>
  <c r="N366" i="3" s="1"/>
  <c r="O366" i="3" s="1"/>
  <c r="K368" i="3" l="1"/>
  <c r="L367" i="3"/>
  <c r="N367" i="3" s="1"/>
  <c r="O367" i="3" s="1"/>
  <c r="K369" i="3" l="1"/>
  <c r="L368" i="3"/>
  <c r="N368" i="3" s="1"/>
  <c r="O368" i="3" s="1"/>
  <c r="L369" i="3" l="1"/>
  <c r="N369" i="3" s="1"/>
  <c r="O369" i="3" s="1"/>
  <c r="K370" i="3"/>
  <c r="K371" i="3" l="1"/>
  <c r="L370" i="3"/>
  <c r="N370" i="3" s="1"/>
  <c r="O370" i="3" s="1"/>
  <c r="K372" i="3" l="1"/>
  <c r="L371" i="3"/>
  <c r="N371" i="3" s="1"/>
  <c r="O371" i="3" s="1"/>
  <c r="L372" i="3" l="1"/>
  <c r="N372" i="3" s="1"/>
  <c r="O372" i="3" s="1"/>
  <c r="K373" i="3"/>
  <c r="L373" i="3" l="1"/>
  <c r="N373" i="3" s="1"/>
  <c r="O373" i="3" s="1"/>
  <c r="K374" i="3"/>
  <c r="K375" i="3" l="1"/>
  <c r="L374" i="3"/>
  <c r="N374" i="3" s="1"/>
  <c r="O374" i="3" s="1"/>
  <c r="K376" i="3" l="1"/>
  <c r="L375" i="3"/>
  <c r="N375" i="3" s="1"/>
  <c r="O375" i="3" s="1"/>
  <c r="K377" i="3" l="1"/>
  <c r="L376" i="3"/>
  <c r="N376" i="3" s="1"/>
  <c r="O376" i="3" s="1"/>
  <c r="L377" i="3" l="1"/>
  <c r="N377" i="3" s="1"/>
  <c r="O377" i="3" s="1"/>
  <c r="K378" i="3"/>
  <c r="K379" i="3" l="1"/>
  <c r="L378" i="3"/>
  <c r="N378" i="3" s="1"/>
  <c r="O378" i="3" s="1"/>
  <c r="K380" i="3" l="1"/>
  <c r="L379" i="3"/>
  <c r="N379" i="3" s="1"/>
  <c r="O379" i="3" s="1"/>
  <c r="L380" i="3" l="1"/>
  <c r="N380" i="3" s="1"/>
  <c r="O380" i="3" s="1"/>
  <c r="K381" i="3"/>
  <c r="L381" i="3" l="1"/>
  <c r="N381" i="3" s="1"/>
  <c r="O381" i="3" s="1"/>
  <c r="K382" i="3"/>
  <c r="K383" i="3" l="1"/>
  <c r="L382" i="3"/>
  <c r="N382" i="3" s="1"/>
  <c r="O382" i="3" s="1"/>
  <c r="K384" i="3" l="1"/>
  <c r="L383" i="3"/>
  <c r="N383" i="3" s="1"/>
  <c r="O383" i="3" s="1"/>
  <c r="K385" i="3" l="1"/>
  <c r="L384" i="3"/>
  <c r="N384" i="3" s="1"/>
  <c r="O384" i="3" s="1"/>
  <c r="L385" i="3" l="1"/>
  <c r="N385" i="3" s="1"/>
  <c r="O385" i="3" s="1"/>
  <c r="K386" i="3"/>
  <c r="K387" i="3" l="1"/>
  <c r="L386" i="3"/>
  <c r="N386" i="3" s="1"/>
  <c r="O386" i="3" s="1"/>
  <c r="K388" i="3" l="1"/>
  <c r="L387" i="3"/>
  <c r="N387" i="3" s="1"/>
  <c r="O387" i="3" s="1"/>
  <c r="L388" i="3" l="1"/>
  <c r="N388" i="3" s="1"/>
  <c r="O388" i="3" s="1"/>
  <c r="K389" i="3"/>
  <c r="L389" i="3" l="1"/>
  <c r="N389" i="3" s="1"/>
  <c r="O389" i="3" s="1"/>
  <c r="K390" i="3"/>
  <c r="K391" i="3" l="1"/>
  <c r="L390" i="3"/>
  <c r="N390" i="3" s="1"/>
  <c r="O390" i="3" s="1"/>
  <c r="K392" i="3" l="1"/>
  <c r="L391" i="3"/>
  <c r="N391" i="3" s="1"/>
  <c r="O391" i="3" s="1"/>
  <c r="K393" i="3" l="1"/>
  <c r="L392" i="3"/>
  <c r="N392" i="3" s="1"/>
  <c r="O392" i="3" s="1"/>
  <c r="L393" i="3" l="1"/>
  <c r="N393" i="3" s="1"/>
  <c r="O393" i="3" s="1"/>
  <c r="K394" i="3"/>
  <c r="K395" i="3" l="1"/>
  <c r="L394" i="3"/>
  <c r="N394" i="3" s="1"/>
  <c r="O394" i="3" s="1"/>
  <c r="K396" i="3" l="1"/>
  <c r="L395" i="3"/>
  <c r="N395" i="3" s="1"/>
  <c r="O395" i="3" s="1"/>
  <c r="L396" i="3" l="1"/>
  <c r="N396" i="3" s="1"/>
  <c r="O396" i="3" s="1"/>
  <c r="K397" i="3"/>
  <c r="L397" i="3" l="1"/>
  <c r="N397" i="3" s="1"/>
  <c r="O397" i="3" s="1"/>
  <c r="K398" i="3"/>
  <c r="K399" i="3" l="1"/>
  <c r="L398" i="3"/>
  <c r="N398" i="3" s="1"/>
  <c r="O398" i="3" s="1"/>
  <c r="K400" i="3" l="1"/>
  <c r="L399" i="3"/>
  <c r="N399" i="3" s="1"/>
  <c r="O399" i="3" s="1"/>
  <c r="K401" i="3" l="1"/>
  <c r="L400" i="3"/>
  <c r="N400" i="3" s="1"/>
  <c r="O400" i="3" s="1"/>
  <c r="L401" i="3" l="1"/>
  <c r="N401" i="3" s="1"/>
  <c r="O401" i="3" s="1"/>
  <c r="K402" i="3"/>
  <c r="K403" i="3" l="1"/>
  <c r="L402" i="3"/>
  <c r="N402" i="3" s="1"/>
  <c r="O402" i="3" s="1"/>
  <c r="K404" i="3" l="1"/>
  <c r="L403" i="3"/>
  <c r="N403" i="3" s="1"/>
  <c r="O403" i="3" s="1"/>
  <c r="L404" i="3" l="1"/>
  <c r="N404" i="3" s="1"/>
  <c r="O404" i="3" s="1"/>
  <c r="K405" i="3"/>
  <c r="L405" i="3" l="1"/>
  <c r="N405" i="3" s="1"/>
  <c r="O405" i="3" s="1"/>
  <c r="K406" i="3"/>
  <c r="K407" i="3" l="1"/>
  <c r="L406" i="3"/>
  <c r="N406" i="3" s="1"/>
  <c r="O406" i="3" s="1"/>
  <c r="K408" i="3" l="1"/>
  <c r="L407" i="3"/>
  <c r="N407" i="3" s="1"/>
  <c r="O407" i="3" s="1"/>
  <c r="K409" i="3" l="1"/>
  <c r="L408" i="3"/>
  <c r="N408" i="3" s="1"/>
  <c r="O408" i="3" s="1"/>
  <c r="L409" i="3" l="1"/>
  <c r="N409" i="3" s="1"/>
  <c r="O409" i="3" s="1"/>
  <c r="K410" i="3"/>
  <c r="K411" i="3" l="1"/>
  <c r="L410" i="3"/>
  <c r="N410" i="3" s="1"/>
  <c r="O410" i="3" s="1"/>
  <c r="K412" i="3" l="1"/>
  <c r="L411" i="3"/>
  <c r="N411" i="3" s="1"/>
  <c r="O411" i="3" s="1"/>
  <c r="L412" i="3" l="1"/>
  <c r="N412" i="3" s="1"/>
  <c r="O412" i="3" s="1"/>
  <c r="K413" i="3"/>
  <c r="L413" i="3" l="1"/>
  <c r="N413" i="3" s="1"/>
  <c r="O413" i="3" s="1"/>
  <c r="K414" i="3"/>
  <c r="K415" i="3" l="1"/>
  <c r="L414" i="3"/>
  <c r="N414" i="3" s="1"/>
  <c r="O414" i="3" s="1"/>
  <c r="K416" i="3" l="1"/>
  <c r="L415" i="3"/>
  <c r="N415" i="3" s="1"/>
  <c r="O415" i="3" s="1"/>
  <c r="K417" i="3" l="1"/>
  <c r="L416" i="3"/>
  <c r="N416" i="3" s="1"/>
  <c r="O416" i="3" s="1"/>
  <c r="L417" i="3" l="1"/>
  <c r="N417" i="3" s="1"/>
  <c r="O417" i="3" s="1"/>
  <c r="K418" i="3"/>
  <c r="K419" i="3" l="1"/>
  <c r="L418" i="3"/>
  <c r="N418" i="3" s="1"/>
  <c r="O418" i="3" s="1"/>
  <c r="K420" i="3" l="1"/>
  <c r="L419" i="3"/>
  <c r="N419" i="3" s="1"/>
  <c r="O419" i="3" s="1"/>
  <c r="L420" i="3" l="1"/>
  <c r="N420" i="3" s="1"/>
  <c r="O420" i="3" s="1"/>
  <c r="K421" i="3"/>
  <c r="L421" i="3" l="1"/>
  <c r="N421" i="3" s="1"/>
  <c r="O421" i="3" s="1"/>
  <c r="K422" i="3"/>
  <c r="K423" i="3" l="1"/>
  <c r="L422" i="3"/>
  <c r="N422" i="3" s="1"/>
  <c r="O422" i="3" s="1"/>
  <c r="K424" i="3" l="1"/>
  <c r="L423" i="3"/>
  <c r="N423" i="3" s="1"/>
  <c r="O423" i="3" s="1"/>
  <c r="K425" i="3" l="1"/>
  <c r="L424" i="3"/>
  <c r="N424" i="3" s="1"/>
  <c r="O424" i="3" s="1"/>
  <c r="L425" i="3" l="1"/>
  <c r="N425" i="3" s="1"/>
  <c r="O425" i="3" s="1"/>
  <c r="K426" i="3"/>
  <c r="K427" i="3" l="1"/>
  <c r="L426" i="3"/>
  <c r="N426" i="3" s="1"/>
  <c r="O426" i="3" s="1"/>
  <c r="K428" i="3" l="1"/>
  <c r="L427" i="3"/>
  <c r="N427" i="3" s="1"/>
  <c r="O427" i="3" s="1"/>
  <c r="L428" i="3" l="1"/>
  <c r="N428" i="3" s="1"/>
  <c r="O428" i="3" s="1"/>
  <c r="K429" i="3"/>
  <c r="L429" i="3" l="1"/>
  <c r="N429" i="3" s="1"/>
  <c r="O429" i="3" s="1"/>
  <c r="K430" i="3"/>
  <c r="K431" i="3" l="1"/>
  <c r="L430" i="3"/>
  <c r="N430" i="3" s="1"/>
  <c r="O430" i="3" s="1"/>
  <c r="K432" i="3" l="1"/>
  <c r="L431" i="3"/>
  <c r="N431" i="3" s="1"/>
  <c r="O431" i="3" s="1"/>
  <c r="K433" i="3" l="1"/>
  <c r="L432" i="3"/>
  <c r="N432" i="3" s="1"/>
  <c r="O432" i="3" s="1"/>
  <c r="L433" i="3" l="1"/>
  <c r="N433" i="3" s="1"/>
  <c r="O433" i="3" s="1"/>
  <c r="K434" i="3"/>
  <c r="K435" i="3" l="1"/>
  <c r="L434" i="3"/>
  <c r="N434" i="3" s="1"/>
  <c r="O434" i="3" s="1"/>
  <c r="K436" i="3" l="1"/>
  <c r="L435" i="3"/>
  <c r="N435" i="3" s="1"/>
  <c r="O435" i="3" s="1"/>
  <c r="L436" i="3" l="1"/>
  <c r="N436" i="3" s="1"/>
  <c r="O436" i="3" s="1"/>
  <c r="K437" i="3"/>
  <c r="L437" i="3" l="1"/>
  <c r="N437" i="3" s="1"/>
  <c r="O437" i="3" s="1"/>
  <c r="K438" i="3"/>
  <c r="K439" i="3" l="1"/>
  <c r="L438" i="3"/>
  <c r="N438" i="3" s="1"/>
  <c r="O438" i="3" s="1"/>
  <c r="K440" i="3" l="1"/>
  <c r="L439" i="3"/>
  <c r="N439" i="3" s="1"/>
  <c r="O439" i="3" s="1"/>
  <c r="K441" i="3" l="1"/>
  <c r="L440" i="3"/>
  <c r="N440" i="3" s="1"/>
  <c r="O440" i="3" s="1"/>
  <c r="L441" i="3" l="1"/>
  <c r="N441" i="3" s="1"/>
  <c r="O441" i="3" s="1"/>
  <c r="K442" i="3"/>
  <c r="K443" i="3" l="1"/>
  <c r="L442" i="3"/>
  <c r="N442" i="3" s="1"/>
  <c r="O442" i="3" s="1"/>
  <c r="K444" i="3" l="1"/>
  <c r="L443" i="3"/>
  <c r="N443" i="3" s="1"/>
  <c r="O443" i="3" s="1"/>
  <c r="L444" i="3" l="1"/>
  <c r="N444" i="3" s="1"/>
  <c r="O444" i="3" s="1"/>
  <c r="K445" i="3"/>
  <c r="L445" i="3" l="1"/>
  <c r="N445" i="3" s="1"/>
  <c r="O445" i="3" s="1"/>
  <c r="K446" i="3"/>
  <c r="K447" i="3" l="1"/>
  <c r="L446" i="3"/>
  <c r="N446" i="3" s="1"/>
  <c r="O446" i="3" s="1"/>
  <c r="K448" i="3" l="1"/>
  <c r="L447" i="3"/>
  <c r="N447" i="3" s="1"/>
  <c r="O447" i="3" s="1"/>
  <c r="K449" i="3" l="1"/>
  <c r="L448" i="3"/>
  <c r="N448" i="3" s="1"/>
  <c r="O448" i="3" s="1"/>
  <c r="L449" i="3" l="1"/>
  <c r="N449" i="3" s="1"/>
  <c r="O449" i="3" s="1"/>
  <c r="K450" i="3"/>
  <c r="K451" i="3" l="1"/>
  <c r="L450" i="3"/>
  <c r="N450" i="3" s="1"/>
  <c r="O450" i="3" s="1"/>
  <c r="K452" i="3" l="1"/>
  <c r="L451" i="3"/>
  <c r="N451" i="3" s="1"/>
  <c r="O451" i="3" s="1"/>
  <c r="L452" i="3" l="1"/>
  <c r="N452" i="3" s="1"/>
  <c r="O452" i="3" s="1"/>
  <c r="K453" i="3"/>
  <c r="L453" i="3" l="1"/>
  <c r="N453" i="3" s="1"/>
  <c r="O453" i="3" s="1"/>
  <c r="K454" i="3"/>
  <c r="K455" i="3" l="1"/>
  <c r="L454" i="3"/>
  <c r="N454" i="3" s="1"/>
  <c r="O454" i="3" s="1"/>
  <c r="K456" i="3" l="1"/>
  <c r="L455" i="3"/>
  <c r="N455" i="3" s="1"/>
  <c r="O455" i="3" s="1"/>
  <c r="K457" i="3" l="1"/>
  <c r="L456" i="3"/>
  <c r="N456" i="3" s="1"/>
  <c r="O456" i="3" s="1"/>
  <c r="L457" i="3" l="1"/>
  <c r="N457" i="3" s="1"/>
  <c r="O457" i="3" s="1"/>
  <c r="K458" i="3"/>
  <c r="K459" i="3" l="1"/>
  <c r="L458" i="3"/>
  <c r="N458" i="3" s="1"/>
  <c r="O458" i="3" s="1"/>
  <c r="K460" i="3" l="1"/>
  <c r="L459" i="3"/>
  <c r="N459" i="3" s="1"/>
  <c r="O459" i="3" s="1"/>
  <c r="L460" i="3" l="1"/>
  <c r="N460" i="3" s="1"/>
  <c r="O460" i="3" s="1"/>
  <c r="K461" i="3"/>
  <c r="L461" i="3" l="1"/>
  <c r="N461" i="3" s="1"/>
  <c r="O461" i="3" s="1"/>
  <c r="K462" i="3"/>
  <c r="K463" i="3" l="1"/>
  <c r="L462" i="3"/>
  <c r="N462" i="3" s="1"/>
  <c r="O462" i="3" s="1"/>
  <c r="K464" i="3" l="1"/>
  <c r="L463" i="3"/>
  <c r="N463" i="3" s="1"/>
  <c r="O463" i="3" s="1"/>
  <c r="K465" i="3" l="1"/>
  <c r="L464" i="3"/>
  <c r="N464" i="3" s="1"/>
  <c r="O464" i="3" s="1"/>
  <c r="L465" i="3" l="1"/>
  <c r="N465" i="3" s="1"/>
  <c r="O465" i="3" s="1"/>
  <c r="K466" i="3"/>
  <c r="K467" i="3" l="1"/>
  <c r="L466" i="3"/>
  <c r="N466" i="3" s="1"/>
  <c r="O466" i="3" s="1"/>
  <c r="K468" i="3" l="1"/>
  <c r="L467" i="3"/>
  <c r="N467" i="3" s="1"/>
  <c r="O467" i="3" s="1"/>
  <c r="L468" i="3" l="1"/>
  <c r="N468" i="3" s="1"/>
  <c r="O468" i="3" s="1"/>
  <c r="K469" i="3"/>
  <c r="L469" i="3" l="1"/>
  <c r="N469" i="3" s="1"/>
  <c r="O469" i="3" s="1"/>
  <c r="K470" i="3"/>
  <c r="K471" i="3" l="1"/>
  <c r="L470" i="3"/>
  <c r="N470" i="3" s="1"/>
  <c r="O470" i="3" s="1"/>
  <c r="K472" i="3" l="1"/>
  <c r="L471" i="3"/>
  <c r="N471" i="3" s="1"/>
  <c r="O471" i="3" s="1"/>
  <c r="K473" i="3" l="1"/>
  <c r="L472" i="3"/>
  <c r="N472" i="3" s="1"/>
  <c r="O472" i="3" s="1"/>
  <c r="L473" i="3" l="1"/>
  <c r="N473" i="3" s="1"/>
  <c r="O473" i="3" s="1"/>
  <c r="K474" i="3"/>
  <c r="K475" i="3" l="1"/>
  <c r="L474" i="3"/>
  <c r="N474" i="3" s="1"/>
  <c r="O474" i="3" s="1"/>
  <c r="K476" i="3" l="1"/>
  <c r="L475" i="3"/>
  <c r="N475" i="3" s="1"/>
  <c r="O475" i="3" s="1"/>
  <c r="L476" i="3" l="1"/>
  <c r="N476" i="3" s="1"/>
  <c r="O476" i="3" s="1"/>
  <c r="K477" i="3"/>
  <c r="L477" i="3" l="1"/>
  <c r="N477" i="3" s="1"/>
  <c r="O477" i="3" s="1"/>
  <c r="K478" i="3"/>
  <c r="K479" i="3" l="1"/>
  <c r="L478" i="3"/>
  <c r="N478" i="3" s="1"/>
  <c r="O478" i="3" s="1"/>
  <c r="K480" i="3" l="1"/>
  <c r="L479" i="3"/>
  <c r="N479" i="3" s="1"/>
  <c r="O479" i="3" s="1"/>
  <c r="K481" i="3" l="1"/>
  <c r="L480" i="3"/>
  <c r="N480" i="3" s="1"/>
  <c r="O480" i="3" s="1"/>
  <c r="L481" i="3" l="1"/>
  <c r="N481" i="3" s="1"/>
  <c r="O481" i="3" s="1"/>
  <c r="K482" i="3"/>
  <c r="K483" i="3" l="1"/>
  <c r="L482" i="3"/>
  <c r="N482" i="3" s="1"/>
  <c r="O482" i="3" s="1"/>
  <c r="K484" i="3" l="1"/>
  <c r="L483" i="3"/>
  <c r="N483" i="3" s="1"/>
  <c r="O483" i="3" s="1"/>
  <c r="L484" i="3" l="1"/>
  <c r="N484" i="3" s="1"/>
  <c r="O484" i="3" s="1"/>
  <c r="K485" i="3"/>
  <c r="L485" i="3" l="1"/>
  <c r="N485" i="3" s="1"/>
  <c r="O485" i="3" s="1"/>
  <c r="K486" i="3"/>
  <c r="K487" i="3" l="1"/>
  <c r="L486" i="3"/>
  <c r="N486" i="3" s="1"/>
  <c r="O486" i="3" s="1"/>
  <c r="K488" i="3" l="1"/>
  <c r="L487" i="3"/>
  <c r="N487" i="3" s="1"/>
  <c r="O487" i="3" s="1"/>
  <c r="K489" i="3" l="1"/>
  <c r="L488" i="3"/>
  <c r="N488" i="3" s="1"/>
  <c r="O488" i="3" s="1"/>
  <c r="L489" i="3" l="1"/>
  <c r="N489" i="3" s="1"/>
  <c r="O489" i="3" s="1"/>
  <c r="K490" i="3"/>
  <c r="K491" i="3" l="1"/>
  <c r="L490" i="3"/>
  <c r="N490" i="3" s="1"/>
  <c r="O490" i="3" s="1"/>
  <c r="K492" i="3" l="1"/>
  <c r="L491" i="3"/>
  <c r="N491" i="3" s="1"/>
  <c r="O491" i="3" s="1"/>
  <c r="L492" i="3" l="1"/>
  <c r="N492" i="3" s="1"/>
  <c r="O492" i="3" s="1"/>
  <c r="K493" i="3"/>
  <c r="L493" i="3" l="1"/>
  <c r="N493" i="3" s="1"/>
  <c r="O493" i="3" s="1"/>
  <c r="K494" i="3"/>
  <c r="K495" i="3" l="1"/>
  <c r="L494" i="3"/>
  <c r="N494" i="3" s="1"/>
  <c r="O494" i="3" s="1"/>
  <c r="K496" i="3" l="1"/>
  <c r="L495" i="3"/>
  <c r="N495" i="3" s="1"/>
  <c r="O495" i="3" s="1"/>
  <c r="K497" i="3" l="1"/>
  <c r="L496" i="3"/>
  <c r="N496" i="3" s="1"/>
  <c r="O496" i="3" s="1"/>
  <c r="L497" i="3" l="1"/>
  <c r="N497" i="3" s="1"/>
  <c r="O497" i="3" s="1"/>
  <c r="K498" i="3"/>
  <c r="K499" i="3" l="1"/>
  <c r="L498" i="3"/>
  <c r="N498" i="3" s="1"/>
  <c r="O498" i="3" s="1"/>
  <c r="K500" i="3" l="1"/>
  <c r="L500" i="3" s="1"/>
  <c r="N500" i="3" s="1"/>
  <c r="O500" i="3" s="1"/>
  <c r="L499" i="3"/>
  <c r="N499" i="3" s="1"/>
  <c r="O499" i="3" s="1"/>
</calcChain>
</file>

<file path=xl/comments1.xml><?xml version="1.0" encoding="utf-8"?>
<comments xmlns="http://schemas.openxmlformats.org/spreadsheetml/2006/main">
  <authors>
    <author/>
  </authors>
  <commentList>
    <comment ref="B6" authorId="0" shapeId="0">
      <text>
        <r>
          <rPr>
            <sz val="10"/>
            <color rgb="FF000000"/>
            <rFont val="Arial"/>
          </rPr>
          <t>SD
	-Fiza Shaikh</t>
        </r>
      </text>
    </comment>
  </commentList>
</comments>
</file>

<file path=xl/sharedStrings.xml><?xml version="1.0" encoding="utf-8"?>
<sst xmlns="http://schemas.openxmlformats.org/spreadsheetml/2006/main" count="1735" uniqueCount="81">
  <si>
    <t>P_Arduino</t>
  </si>
  <si>
    <t>T_Arduino</t>
  </si>
  <si>
    <t>depth</t>
  </si>
  <si>
    <t>pressure</t>
  </si>
  <si>
    <t>tempreature</t>
  </si>
  <si>
    <t>psensor</t>
  </si>
  <si>
    <t>Real time</t>
  </si>
  <si>
    <t>Syringe #</t>
  </si>
  <si>
    <t>Rsensor</t>
  </si>
  <si>
    <t>R [ohm]</t>
  </si>
  <si>
    <t>Sample time</t>
  </si>
  <si>
    <t>Delay</t>
  </si>
  <si>
    <t>Temperature</t>
  </si>
  <si>
    <t>T [C]</t>
  </si>
  <si>
    <t>P</t>
  </si>
  <si>
    <t>T</t>
  </si>
  <si>
    <t>Pressure</t>
  </si>
  <si>
    <t xml:space="preserve">Depth </t>
  </si>
  <si>
    <t>Address</t>
  </si>
  <si>
    <t>A6/Sensor</t>
  </si>
  <si>
    <t>Iteration</t>
  </si>
  <si>
    <t xml:space="preserve">A7/Sensor </t>
  </si>
  <si>
    <t>given or calculate</t>
  </si>
  <si>
    <t>Start time</t>
  </si>
  <si>
    <t>hh:mm:ss</t>
  </si>
  <si>
    <t xml:space="preserve"> (change this to byte?)</t>
  </si>
  <si>
    <t>Sample period</t>
  </si>
  <si>
    <t>sec</t>
  </si>
  <si>
    <t>Timestamp</t>
  </si>
  <si>
    <t>P_Arduino [0-1023]</t>
  </si>
  <si>
    <t>P_V_Arduino [V]</t>
  </si>
  <si>
    <t>P_V_sensor [mV]</t>
  </si>
  <si>
    <t>P_psi_sensor [psi]</t>
  </si>
  <si>
    <t>Depth [m]</t>
  </si>
  <si>
    <t>Constants</t>
  </si>
  <si>
    <t>A</t>
  </si>
  <si>
    <t>B</t>
  </si>
  <si>
    <t>m</t>
  </si>
  <si>
    <t>b</t>
  </si>
  <si>
    <t>V_power</t>
  </si>
  <si>
    <t>V</t>
  </si>
  <si>
    <t>V_Arduino = A*V_sensor + B</t>
  </si>
  <si>
    <t>V_sensor = (V_power/10) * (m*P + b)</t>
  </si>
  <si>
    <t>T_Arduino [0-1023]</t>
  </si>
  <si>
    <t>T_V_Arduino [V]</t>
  </si>
  <si>
    <t>T_R_sensor [ohm]</t>
  </si>
  <si>
    <t>T_C_sensor [C]</t>
  </si>
  <si>
    <t>Depth [m] = (10m / 14.57psi) * Pressure [psi]</t>
  </si>
  <si>
    <t>R_div</t>
  </si>
  <si>
    <t>ohm</t>
  </si>
  <si>
    <t>S-H Eqn</t>
  </si>
  <si>
    <t>C</t>
  </si>
  <si>
    <t>V_cc</t>
  </si>
  <si>
    <t>R_T = R_div (V_cc / V_T - 1)</t>
  </si>
  <si>
    <t>Steinhart-Hart Eqn</t>
  </si>
  <si>
    <t>(1/T) = A + B*ln(R) + C*( ln(R) ) ^ 3</t>
  </si>
  <si>
    <t>[K]</t>
  </si>
  <si>
    <t>Kelvin to Celsius</t>
  </si>
  <si>
    <t>C = K-273.15</t>
  </si>
  <si>
    <t>#ERROR!</t>
  </si>
  <si>
    <t>Amount of time to sample</t>
  </si>
  <si>
    <t>Current time</t>
  </si>
  <si>
    <t>A7/sensor</t>
  </si>
  <si>
    <t>Syring number</t>
  </si>
  <si>
    <t>currSyringe</t>
  </si>
  <si>
    <t>Data file</t>
  </si>
  <si>
    <t>Log File</t>
  </si>
  <si>
    <t>Curr Time</t>
  </si>
  <si>
    <t>Module</t>
  </si>
  <si>
    <t>State</t>
  </si>
  <si>
    <t>Error_level</t>
  </si>
  <si>
    <t>Log_string</t>
  </si>
  <si>
    <t>Module is one of</t>
  </si>
  <si>
    <t>System</t>
  </si>
  <si>
    <t>system events that occur</t>
  </si>
  <si>
    <t>Data</t>
  </si>
  <si>
    <t>log when data is taken</t>
  </si>
  <si>
    <t>Log when a state transition occurs</t>
  </si>
  <si>
    <t>Sample Data Table</t>
  </si>
  <si>
    <t>Time</t>
  </si>
  <si>
    <t>Time to start sampling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</si>
</sst>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i/>
      <sz val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2" fillId="0" borderId="0" xfId="0" applyFont="1"/>
    <xf numFmtId="0" fontId="3" fillId="2" borderId="0" xfId="0" applyFont="1" applyFill="1" applyBorder="1"/>
    <xf numFmtId="0" fontId="3" fillId="0" borderId="0" xfId="0" applyFont="1"/>
    <xf numFmtId="0" fontId="4" fillId="0" borderId="0" xfId="0" applyFont="1" applyAlignment="1"/>
    <xf numFmtId="0" fontId="5" fillId="0" borderId="1" xfId="0" applyFont="1" applyBorder="1" applyAlignment="1"/>
    <xf numFmtId="0" fontId="5" fillId="0" borderId="0" xfId="0" applyFont="1" applyAlignment="1"/>
    <xf numFmtId="0" fontId="5" fillId="0" borderId="1" xfId="0" applyFont="1" applyBorder="1"/>
    <xf numFmtId="0" fontId="6" fillId="0" borderId="1" xfId="0" applyFont="1" applyBorder="1" applyAlignment="1"/>
    <xf numFmtId="0" fontId="6" fillId="0" borderId="0" xfId="0" applyFont="1" applyAlignment="1">
      <alignment horizontal="right"/>
    </xf>
    <xf numFmtId="0" fontId="6" fillId="0" borderId="0" xfId="0" applyFont="1" applyAlignment="1"/>
    <xf numFmtId="0" fontId="6" fillId="0" borderId="0" xfId="0" applyFont="1" applyAlignment="1">
      <alignment horizontal="right"/>
    </xf>
    <xf numFmtId="21" fontId="3" fillId="2" borderId="0" xfId="0" applyNumberFormat="1" applyFont="1" applyFill="1" applyBorder="1"/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0" xfId="0" applyFont="1"/>
    <xf numFmtId="0" fontId="3" fillId="3" borderId="0" xfId="0" applyFont="1" applyFill="1" applyBorder="1"/>
    <xf numFmtId="0" fontId="7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 applyAlignment="1"/>
    <xf numFmtId="0" fontId="3" fillId="0" borderId="1" xfId="0" applyFont="1" applyBorder="1"/>
    <xf numFmtId="0" fontId="8" fillId="0" borderId="0" xfId="0" applyFont="1" applyAlignment="1"/>
    <xf numFmtId="0" fontId="0" fillId="0" borderId="2" xfId="0" applyFont="1" applyBorder="1" applyAlignment="1"/>
    <xf numFmtId="0" fontId="9" fillId="0" borderId="0" xfId="0" applyFont="1" applyAlignment="1"/>
    <xf numFmtId="0" fontId="8" fillId="0" borderId="2" xfId="0" applyFont="1" applyBorder="1" applyAlignment="1"/>
    <xf numFmtId="0" fontId="10" fillId="0" borderId="0" xfId="0" applyFont="1" applyAlignment="1"/>
    <xf numFmtId="0" fontId="11" fillId="0" borderId="1" xfId="0" applyFont="1" applyBorder="1" applyAlignment="1"/>
    <xf numFmtId="0" fontId="6" fillId="0" borderId="0" xfId="0" applyFont="1" applyBorder="1" applyAlignment="1"/>
    <xf numFmtId="0" fontId="11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chartsheet" Target="chartsheets/sheet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chartsheet" Target="chartsheets/sheet4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3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P_calibration!$E$1</c:f>
              <c:strCache>
                <c:ptCount val="1"/>
                <c:pt idx="0">
                  <c:v>P_psi_sensor [psi]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P_calibration!$A$2:$A$500</c:f>
              <c:numCache>
                <c:formatCode>[$-F400]h:mm:ss\ AM/PM</c:formatCode>
                <c:ptCount val="499"/>
                <c:pt idx="0">
                  <c:v>0.5</c:v>
                </c:pt>
                <c:pt idx="1">
                  <c:v>0.50023148148148144</c:v>
                </c:pt>
                <c:pt idx="2">
                  <c:v>0.50046296296296289</c:v>
                </c:pt>
                <c:pt idx="3">
                  <c:v>0.50069444444444433</c:v>
                </c:pt>
                <c:pt idx="4">
                  <c:v>0.50092592592592577</c:v>
                </c:pt>
                <c:pt idx="5">
                  <c:v>0.50115740740740722</c:v>
                </c:pt>
                <c:pt idx="6">
                  <c:v>0.50138888888888866</c:v>
                </c:pt>
                <c:pt idx="7">
                  <c:v>0.50162037037037011</c:v>
                </c:pt>
                <c:pt idx="8">
                  <c:v>0.50185185185185155</c:v>
                </c:pt>
                <c:pt idx="9">
                  <c:v>0.50208333333333299</c:v>
                </c:pt>
                <c:pt idx="10">
                  <c:v>0.50231481481481444</c:v>
                </c:pt>
                <c:pt idx="11">
                  <c:v>0.50254629629629588</c:v>
                </c:pt>
                <c:pt idx="12">
                  <c:v>0.50277777777777732</c:v>
                </c:pt>
                <c:pt idx="13">
                  <c:v>0.50300925925925877</c:v>
                </c:pt>
                <c:pt idx="14">
                  <c:v>0.50324074074074021</c:v>
                </c:pt>
                <c:pt idx="15">
                  <c:v>0.50347222222222165</c:v>
                </c:pt>
                <c:pt idx="16">
                  <c:v>0.5037037037037031</c:v>
                </c:pt>
                <c:pt idx="17">
                  <c:v>0.50393518518518454</c:v>
                </c:pt>
                <c:pt idx="18">
                  <c:v>0.50416666666666599</c:v>
                </c:pt>
                <c:pt idx="19">
                  <c:v>0.50439814814814743</c:v>
                </c:pt>
                <c:pt idx="20">
                  <c:v>0.50462962962962887</c:v>
                </c:pt>
                <c:pt idx="21">
                  <c:v>0.50486111111111032</c:v>
                </c:pt>
                <c:pt idx="22">
                  <c:v>0.50509259259259176</c:v>
                </c:pt>
                <c:pt idx="23">
                  <c:v>0.5053240740740732</c:v>
                </c:pt>
                <c:pt idx="24">
                  <c:v>0.50555555555555465</c:v>
                </c:pt>
                <c:pt idx="25">
                  <c:v>0.50578703703703609</c:v>
                </c:pt>
                <c:pt idx="26">
                  <c:v>0.50601851851851753</c:v>
                </c:pt>
                <c:pt idx="27">
                  <c:v>0.50624999999999898</c:v>
                </c:pt>
                <c:pt idx="28">
                  <c:v>0.50648148148148042</c:v>
                </c:pt>
                <c:pt idx="29">
                  <c:v>0.50671296296296187</c:v>
                </c:pt>
                <c:pt idx="30">
                  <c:v>0.50694444444444331</c:v>
                </c:pt>
                <c:pt idx="31">
                  <c:v>0.50717592592592475</c:v>
                </c:pt>
                <c:pt idx="32">
                  <c:v>0.5074074074074062</c:v>
                </c:pt>
                <c:pt idx="33">
                  <c:v>0.50763888888888764</c:v>
                </c:pt>
                <c:pt idx="34">
                  <c:v>0.50787037037036908</c:v>
                </c:pt>
                <c:pt idx="35">
                  <c:v>0.50810185185185053</c:v>
                </c:pt>
                <c:pt idx="36">
                  <c:v>0.50833333333333197</c:v>
                </c:pt>
                <c:pt idx="37">
                  <c:v>0.50856481481481342</c:v>
                </c:pt>
                <c:pt idx="38">
                  <c:v>0.50879629629629486</c:v>
                </c:pt>
                <c:pt idx="39">
                  <c:v>0.5090277777777763</c:v>
                </c:pt>
                <c:pt idx="40">
                  <c:v>0.50925925925925775</c:v>
                </c:pt>
                <c:pt idx="41">
                  <c:v>0.50949074074073919</c:v>
                </c:pt>
                <c:pt idx="42">
                  <c:v>0.50972222222222063</c:v>
                </c:pt>
                <c:pt idx="43">
                  <c:v>0.50995370370370208</c:v>
                </c:pt>
                <c:pt idx="44">
                  <c:v>0.51018518518518352</c:v>
                </c:pt>
                <c:pt idx="45">
                  <c:v>0.51041666666666496</c:v>
                </c:pt>
                <c:pt idx="46">
                  <c:v>0.51064814814814641</c:v>
                </c:pt>
                <c:pt idx="47">
                  <c:v>0.51087962962962785</c:v>
                </c:pt>
                <c:pt idx="48">
                  <c:v>0.5111111111111093</c:v>
                </c:pt>
                <c:pt idx="49">
                  <c:v>0.51134259259259074</c:v>
                </c:pt>
                <c:pt idx="50">
                  <c:v>0.51157407407407218</c:v>
                </c:pt>
                <c:pt idx="51">
                  <c:v>0.51180555555555363</c:v>
                </c:pt>
                <c:pt idx="52">
                  <c:v>0.51203703703703507</c:v>
                </c:pt>
                <c:pt idx="53">
                  <c:v>0.51226851851851651</c:v>
                </c:pt>
                <c:pt idx="54">
                  <c:v>0.51249999999999796</c:v>
                </c:pt>
                <c:pt idx="55">
                  <c:v>0.5127314814814794</c:v>
                </c:pt>
                <c:pt idx="56">
                  <c:v>0.51296296296296084</c:v>
                </c:pt>
                <c:pt idx="57">
                  <c:v>0.51319444444444229</c:v>
                </c:pt>
                <c:pt idx="58">
                  <c:v>0.51342592592592373</c:v>
                </c:pt>
                <c:pt idx="59">
                  <c:v>0.51365740740740518</c:v>
                </c:pt>
                <c:pt idx="60">
                  <c:v>0.51388888888888662</c:v>
                </c:pt>
                <c:pt idx="61">
                  <c:v>0.51412037037036806</c:v>
                </c:pt>
                <c:pt idx="62">
                  <c:v>0.51435185185184951</c:v>
                </c:pt>
                <c:pt idx="63">
                  <c:v>0.51458333333333095</c:v>
                </c:pt>
                <c:pt idx="64">
                  <c:v>0.51481481481481239</c:v>
                </c:pt>
                <c:pt idx="65">
                  <c:v>0.51504629629629384</c:v>
                </c:pt>
                <c:pt idx="66">
                  <c:v>0.51527777777777528</c:v>
                </c:pt>
                <c:pt idx="67">
                  <c:v>0.51550925925925672</c:v>
                </c:pt>
                <c:pt idx="68">
                  <c:v>0.51574074074073817</c:v>
                </c:pt>
                <c:pt idx="69">
                  <c:v>0.51597222222221961</c:v>
                </c:pt>
                <c:pt idx="70">
                  <c:v>0.51620370370370106</c:v>
                </c:pt>
                <c:pt idx="71">
                  <c:v>0.5164351851851825</c:v>
                </c:pt>
                <c:pt idx="72">
                  <c:v>0.51666666666666394</c:v>
                </c:pt>
                <c:pt idx="73">
                  <c:v>0.51689814814814539</c:v>
                </c:pt>
                <c:pt idx="74">
                  <c:v>0.51712962962962683</c:v>
                </c:pt>
                <c:pt idx="75">
                  <c:v>0.51736111111110827</c:v>
                </c:pt>
                <c:pt idx="76">
                  <c:v>0.51759259259258972</c:v>
                </c:pt>
                <c:pt idx="77">
                  <c:v>0.51782407407407116</c:v>
                </c:pt>
                <c:pt idx="78">
                  <c:v>0.5180555555555526</c:v>
                </c:pt>
                <c:pt idx="79">
                  <c:v>0.51828703703703405</c:v>
                </c:pt>
                <c:pt idx="80">
                  <c:v>0.51851851851851549</c:v>
                </c:pt>
                <c:pt idx="81">
                  <c:v>0.51874999999999694</c:v>
                </c:pt>
                <c:pt idx="82">
                  <c:v>0.51898148148147838</c:v>
                </c:pt>
                <c:pt idx="83">
                  <c:v>0.51921296296295982</c:v>
                </c:pt>
                <c:pt idx="84">
                  <c:v>0.51944444444444127</c:v>
                </c:pt>
                <c:pt idx="85">
                  <c:v>0.51967592592592271</c:v>
                </c:pt>
                <c:pt idx="86">
                  <c:v>0.51990740740740415</c:v>
                </c:pt>
                <c:pt idx="87">
                  <c:v>0.5201388888888856</c:v>
                </c:pt>
                <c:pt idx="88">
                  <c:v>0.52037037037036704</c:v>
                </c:pt>
                <c:pt idx="89">
                  <c:v>0.52060185185184848</c:v>
                </c:pt>
                <c:pt idx="90">
                  <c:v>0.52083333333332993</c:v>
                </c:pt>
                <c:pt idx="91">
                  <c:v>0.52106481481481137</c:v>
                </c:pt>
                <c:pt idx="92">
                  <c:v>0.52129629629629282</c:v>
                </c:pt>
                <c:pt idx="93">
                  <c:v>0.52152777777777426</c:v>
                </c:pt>
                <c:pt idx="94">
                  <c:v>0.5217592592592557</c:v>
                </c:pt>
                <c:pt idx="95">
                  <c:v>0.52199074074073715</c:v>
                </c:pt>
                <c:pt idx="96">
                  <c:v>0.52222222222221859</c:v>
                </c:pt>
                <c:pt idx="97">
                  <c:v>0.52245370370370003</c:v>
                </c:pt>
                <c:pt idx="98">
                  <c:v>0.52268518518518148</c:v>
                </c:pt>
                <c:pt idx="99">
                  <c:v>0.52291666666666292</c:v>
                </c:pt>
                <c:pt idx="100">
                  <c:v>0.52314814814814437</c:v>
                </c:pt>
                <c:pt idx="101">
                  <c:v>0.52337962962962581</c:v>
                </c:pt>
                <c:pt idx="102">
                  <c:v>0.52361111111110725</c:v>
                </c:pt>
                <c:pt idx="103">
                  <c:v>0.5238425925925887</c:v>
                </c:pt>
                <c:pt idx="104">
                  <c:v>0.52407407407407014</c:v>
                </c:pt>
                <c:pt idx="105">
                  <c:v>0.52430555555555158</c:v>
                </c:pt>
                <c:pt idx="106">
                  <c:v>0.52453703703703303</c:v>
                </c:pt>
                <c:pt idx="107">
                  <c:v>0.52476851851851447</c:v>
                </c:pt>
                <c:pt idx="108">
                  <c:v>0.52499999999999591</c:v>
                </c:pt>
                <c:pt idx="109">
                  <c:v>0.52523148148147736</c:v>
                </c:pt>
                <c:pt idx="110">
                  <c:v>0.5254629629629588</c:v>
                </c:pt>
                <c:pt idx="111">
                  <c:v>0.52569444444444025</c:v>
                </c:pt>
                <c:pt idx="112">
                  <c:v>0.52592592592592169</c:v>
                </c:pt>
                <c:pt idx="113">
                  <c:v>0.52615740740740313</c:v>
                </c:pt>
                <c:pt idx="114">
                  <c:v>0.52638888888888458</c:v>
                </c:pt>
                <c:pt idx="115">
                  <c:v>0.52662037037036602</c:v>
                </c:pt>
                <c:pt idx="116">
                  <c:v>0.52685185185184746</c:v>
                </c:pt>
                <c:pt idx="117">
                  <c:v>0.52708333333332891</c:v>
                </c:pt>
                <c:pt idx="118">
                  <c:v>0.52731481481481035</c:v>
                </c:pt>
                <c:pt idx="119">
                  <c:v>0.52754629629629179</c:v>
                </c:pt>
                <c:pt idx="120">
                  <c:v>0.52777777777777324</c:v>
                </c:pt>
                <c:pt idx="121">
                  <c:v>0.52800925925925468</c:v>
                </c:pt>
                <c:pt idx="122">
                  <c:v>0.52824074074073613</c:v>
                </c:pt>
                <c:pt idx="123">
                  <c:v>0.52847222222221757</c:v>
                </c:pt>
                <c:pt idx="124">
                  <c:v>0.52870370370369901</c:v>
                </c:pt>
                <c:pt idx="125">
                  <c:v>0.52893518518518046</c:v>
                </c:pt>
                <c:pt idx="126">
                  <c:v>0.5291666666666619</c:v>
                </c:pt>
                <c:pt idx="127">
                  <c:v>0.52939814814814334</c:v>
                </c:pt>
                <c:pt idx="128">
                  <c:v>0.52962962962962479</c:v>
                </c:pt>
                <c:pt idx="129">
                  <c:v>0.52986111111110623</c:v>
                </c:pt>
                <c:pt idx="130">
                  <c:v>0.53009259259258767</c:v>
                </c:pt>
                <c:pt idx="131">
                  <c:v>0.53032407407406912</c:v>
                </c:pt>
                <c:pt idx="132">
                  <c:v>0.53055555555555056</c:v>
                </c:pt>
                <c:pt idx="133">
                  <c:v>0.53078703703703201</c:v>
                </c:pt>
                <c:pt idx="134">
                  <c:v>0.53101851851851345</c:v>
                </c:pt>
                <c:pt idx="135">
                  <c:v>0.53124999999999489</c:v>
                </c:pt>
                <c:pt idx="136">
                  <c:v>0.53148148148147634</c:v>
                </c:pt>
                <c:pt idx="137">
                  <c:v>0.53171296296295778</c:v>
                </c:pt>
                <c:pt idx="138">
                  <c:v>0.53194444444443922</c:v>
                </c:pt>
                <c:pt idx="139">
                  <c:v>0.53217592592592067</c:v>
                </c:pt>
                <c:pt idx="140">
                  <c:v>0.53240740740740211</c:v>
                </c:pt>
                <c:pt idx="141">
                  <c:v>0.53263888888888355</c:v>
                </c:pt>
                <c:pt idx="142">
                  <c:v>0.532870370370365</c:v>
                </c:pt>
                <c:pt idx="143">
                  <c:v>0.53310185185184644</c:v>
                </c:pt>
                <c:pt idx="144">
                  <c:v>0.53333333333332789</c:v>
                </c:pt>
                <c:pt idx="145">
                  <c:v>0.53356481481480933</c:v>
                </c:pt>
                <c:pt idx="146">
                  <c:v>0.53379629629629077</c:v>
                </c:pt>
                <c:pt idx="147">
                  <c:v>0.53402777777777222</c:v>
                </c:pt>
                <c:pt idx="148">
                  <c:v>0.53425925925925366</c:v>
                </c:pt>
                <c:pt idx="149">
                  <c:v>0.5344907407407351</c:v>
                </c:pt>
                <c:pt idx="150">
                  <c:v>0.53472222222221655</c:v>
                </c:pt>
                <c:pt idx="151">
                  <c:v>0.53495370370369799</c:v>
                </c:pt>
                <c:pt idx="152">
                  <c:v>0.53518518518517944</c:v>
                </c:pt>
                <c:pt idx="153">
                  <c:v>0.53541666666666088</c:v>
                </c:pt>
                <c:pt idx="154">
                  <c:v>0.53564814814814232</c:v>
                </c:pt>
                <c:pt idx="155">
                  <c:v>0.53587962962962377</c:v>
                </c:pt>
                <c:pt idx="156">
                  <c:v>0.53611111111110521</c:v>
                </c:pt>
                <c:pt idx="157">
                  <c:v>0.53634259259258665</c:v>
                </c:pt>
                <c:pt idx="158">
                  <c:v>0.5365740740740681</c:v>
                </c:pt>
                <c:pt idx="159">
                  <c:v>0.53680555555554954</c:v>
                </c:pt>
                <c:pt idx="160">
                  <c:v>0.53703703703703098</c:v>
                </c:pt>
                <c:pt idx="161">
                  <c:v>0.53726851851851243</c:v>
                </c:pt>
                <c:pt idx="162">
                  <c:v>0.53749999999999387</c:v>
                </c:pt>
                <c:pt idx="163">
                  <c:v>0.53773148148147532</c:v>
                </c:pt>
                <c:pt idx="164">
                  <c:v>0.53796296296295676</c:v>
                </c:pt>
                <c:pt idx="165">
                  <c:v>0.5381944444444382</c:v>
                </c:pt>
                <c:pt idx="166">
                  <c:v>0.53842592592591965</c:v>
                </c:pt>
                <c:pt idx="167">
                  <c:v>0.53865740740740109</c:v>
                </c:pt>
                <c:pt idx="168">
                  <c:v>0.53888888888888253</c:v>
                </c:pt>
                <c:pt idx="169">
                  <c:v>0.53912037037036398</c:v>
                </c:pt>
                <c:pt idx="170">
                  <c:v>0.53935185185184542</c:v>
                </c:pt>
                <c:pt idx="171">
                  <c:v>0.53958333333332686</c:v>
                </c:pt>
                <c:pt idx="172">
                  <c:v>0.53981481481480831</c:v>
                </c:pt>
                <c:pt idx="173">
                  <c:v>0.54004629629628975</c:v>
                </c:pt>
                <c:pt idx="174">
                  <c:v>0.5402777777777712</c:v>
                </c:pt>
                <c:pt idx="175">
                  <c:v>0.54050925925925264</c:v>
                </c:pt>
                <c:pt idx="176">
                  <c:v>0.54074074074073408</c:v>
                </c:pt>
                <c:pt idx="177">
                  <c:v>0.54097222222221553</c:v>
                </c:pt>
                <c:pt idx="178">
                  <c:v>0.54120370370369697</c:v>
                </c:pt>
                <c:pt idx="179">
                  <c:v>0.54143518518517841</c:v>
                </c:pt>
                <c:pt idx="180">
                  <c:v>0.54166666666665986</c:v>
                </c:pt>
                <c:pt idx="181">
                  <c:v>0.5418981481481413</c:v>
                </c:pt>
                <c:pt idx="182">
                  <c:v>0.54212962962962274</c:v>
                </c:pt>
                <c:pt idx="183">
                  <c:v>0.54236111111110419</c:v>
                </c:pt>
                <c:pt idx="184">
                  <c:v>0.54259259259258563</c:v>
                </c:pt>
                <c:pt idx="185">
                  <c:v>0.54282407407406708</c:v>
                </c:pt>
                <c:pt idx="186">
                  <c:v>0.54305555555554852</c:v>
                </c:pt>
                <c:pt idx="187">
                  <c:v>0.54328703703702996</c:v>
                </c:pt>
                <c:pt idx="188">
                  <c:v>0.54351851851851141</c:v>
                </c:pt>
                <c:pt idx="189">
                  <c:v>0.54374999999999285</c:v>
                </c:pt>
                <c:pt idx="190">
                  <c:v>0.54398148148147429</c:v>
                </c:pt>
                <c:pt idx="191">
                  <c:v>0.54421296296295574</c:v>
                </c:pt>
                <c:pt idx="192">
                  <c:v>0.54444444444443718</c:v>
                </c:pt>
                <c:pt idx="193">
                  <c:v>0.54467592592591862</c:v>
                </c:pt>
                <c:pt idx="194">
                  <c:v>0.54490740740740007</c:v>
                </c:pt>
                <c:pt idx="195">
                  <c:v>0.54513888888888151</c:v>
                </c:pt>
                <c:pt idx="196">
                  <c:v>0.54537037037036296</c:v>
                </c:pt>
                <c:pt idx="197">
                  <c:v>0.5456018518518444</c:v>
                </c:pt>
                <c:pt idx="198">
                  <c:v>0.54583333333332584</c:v>
                </c:pt>
                <c:pt idx="199">
                  <c:v>0.54606481481480729</c:v>
                </c:pt>
                <c:pt idx="200">
                  <c:v>0.54629629629628873</c:v>
                </c:pt>
                <c:pt idx="201">
                  <c:v>0.54652777777777017</c:v>
                </c:pt>
                <c:pt idx="202">
                  <c:v>0.54675925925925162</c:v>
                </c:pt>
                <c:pt idx="203">
                  <c:v>0.54699074074073306</c:v>
                </c:pt>
                <c:pt idx="204">
                  <c:v>0.5472222222222145</c:v>
                </c:pt>
                <c:pt idx="205">
                  <c:v>0.54745370370369595</c:v>
                </c:pt>
                <c:pt idx="206">
                  <c:v>0.54768518518517739</c:v>
                </c:pt>
                <c:pt idx="207">
                  <c:v>0.54791666666665884</c:v>
                </c:pt>
                <c:pt idx="208">
                  <c:v>0.54814814814814028</c:v>
                </c:pt>
                <c:pt idx="209">
                  <c:v>0.54837962962962172</c:v>
                </c:pt>
                <c:pt idx="210">
                  <c:v>0.54861111111110317</c:v>
                </c:pt>
                <c:pt idx="211">
                  <c:v>0.54884259259258461</c:v>
                </c:pt>
                <c:pt idx="212">
                  <c:v>0.54907407407406605</c:v>
                </c:pt>
                <c:pt idx="213">
                  <c:v>0.5493055555555475</c:v>
                </c:pt>
                <c:pt idx="214">
                  <c:v>0.54953703703702894</c:v>
                </c:pt>
                <c:pt idx="215">
                  <c:v>0.54976851851851039</c:v>
                </c:pt>
                <c:pt idx="216">
                  <c:v>0.54999999999999183</c:v>
                </c:pt>
                <c:pt idx="217">
                  <c:v>0.55023148148147327</c:v>
                </c:pt>
                <c:pt idx="218">
                  <c:v>0.55046296296295472</c:v>
                </c:pt>
                <c:pt idx="219">
                  <c:v>0.55069444444443616</c:v>
                </c:pt>
                <c:pt idx="220">
                  <c:v>0.5509259259259176</c:v>
                </c:pt>
                <c:pt idx="221">
                  <c:v>0.55115740740739905</c:v>
                </c:pt>
                <c:pt idx="222">
                  <c:v>0.55138888888888049</c:v>
                </c:pt>
                <c:pt idx="223">
                  <c:v>0.55162037037036193</c:v>
                </c:pt>
                <c:pt idx="224">
                  <c:v>0.55185185185184338</c:v>
                </c:pt>
                <c:pt idx="225">
                  <c:v>0.55208333333332482</c:v>
                </c:pt>
                <c:pt idx="226">
                  <c:v>0.55231481481480627</c:v>
                </c:pt>
                <c:pt idx="227">
                  <c:v>0.55254629629628771</c:v>
                </c:pt>
                <c:pt idx="228">
                  <c:v>0.55277777777776915</c:v>
                </c:pt>
                <c:pt idx="229">
                  <c:v>0.5530092592592506</c:v>
                </c:pt>
                <c:pt idx="230">
                  <c:v>0.55324074074073204</c:v>
                </c:pt>
                <c:pt idx="231">
                  <c:v>0.55347222222221348</c:v>
                </c:pt>
                <c:pt idx="232">
                  <c:v>0.55370370370369493</c:v>
                </c:pt>
                <c:pt idx="233">
                  <c:v>0.55393518518517637</c:v>
                </c:pt>
                <c:pt idx="234">
                  <c:v>0.55416666666665781</c:v>
                </c:pt>
                <c:pt idx="235">
                  <c:v>0.55439814814813926</c:v>
                </c:pt>
                <c:pt idx="236">
                  <c:v>0.5546296296296207</c:v>
                </c:pt>
                <c:pt idx="237">
                  <c:v>0.55486111111110215</c:v>
                </c:pt>
                <c:pt idx="238">
                  <c:v>0.55509259259258359</c:v>
                </c:pt>
                <c:pt idx="239">
                  <c:v>0.55532407407406503</c:v>
                </c:pt>
                <c:pt idx="240">
                  <c:v>0.55555555555554648</c:v>
                </c:pt>
                <c:pt idx="241">
                  <c:v>0.55578703703702792</c:v>
                </c:pt>
                <c:pt idx="242">
                  <c:v>0.55601851851850936</c:v>
                </c:pt>
                <c:pt idx="243">
                  <c:v>0.55624999999999081</c:v>
                </c:pt>
                <c:pt idx="244">
                  <c:v>0.55648148148147225</c:v>
                </c:pt>
                <c:pt idx="245">
                  <c:v>0.55671296296295369</c:v>
                </c:pt>
                <c:pt idx="246">
                  <c:v>0.55694444444443514</c:v>
                </c:pt>
                <c:pt idx="247">
                  <c:v>0.55717592592591658</c:v>
                </c:pt>
                <c:pt idx="248">
                  <c:v>0.55740740740739803</c:v>
                </c:pt>
                <c:pt idx="249">
                  <c:v>0.55763888888887947</c:v>
                </c:pt>
                <c:pt idx="250">
                  <c:v>0.55787037037036091</c:v>
                </c:pt>
                <c:pt idx="251">
                  <c:v>0.55810185185184236</c:v>
                </c:pt>
                <c:pt idx="252">
                  <c:v>0.5583333333333238</c:v>
                </c:pt>
                <c:pt idx="253">
                  <c:v>0.55856481481480524</c:v>
                </c:pt>
                <c:pt idx="254">
                  <c:v>0.55879629629628669</c:v>
                </c:pt>
                <c:pt idx="255">
                  <c:v>0.55902777777776813</c:v>
                </c:pt>
                <c:pt idx="256">
                  <c:v>0.55925925925924957</c:v>
                </c:pt>
                <c:pt idx="257">
                  <c:v>0.55949074074073102</c:v>
                </c:pt>
                <c:pt idx="258">
                  <c:v>0.55972222222221246</c:v>
                </c:pt>
                <c:pt idx="259">
                  <c:v>0.55995370370369391</c:v>
                </c:pt>
                <c:pt idx="260">
                  <c:v>0.56018518518517535</c:v>
                </c:pt>
                <c:pt idx="261">
                  <c:v>0.56041666666665679</c:v>
                </c:pt>
                <c:pt idx="262">
                  <c:v>0.56064814814813824</c:v>
                </c:pt>
                <c:pt idx="263">
                  <c:v>0.56087962962961968</c:v>
                </c:pt>
                <c:pt idx="264">
                  <c:v>0.56111111111110112</c:v>
                </c:pt>
                <c:pt idx="265">
                  <c:v>0.56134259259258257</c:v>
                </c:pt>
                <c:pt idx="266">
                  <c:v>0.56157407407406401</c:v>
                </c:pt>
                <c:pt idx="267">
                  <c:v>0.56180555555554545</c:v>
                </c:pt>
                <c:pt idx="268">
                  <c:v>0.5620370370370269</c:v>
                </c:pt>
                <c:pt idx="269">
                  <c:v>0.56226851851850834</c:v>
                </c:pt>
                <c:pt idx="270">
                  <c:v>0.56249999999998979</c:v>
                </c:pt>
                <c:pt idx="271">
                  <c:v>0.56273148148147123</c:v>
                </c:pt>
                <c:pt idx="272">
                  <c:v>0.56296296296295267</c:v>
                </c:pt>
                <c:pt idx="273">
                  <c:v>0.56319444444443412</c:v>
                </c:pt>
                <c:pt idx="274">
                  <c:v>0.56342592592591556</c:v>
                </c:pt>
                <c:pt idx="275">
                  <c:v>0.563657407407397</c:v>
                </c:pt>
                <c:pt idx="276">
                  <c:v>0.56388888888887845</c:v>
                </c:pt>
                <c:pt idx="277">
                  <c:v>0.56412037037035989</c:v>
                </c:pt>
                <c:pt idx="278">
                  <c:v>0.56435185185184134</c:v>
                </c:pt>
                <c:pt idx="279">
                  <c:v>0.56458333333332278</c:v>
                </c:pt>
                <c:pt idx="280">
                  <c:v>0.56481481481480422</c:v>
                </c:pt>
                <c:pt idx="281">
                  <c:v>0.56504629629628567</c:v>
                </c:pt>
                <c:pt idx="282">
                  <c:v>0.56527777777776711</c:v>
                </c:pt>
                <c:pt idx="283">
                  <c:v>0.56550925925924855</c:v>
                </c:pt>
                <c:pt idx="284">
                  <c:v>0.56574074074073</c:v>
                </c:pt>
                <c:pt idx="285">
                  <c:v>0.56597222222221144</c:v>
                </c:pt>
                <c:pt idx="286">
                  <c:v>0.56620370370369288</c:v>
                </c:pt>
                <c:pt idx="287">
                  <c:v>0.56643518518517433</c:v>
                </c:pt>
                <c:pt idx="288">
                  <c:v>0.56666666666665577</c:v>
                </c:pt>
                <c:pt idx="289">
                  <c:v>0.56689814814813722</c:v>
                </c:pt>
                <c:pt idx="290">
                  <c:v>0.56712962962961866</c:v>
                </c:pt>
                <c:pt idx="291">
                  <c:v>0.5673611111111001</c:v>
                </c:pt>
                <c:pt idx="292">
                  <c:v>0.56759259259258155</c:v>
                </c:pt>
                <c:pt idx="293">
                  <c:v>0.56782407407406299</c:v>
                </c:pt>
                <c:pt idx="294">
                  <c:v>0.56805555555554443</c:v>
                </c:pt>
                <c:pt idx="295">
                  <c:v>0.56828703703702588</c:v>
                </c:pt>
                <c:pt idx="296">
                  <c:v>0.56851851851850732</c:v>
                </c:pt>
                <c:pt idx="297">
                  <c:v>0.56874999999998876</c:v>
                </c:pt>
                <c:pt idx="298">
                  <c:v>0.56898148148147021</c:v>
                </c:pt>
                <c:pt idx="299">
                  <c:v>0.56921296296295165</c:v>
                </c:pt>
                <c:pt idx="300">
                  <c:v>0.5694444444444331</c:v>
                </c:pt>
                <c:pt idx="301">
                  <c:v>0.56967592592591454</c:v>
                </c:pt>
                <c:pt idx="302">
                  <c:v>0.56990740740739598</c:v>
                </c:pt>
                <c:pt idx="303">
                  <c:v>0.57013888888887743</c:v>
                </c:pt>
                <c:pt idx="304">
                  <c:v>0.57037037037035887</c:v>
                </c:pt>
                <c:pt idx="305">
                  <c:v>0.57060185185184031</c:v>
                </c:pt>
                <c:pt idx="306">
                  <c:v>0.57083333333332176</c:v>
                </c:pt>
                <c:pt idx="307">
                  <c:v>0.5710648148148032</c:v>
                </c:pt>
                <c:pt idx="308">
                  <c:v>0.57129629629628464</c:v>
                </c:pt>
                <c:pt idx="309">
                  <c:v>0.57152777777776609</c:v>
                </c:pt>
                <c:pt idx="310">
                  <c:v>0.57175925925924753</c:v>
                </c:pt>
                <c:pt idx="311">
                  <c:v>0.57199074074072898</c:v>
                </c:pt>
                <c:pt idx="312">
                  <c:v>0.57222222222221042</c:v>
                </c:pt>
                <c:pt idx="313">
                  <c:v>0.57245370370369186</c:v>
                </c:pt>
                <c:pt idx="314">
                  <c:v>0.57268518518517331</c:v>
                </c:pt>
                <c:pt idx="315">
                  <c:v>0.57291666666665475</c:v>
                </c:pt>
                <c:pt idx="316">
                  <c:v>0.57314814814813619</c:v>
                </c:pt>
                <c:pt idx="317">
                  <c:v>0.57337962962961764</c:v>
                </c:pt>
                <c:pt idx="318">
                  <c:v>0.57361111111109908</c:v>
                </c:pt>
                <c:pt idx="319">
                  <c:v>0.57384259259258052</c:v>
                </c:pt>
                <c:pt idx="320">
                  <c:v>0.57407407407406197</c:v>
                </c:pt>
                <c:pt idx="321">
                  <c:v>0.57430555555554341</c:v>
                </c:pt>
                <c:pt idx="322">
                  <c:v>0.57453703703702486</c:v>
                </c:pt>
                <c:pt idx="323">
                  <c:v>0.5747685185185063</c:v>
                </c:pt>
                <c:pt idx="324">
                  <c:v>0.57499999999998774</c:v>
                </c:pt>
                <c:pt idx="325">
                  <c:v>0.57523148148146919</c:v>
                </c:pt>
                <c:pt idx="326">
                  <c:v>0.57546296296295063</c:v>
                </c:pt>
                <c:pt idx="327">
                  <c:v>0.57569444444443207</c:v>
                </c:pt>
                <c:pt idx="328">
                  <c:v>0.57592592592591352</c:v>
                </c:pt>
                <c:pt idx="329">
                  <c:v>0.57615740740739496</c:v>
                </c:pt>
                <c:pt idx="330">
                  <c:v>0.57638888888887641</c:v>
                </c:pt>
                <c:pt idx="331">
                  <c:v>0.57662037037035785</c:v>
                </c:pt>
                <c:pt idx="332">
                  <c:v>0.57685185185183929</c:v>
                </c:pt>
                <c:pt idx="333">
                  <c:v>0.57708333333332074</c:v>
                </c:pt>
                <c:pt idx="334">
                  <c:v>0.57731481481480218</c:v>
                </c:pt>
                <c:pt idx="335">
                  <c:v>0.57754629629628362</c:v>
                </c:pt>
                <c:pt idx="336">
                  <c:v>0.57777777777776507</c:v>
                </c:pt>
                <c:pt idx="337">
                  <c:v>0.57800925925924651</c:v>
                </c:pt>
                <c:pt idx="338">
                  <c:v>0.57824074074072795</c:v>
                </c:pt>
                <c:pt idx="339">
                  <c:v>0.5784722222222094</c:v>
                </c:pt>
                <c:pt idx="340">
                  <c:v>0.57870370370369084</c:v>
                </c:pt>
                <c:pt idx="341">
                  <c:v>0.57893518518517229</c:v>
                </c:pt>
                <c:pt idx="342">
                  <c:v>0.57916666666665373</c:v>
                </c:pt>
                <c:pt idx="343">
                  <c:v>0.57939814814813517</c:v>
                </c:pt>
                <c:pt idx="344">
                  <c:v>0.57962962962961662</c:v>
                </c:pt>
                <c:pt idx="345">
                  <c:v>0.57986111111109806</c:v>
                </c:pt>
                <c:pt idx="346">
                  <c:v>0.5800925925925795</c:v>
                </c:pt>
                <c:pt idx="347">
                  <c:v>0.58032407407406095</c:v>
                </c:pt>
                <c:pt idx="348">
                  <c:v>0.58055555555554239</c:v>
                </c:pt>
                <c:pt idx="349">
                  <c:v>0.58078703703702383</c:v>
                </c:pt>
                <c:pt idx="350">
                  <c:v>0.58101851851850528</c:v>
                </c:pt>
                <c:pt idx="351">
                  <c:v>0.58124999999998672</c:v>
                </c:pt>
                <c:pt idx="352">
                  <c:v>0.58148148148146817</c:v>
                </c:pt>
                <c:pt idx="353">
                  <c:v>0.58171296296294961</c:v>
                </c:pt>
                <c:pt idx="354">
                  <c:v>0.58194444444443105</c:v>
                </c:pt>
                <c:pt idx="355">
                  <c:v>0.5821759259259125</c:v>
                </c:pt>
                <c:pt idx="356">
                  <c:v>0.58240740740739394</c:v>
                </c:pt>
                <c:pt idx="357">
                  <c:v>0.58263888888887538</c:v>
                </c:pt>
                <c:pt idx="358">
                  <c:v>0.58287037037035683</c:v>
                </c:pt>
                <c:pt idx="359">
                  <c:v>0.58310185185183827</c:v>
                </c:pt>
                <c:pt idx="360">
                  <c:v>0.58333333333331971</c:v>
                </c:pt>
                <c:pt idx="361">
                  <c:v>0.58356481481480116</c:v>
                </c:pt>
                <c:pt idx="362">
                  <c:v>0.5837962962962826</c:v>
                </c:pt>
                <c:pt idx="363">
                  <c:v>0.58402777777776405</c:v>
                </c:pt>
                <c:pt idx="364">
                  <c:v>0.58425925925924549</c:v>
                </c:pt>
                <c:pt idx="365">
                  <c:v>0.58449074074072693</c:v>
                </c:pt>
                <c:pt idx="366">
                  <c:v>0.58472222222220838</c:v>
                </c:pt>
                <c:pt idx="367">
                  <c:v>0.58495370370368982</c:v>
                </c:pt>
                <c:pt idx="368">
                  <c:v>0.58518518518517126</c:v>
                </c:pt>
                <c:pt idx="369">
                  <c:v>0.58541666666665271</c:v>
                </c:pt>
                <c:pt idx="370">
                  <c:v>0.58564814814813415</c:v>
                </c:pt>
                <c:pt idx="371">
                  <c:v>0.58587962962961559</c:v>
                </c:pt>
                <c:pt idx="372">
                  <c:v>0.58611111111109704</c:v>
                </c:pt>
                <c:pt idx="373">
                  <c:v>0.58634259259257848</c:v>
                </c:pt>
                <c:pt idx="374">
                  <c:v>0.58657407407405993</c:v>
                </c:pt>
                <c:pt idx="375">
                  <c:v>0.58680555555554137</c:v>
                </c:pt>
                <c:pt idx="376">
                  <c:v>0.58703703703702281</c:v>
                </c:pt>
                <c:pt idx="377">
                  <c:v>0.58726851851850426</c:v>
                </c:pt>
                <c:pt idx="378">
                  <c:v>0.5874999999999857</c:v>
                </c:pt>
                <c:pt idx="379">
                  <c:v>0.58773148148146714</c:v>
                </c:pt>
                <c:pt idx="380">
                  <c:v>0.58796296296294859</c:v>
                </c:pt>
                <c:pt idx="381">
                  <c:v>0.58819444444443003</c:v>
                </c:pt>
                <c:pt idx="382">
                  <c:v>0.58842592592591147</c:v>
                </c:pt>
                <c:pt idx="383">
                  <c:v>0.58865740740739292</c:v>
                </c:pt>
                <c:pt idx="384">
                  <c:v>0.58888888888887436</c:v>
                </c:pt>
                <c:pt idx="385">
                  <c:v>0.58912037037035581</c:v>
                </c:pt>
                <c:pt idx="386">
                  <c:v>0.58935185185183725</c:v>
                </c:pt>
                <c:pt idx="387">
                  <c:v>0.58958333333331869</c:v>
                </c:pt>
                <c:pt idx="388">
                  <c:v>0.58981481481480014</c:v>
                </c:pt>
                <c:pt idx="389">
                  <c:v>0.59004629629628158</c:v>
                </c:pt>
                <c:pt idx="390">
                  <c:v>0.59027777777776302</c:v>
                </c:pt>
                <c:pt idx="391">
                  <c:v>0.59050925925924447</c:v>
                </c:pt>
                <c:pt idx="392">
                  <c:v>0.59074074074072591</c:v>
                </c:pt>
                <c:pt idx="393">
                  <c:v>0.59097222222220736</c:v>
                </c:pt>
                <c:pt idx="394">
                  <c:v>0.5912037037036888</c:v>
                </c:pt>
                <c:pt idx="395">
                  <c:v>0.59143518518517024</c:v>
                </c:pt>
                <c:pt idx="396">
                  <c:v>0.59166666666665169</c:v>
                </c:pt>
                <c:pt idx="397">
                  <c:v>0.59189814814813313</c:v>
                </c:pt>
                <c:pt idx="398">
                  <c:v>0.59212962962961457</c:v>
                </c:pt>
                <c:pt idx="399">
                  <c:v>0.59236111111109602</c:v>
                </c:pt>
                <c:pt idx="400">
                  <c:v>0.59259259259257746</c:v>
                </c:pt>
                <c:pt idx="401">
                  <c:v>0.5928240740740589</c:v>
                </c:pt>
                <c:pt idx="402">
                  <c:v>0.59305555555554035</c:v>
                </c:pt>
                <c:pt idx="403">
                  <c:v>0.59328703703702179</c:v>
                </c:pt>
                <c:pt idx="404">
                  <c:v>0.59351851851850324</c:v>
                </c:pt>
                <c:pt idx="405">
                  <c:v>0.59374999999998468</c:v>
                </c:pt>
                <c:pt idx="406">
                  <c:v>0.59398148148146612</c:v>
                </c:pt>
                <c:pt idx="407">
                  <c:v>0.59421296296294757</c:v>
                </c:pt>
                <c:pt idx="408">
                  <c:v>0.59444444444442901</c:v>
                </c:pt>
                <c:pt idx="409">
                  <c:v>0.59467592592591045</c:v>
                </c:pt>
                <c:pt idx="410">
                  <c:v>0.5949074074073919</c:v>
                </c:pt>
                <c:pt idx="411">
                  <c:v>0.59513888888887334</c:v>
                </c:pt>
                <c:pt idx="412">
                  <c:v>0.59537037037035478</c:v>
                </c:pt>
                <c:pt idx="413">
                  <c:v>0.59560185185183623</c:v>
                </c:pt>
                <c:pt idx="414">
                  <c:v>0.59583333333331767</c:v>
                </c:pt>
                <c:pt idx="415">
                  <c:v>0.59606481481479912</c:v>
                </c:pt>
                <c:pt idx="416">
                  <c:v>0.59629629629628056</c:v>
                </c:pt>
                <c:pt idx="417">
                  <c:v>0.596527777777762</c:v>
                </c:pt>
                <c:pt idx="418">
                  <c:v>0.59675925925924345</c:v>
                </c:pt>
                <c:pt idx="419">
                  <c:v>0.59699074074072489</c:v>
                </c:pt>
                <c:pt idx="420">
                  <c:v>0.59722222222220633</c:v>
                </c:pt>
                <c:pt idx="421">
                  <c:v>0.59745370370368778</c:v>
                </c:pt>
                <c:pt idx="422">
                  <c:v>0.59768518518516922</c:v>
                </c:pt>
                <c:pt idx="423">
                  <c:v>0.59791666666665066</c:v>
                </c:pt>
                <c:pt idx="424">
                  <c:v>0.59814814814813211</c:v>
                </c:pt>
                <c:pt idx="425">
                  <c:v>0.59837962962961355</c:v>
                </c:pt>
                <c:pt idx="426">
                  <c:v>0.598611111111095</c:v>
                </c:pt>
                <c:pt idx="427">
                  <c:v>0.59884259259257644</c:v>
                </c:pt>
                <c:pt idx="428">
                  <c:v>0.59907407407405788</c:v>
                </c:pt>
                <c:pt idx="429">
                  <c:v>0.59930555555553933</c:v>
                </c:pt>
                <c:pt idx="430">
                  <c:v>0.59953703703702077</c:v>
                </c:pt>
                <c:pt idx="431">
                  <c:v>0.59976851851850221</c:v>
                </c:pt>
                <c:pt idx="432">
                  <c:v>0.59999999999998366</c:v>
                </c:pt>
                <c:pt idx="433">
                  <c:v>0.6002314814814651</c:v>
                </c:pt>
                <c:pt idx="434">
                  <c:v>0.60046296296294654</c:v>
                </c:pt>
                <c:pt idx="435">
                  <c:v>0.60069444444442799</c:v>
                </c:pt>
                <c:pt idx="436">
                  <c:v>0.60092592592590943</c:v>
                </c:pt>
                <c:pt idx="437">
                  <c:v>0.60115740740739088</c:v>
                </c:pt>
                <c:pt idx="438">
                  <c:v>0.60138888888887232</c:v>
                </c:pt>
                <c:pt idx="439">
                  <c:v>0.60162037037035376</c:v>
                </c:pt>
                <c:pt idx="440">
                  <c:v>0.60185185185183521</c:v>
                </c:pt>
                <c:pt idx="441">
                  <c:v>0.60208333333331665</c:v>
                </c:pt>
                <c:pt idx="442">
                  <c:v>0.60231481481479809</c:v>
                </c:pt>
                <c:pt idx="443">
                  <c:v>0.60254629629627954</c:v>
                </c:pt>
                <c:pt idx="444">
                  <c:v>0.60277777777776098</c:v>
                </c:pt>
                <c:pt idx="445">
                  <c:v>0.60300925925924242</c:v>
                </c:pt>
                <c:pt idx="446">
                  <c:v>0.60324074074072387</c:v>
                </c:pt>
                <c:pt idx="447">
                  <c:v>0.60347222222220531</c:v>
                </c:pt>
                <c:pt idx="448">
                  <c:v>0.60370370370368676</c:v>
                </c:pt>
                <c:pt idx="449">
                  <c:v>0.6039351851851682</c:v>
                </c:pt>
                <c:pt idx="450">
                  <c:v>0.60416666666664964</c:v>
                </c:pt>
                <c:pt idx="451">
                  <c:v>0.60439814814813109</c:v>
                </c:pt>
                <c:pt idx="452">
                  <c:v>0.60462962962961253</c:v>
                </c:pt>
                <c:pt idx="453">
                  <c:v>0.60486111111109397</c:v>
                </c:pt>
                <c:pt idx="454">
                  <c:v>0.60509259259257542</c:v>
                </c:pt>
                <c:pt idx="455">
                  <c:v>0.60532407407405686</c:v>
                </c:pt>
                <c:pt idx="456">
                  <c:v>0.60555555555553831</c:v>
                </c:pt>
                <c:pt idx="457">
                  <c:v>0.60578703703701975</c:v>
                </c:pt>
                <c:pt idx="458">
                  <c:v>0.60601851851850119</c:v>
                </c:pt>
                <c:pt idx="459">
                  <c:v>0.60624999999998264</c:v>
                </c:pt>
                <c:pt idx="460">
                  <c:v>0.60648148148146408</c:v>
                </c:pt>
                <c:pt idx="461">
                  <c:v>0.60671296296294552</c:v>
                </c:pt>
                <c:pt idx="462">
                  <c:v>0.60694444444442697</c:v>
                </c:pt>
                <c:pt idx="463">
                  <c:v>0.60717592592590841</c:v>
                </c:pt>
                <c:pt idx="464">
                  <c:v>0.60740740740738985</c:v>
                </c:pt>
                <c:pt idx="465">
                  <c:v>0.6076388888888713</c:v>
                </c:pt>
                <c:pt idx="466">
                  <c:v>0.60787037037035274</c:v>
                </c:pt>
                <c:pt idx="467">
                  <c:v>0.60810185185183419</c:v>
                </c:pt>
                <c:pt idx="468">
                  <c:v>0.60833333333331563</c:v>
                </c:pt>
                <c:pt idx="469">
                  <c:v>0.60856481481479707</c:v>
                </c:pt>
                <c:pt idx="470">
                  <c:v>0.60879629629627852</c:v>
                </c:pt>
                <c:pt idx="471">
                  <c:v>0.60902777777775996</c:v>
                </c:pt>
                <c:pt idx="472">
                  <c:v>0.6092592592592414</c:v>
                </c:pt>
                <c:pt idx="473">
                  <c:v>0.60949074074072285</c:v>
                </c:pt>
                <c:pt idx="474">
                  <c:v>0.60972222222220429</c:v>
                </c:pt>
                <c:pt idx="475">
                  <c:v>0.60995370370368573</c:v>
                </c:pt>
                <c:pt idx="476">
                  <c:v>0.61018518518516718</c:v>
                </c:pt>
                <c:pt idx="477">
                  <c:v>0.61041666666664862</c:v>
                </c:pt>
                <c:pt idx="478">
                  <c:v>0.61064814814813007</c:v>
                </c:pt>
                <c:pt idx="479">
                  <c:v>0.61087962962961151</c:v>
                </c:pt>
                <c:pt idx="480">
                  <c:v>0.61111111111109295</c:v>
                </c:pt>
                <c:pt idx="481">
                  <c:v>0.6113425925925744</c:v>
                </c:pt>
                <c:pt idx="482">
                  <c:v>0.61157407407405584</c:v>
                </c:pt>
                <c:pt idx="483">
                  <c:v>0.61180555555553728</c:v>
                </c:pt>
                <c:pt idx="484">
                  <c:v>0.61203703703701873</c:v>
                </c:pt>
                <c:pt idx="485">
                  <c:v>0.61226851851850017</c:v>
                </c:pt>
                <c:pt idx="486">
                  <c:v>0.61249999999998161</c:v>
                </c:pt>
                <c:pt idx="487">
                  <c:v>0.61273148148146306</c:v>
                </c:pt>
                <c:pt idx="488">
                  <c:v>0.6129629629629445</c:v>
                </c:pt>
                <c:pt idx="489">
                  <c:v>0.61319444444442595</c:v>
                </c:pt>
                <c:pt idx="490">
                  <c:v>0.61342592592590739</c:v>
                </c:pt>
                <c:pt idx="491">
                  <c:v>0.61365740740738883</c:v>
                </c:pt>
                <c:pt idx="492">
                  <c:v>0.61388888888887028</c:v>
                </c:pt>
                <c:pt idx="493">
                  <c:v>0.61412037037035172</c:v>
                </c:pt>
                <c:pt idx="494">
                  <c:v>0.61435185185183316</c:v>
                </c:pt>
                <c:pt idx="495">
                  <c:v>0.61458333333331461</c:v>
                </c:pt>
                <c:pt idx="496">
                  <c:v>0.61481481481479605</c:v>
                </c:pt>
                <c:pt idx="497">
                  <c:v>0.61504629629627749</c:v>
                </c:pt>
                <c:pt idx="498">
                  <c:v>0.61527777777775894</c:v>
                </c:pt>
              </c:numCache>
            </c:numRef>
          </c:xVal>
          <c:yVal>
            <c:numRef>
              <c:f>P_calibration!$E$2:$E$500</c:f>
              <c:numCache>
                <c:formatCode>General</c:formatCode>
                <c:ptCount val="499"/>
                <c:pt idx="0">
                  <c:v>14.63</c:v>
                </c:pt>
                <c:pt idx="1">
                  <c:v>15</c:v>
                </c:pt>
                <c:pt idx="2">
                  <c:v>15.38</c:v>
                </c:pt>
                <c:pt idx="3">
                  <c:v>15.76</c:v>
                </c:pt>
                <c:pt idx="4">
                  <c:v>15.76</c:v>
                </c:pt>
                <c:pt idx="5">
                  <c:v>16.14</c:v>
                </c:pt>
                <c:pt idx="6">
                  <c:v>16.510000000000002</c:v>
                </c:pt>
                <c:pt idx="7">
                  <c:v>16.89</c:v>
                </c:pt>
                <c:pt idx="8">
                  <c:v>16.89</c:v>
                </c:pt>
                <c:pt idx="9">
                  <c:v>17.27</c:v>
                </c:pt>
                <c:pt idx="10">
                  <c:v>17.64</c:v>
                </c:pt>
                <c:pt idx="11">
                  <c:v>18.02</c:v>
                </c:pt>
                <c:pt idx="12">
                  <c:v>18.02</c:v>
                </c:pt>
                <c:pt idx="13">
                  <c:v>18.399999999999999</c:v>
                </c:pt>
                <c:pt idx="14">
                  <c:v>18.78</c:v>
                </c:pt>
                <c:pt idx="15">
                  <c:v>19.149999999999999</c:v>
                </c:pt>
                <c:pt idx="16">
                  <c:v>19.53</c:v>
                </c:pt>
                <c:pt idx="17">
                  <c:v>19.53</c:v>
                </c:pt>
                <c:pt idx="18">
                  <c:v>19.91</c:v>
                </c:pt>
                <c:pt idx="19">
                  <c:v>20.28</c:v>
                </c:pt>
                <c:pt idx="20">
                  <c:v>20.66</c:v>
                </c:pt>
                <c:pt idx="21">
                  <c:v>20.66</c:v>
                </c:pt>
                <c:pt idx="22">
                  <c:v>21.04</c:v>
                </c:pt>
                <c:pt idx="23">
                  <c:v>21.42</c:v>
                </c:pt>
                <c:pt idx="24">
                  <c:v>21.79</c:v>
                </c:pt>
                <c:pt idx="25">
                  <c:v>22.17</c:v>
                </c:pt>
                <c:pt idx="26">
                  <c:v>22.17</c:v>
                </c:pt>
                <c:pt idx="27">
                  <c:v>22.55</c:v>
                </c:pt>
                <c:pt idx="28">
                  <c:v>22.92</c:v>
                </c:pt>
                <c:pt idx="29">
                  <c:v>23.3</c:v>
                </c:pt>
                <c:pt idx="30">
                  <c:v>23.3</c:v>
                </c:pt>
                <c:pt idx="31">
                  <c:v>23.68</c:v>
                </c:pt>
                <c:pt idx="32">
                  <c:v>24.06</c:v>
                </c:pt>
                <c:pt idx="33">
                  <c:v>24.43</c:v>
                </c:pt>
                <c:pt idx="34">
                  <c:v>24.43</c:v>
                </c:pt>
                <c:pt idx="35">
                  <c:v>24.81</c:v>
                </c:pt>
                <c:pt idx="36">
                  <c:v>25.19</c:v>
                </c:pt>
                <c:pt idx="37">
                  <c:v>25.56</c:v>
                </c:pt>
                <c:pt idx="38">
                  <c:v>25.94</c:v>
                </c:pt>
                <c:pt idx="39">
                  <c:v>25.94</c:v>
                </c:pt>
                <c:pt idx="40">
                  <c:v>26.32</c:v>
                </c:pt>
                <c:pt idx="41">
                  <c:v>26.69</c:v>
                </c:pt>
                <c:pt idx="42">
                  <c:v>27.07</c:v>
                </c:pt>
                <c:pt idx="43">
                  <c:v>27.07</c:v>
                </c:pt>
                <c:pt idx="44">
                  <c:v>27.45</c:v>
                </c:pt>
                <c:pt idx="45">
                  <c:v>27.83</c:v>
                </c:pt>
                <c:pt idx="46">
                  <c:v>28.2</c:v>
                </c:pt>
                <c:pt idx="47">
                  <c:v>28.58</c:v>
                </c:pt>
                <c:pt idx="48">
                  <c:v>28.58</c:v>
                </c:pt>
                <c:pt idx="49">
                  <c:v>28.96</c:v>
                </c:pt>
                <c:pt idx="50">
                  <c:v>29.33</c:v>
                </c:pt>
                <c:pt idx="51">
                  <c:v>29.71</c:v>
                </c:pt>
                <c:pt idx="52">
                  <c:v>29.71</c:v>
                </c:pt>
                <c:pt idx="53">
                  <c:v>30.09</c:v>
                </c:pt>
                <c:pt idx="54">
                  <c:v>30.47</c:v>
                </c:pt>
                <c:pt idx="55">
                  <c:v>30.84</c:v>
                </c:pt>
                <c:pt idx="56">
                  <c:v>30.84</c:v>
                </c:pt>
                <c:pt idx="57">
                  <c:v>31.22</c:v>
                </c:pt>
                <c:pt idx="58">
                  <c:v>31.6</c:v>
                </c:pt>
                <c:pt idx="59">
                  <c:v>31.97</c:v>
                </c:pt>
                <c:pt idx="60">
                  <c:v>32.35</c:v>
                </c:pt>
                <c:pt idx="61">
                  <c:v>32.35</c:v>
                </c:pt>
                <c:pt idx="62">
                  <c:v>32.729999999999997</c:v>
                </c:pt>
                <c:pt idx="63">
                  <c:v>33.11</c:v>
                </c:pt>
                <c:pt idx="64">
                  <c:v>33.479999999999997</c:v>
                </c:pt>
                <c:pt idx="65">
                  <c:v>33.479999999999997</c:v>
                </c:pt>
                <c:pt idx="66">
                  <c:v>33.86</c:v>
                </c:pt>
                <c:pt idx="67">
                  <c:v>34.24</c:v>
                </c:pt>
                <c:pt idx="68">
                  <c:v>34.61</c:v>
                </c:pt>
                <c:pt idx="69">
                  <c:v>34.99</c:v>
                </c:pt>
                <c:pt idx="70">
                  <c:v>34.99</c:v>
                </c:pt>
                <c:pt idx="71">
                  <c:v>35.369999999999997</c:v>
                </c:pt>
                <c:pt idx="72">
                  <c:v>35.75</c:v>
                </c:pt>
                <c:pt idx="73">
                  <c:v>36.119999999999997</c:v>
                </c:pt>
                <c:pt idx="74">
                  <c:v>36.119999999999997</c:v>
                </c:pt>
                <c:pt idx="75">
                  <c:v>36.5</c:v>
                </c:pt>
                <c:pt idx="76">
                  <c:v>36.880000000000003</c:v>
                </c:pt>
                <c:pt idx="77">
                  <c:v>37.25</c:v>
                </c:pt>
                <c:pt idx="78">
                  <c:v>37.25</c:v>
                </c:pt>
                <c:pt idx="79">
                  <c:v>37.630000000000003</c:v>
                </c:pt>
                <c:pt idx="80">
                  <c:v>38.01</c:v>
                </c:pt>
                <c:pt idx="81">
                  <c:v>38.39</c:v>
                </c:pt>
                <c:pt idx="82">
                  <c:v>38.76</c:v>
                </c:pt>
                <c:pt idx="83">
                  <c:v>38.76</c:v>
                </c:pt>
                <c:pt idx="84">
                  <c:v>39.14</c:v>
                </c:pt>
                <c:pt idx="85">
                  <c:v>39.520000000000003</c:v>
                </c:pt>
                <c:pt idx="86">
                  <c:v>39.89</c:v>
                </c:pt>
                <c:pt idx="87">
                  <c:v>39.89</c:v>
                </c:pt>
                <c:pt idx="88">
                  <c:v>40.270000000000003</c:v>
                </c:pt>
                <c:pt idx="89">
                  <c:v>40.65</c:v>
                </c:pt>
                <c:pt idx="90">
                  <c:v>41.03</c:v>
                </c:pt>
                <c:pt idx="91">
                  <c:v>41.4</c:v>
                </c:pt>
                <c:pt idx="92">
                  <c:v>41.4</c:v>
                </c:pt>
                <c:pt idx="93">
                  <c:v>41.78</c:v>
                </c:pt>
                <c:pt idx="94">
                  <c:v>42.16</c:v>
                </c:pt>
                <c:pt idx="95">
                  <c:v>42.53</c:v>
                </c:pt>
                <c:pt idx="96">
                  <c:v>42.53</c:v>
                </c:pt>
                <c:pt idx="97">
                  <c:v>42.91</c:v>
                </c:pt>
                <c:pt idx="98">
                  <c:v>43.29</c:v>
                </c:pt>
                <c:pt idx="99">
                  <c:v>43.67</c:v>
                </c:pt>
                <c:pt idx="100">
                  <c:v>43.67</c:v>
                </c:pt>
                <c:pt idx="101">
                  <c:v>44.04</c:v>
                </c:pt>
                <c:pt idx="102">
                  <c:v>44.42</c:v>
                </c:pt>
                <c:pt idx="103">
                  <c:v>44.8</c:v>
                </c:pt>
                <c:pt idx="104">
                  <c:v>45.17</c:v>
                </c:pt>
                <c:pt idx="105">
                  <c:v>45.17</c:v>
                </c:pt>
                <c:pt idx="106">
                  <c:v>45.55</c:v>
                </c:pt>
                <c:pt idx="107">
                  <c:v>45.93</c:v>
                </c:pt>
                <c:pt idx="108">
                  <c:v>46.31</c:v>
                </c:pt>
                <c:pt idx="109">
                  <c:v>46.31</c:v>
                </c:pt>
                <c:pt idx="110">
                  <c:v>46.68</c:v>
                </c:pt>
                <c:pt idx="111">
                  <c:v>47.06</c:v>
                </c:pt>
                <c:pt idx="112">
                  <c:v>47.44</c:v>
                </c:pt>
                <c:pt idx="113">
                  <c:v>47.81</c:v>
                </c:pt>
                <c:pt idx="114">
                  <c:v>47.81</c:v>
                </c:pt>
                <c:pt idx="115">
                  <c:v>48.19</c:v>
                </c:pt>
                <c:pt idx="116">
                  <c:v>48.57</c:v>
                </c:pt>
                <c:pt idx="117">
                  <c:v>48.94</c:v>
                </c:pt>
                <c:pt idx="118">
                  <c:v>48.94</c:v>
                </c:pt>
                <c:pt idx="119">
                  <c:v>49.32</c:v>
                </c:pt>
                <c:pt idx="120">
                  <c:v>49.7</c:v>
                </c:pt>
                <c:pt idx="121">
                  <c:v>50.08</c:v>
                </c:pt>
                <c:pt idx="122">
                  <c:v>50.08</c:v>
                </c:pt>
                <c:pt idx="123">
                  <c:v>50.45</c:v>
                </c:pt>
                <c:pt idx="124">
                  <c:v>50.83</c:v>
                </c:pt>
                <c:pt idx="125">
                  <c:v>51.21</c:v>
                </c:pt>
                <c:pt idx="126">
                  <c:v>51.58</c:v>
                </c:pt>
                <c:pt idx="127">
                  <c:v>51.58</c:v>
                </c:pt>
                <c:pt idx="128">
                  <c:v>51.96</c:v>
                </c:pt>
                <c:pt idx="129">
                  <c:v>52.34</c:v>
                </c:pt>
                <c:pt idx="130">
                  <c:v>52.72</c:v>
                </c:pt>
                <c:pt idx="131">
                  <c:v>52.72</c:v>
                </c:pt>
                <c:pt idx="132">
                  <c:v>53.09</c:v>
                </c:pt>
                <c:pt idx="133">
                  <c:v>53.47</c:v>
                </c:pt>
                <c:pt idx="134">
                  <c:v>53.85</c:v>
                </c:pt>
                <c:pt idx="135">
                  <c:v>54.22</c:v>
                </c:pt>
                <c:pt idx="136">
                  <c:v>54.22</c:v>
                </c:pt>
                <c:pt idx="137">
                  <c:v>54.6</c:v>
                </c:pt>
                <c:pt idx="138">
                  <c:v>54.98</c:v>
                </c:pt>
                <c:pt idx="139">
                  <c:v>55.36</c:v>
                </c:pt>
                <c:pt idx="140">
                  <c:v>55.36</c:v>
                </c:pt>
                <c:pt idx="141">
                  <c:v>55.73</c:v>
                </c:pt>
                <c:pt idx="142">
                  <c:v>56.11</c:v>
                </c:pt>
                <c:pt idx="143">
                  <c:v>56.49</c:v>
                </c:pt>
                <c:pt idx="144">
                  <c:v>56.49</c:v>
                </c:pt>
                <c:pt idx="145">
                  <c:v>56.86</c:v>
                </c:pt>
                <c:pt idx="146">
                  <c:v>57.24</c:v>
                </c:pt>
                <c:pt idx="147">
                  <c:v>57.62</c:v>
                </c:pt>
                <c:pt idx="148">
                  <c:v>58</c:v>
                </c:pt>
                <c:pt idx="149">
                  <c:v>58</c:v>
                </c:pt>
                <c:pt idx="150">
                  <c:v>58.37</c:v>
                </c:pt>
                <c:pt idx="151">
                  <c:v>58.75</c:v>
                </c:pt>
                <c:pt idx="152">
                  <c:v>59.13</c:v>
                </c:pt>
                <c:pt idx="153">
                  <c:v>59.13</c:v>
                </c:pt>
                <c:pt idx="154">
                  <c:v>59.5</c:v>
                </c:pt>
                <c:pt idx="155">
                  <c:v>59.88</c:v>
                </c:pt>
                <c:pt idx="156">
                  <c:v>60.26</c:v>
                </c:pt>
                <c:pt idx="157">
                  <c:v>60.64</c:v>
                </c:pt>
                <c:pt idx="158">
                  <c:v>60.64</c:v>
                </c:pt>
                <c:pt idx="159">
                  <c:v>61.01</c:v>
                </c:pt>
                <c:pt idx="160">
                  <c:v>61.39</c:v>
                </c:pt>
                <c:pt idx="161">
                  <c:v>61.77</c:v>
                </c:pt>
                <c:pt idx="162">
                  <c:v>61.77</c:v>
                </c:pt>
                <c:pt idx="163">
                  <c:v>62.14</c:v>
                </c:pt>
                <c:pt idx="164">
                  <c:v>62.52</c:v>
                </c:pt>
                <c:pt idx="165">
                  <c:v>62.9</c:v>
                </c:pt>
                <c:pt idx="166">
                  <c:v>62.9</c:v>
                </c:pt>
                <c:pt idx="167">
                  <c:v>63.28</c:v>
                </c:pt>
                <c:pt idx="168">
                  <c:v>63.65</c:v>
                </c:pt>
                <c:pt idx="169">
                  <c:v>64.03</c:v>
                </c:pt>
                <c:pt idx="170">
                  <c:v>64.41</c:v>
                </c:pt>
                <c:pt idx="171">
                  <c:v>64.41</c:v>
                </c:pt>
                <c:pt idx="172">
                  <c:v>64.78</c:v>
                </c:pt>
                <c:pt idx="173">
                  <c:v>65.16</c:v>
                </c:pt>
                <c:pt idx="174">
                  <c:v>65.540000000000006</c:v>
                </c:pt>
                <c:pt idx="175">
                  <c:v>65.540000000000006</c:v>
                </c:pt>
                <c:pt idx="176">
                  <c:v>65.92</c:v>
                </c:pt>
                <c:pt idx="177">
                  <c:v>66.290000000000006</c:v>
                </c:pt>
                <c:pt idx="178">
                  <c:v>66.67</c:v>
                </c:pt>
                <c:pt idx="179">
                  <c:v>67.05</c:v>
                </c:pt>
                <c:pt idx="180">
                  <c:v>67.05</c:v>
                </c:pt>
                <c:pt idx="181">
                  <c:v>67.42</c:v>
                </c:pt>
                <c:pt idx="182">
                  <c:v>67.8</c:v>
                </c:pt>
                <c:pt idx="183">
                  <c:v>68.180000000000007</c:v>
                </c:pt>
                <c:pt idx="184">
                  <c:v>68.180000000000007</c:v>
                </c:pt>
                <c:pt idx="185">
                  <c:v>68.56</c:v>
                </c:pt>
                <c:pt idx="186">
                  <c:v>68.930000000000007</c:v>
                </c:pt>
                <c:pt idx="187">
                  <c:v>69.31</c:v>
                </c:pt>
                <c:pt idx="188">
                  <c:v>69.31</c:v>
                </c:pt>
                <c:pt idx="189">
                  <c:v>69.69</c:v>
                </c:pt>
                <c:pt idx="190">
                  <c:v>70.06</c:v>
                </c:pt>
                <c:pt idx="191">
                  <c:v>70.44</c:v>
                </c:pt>
                <c:pt idx="192">
                  <c:v>70.819999999999993</c:v>
                </c:pt>
                <c:pt idx="193">
                  <c:v>70.819999999999993</c:v>
                </c:pt>
                <c:pt idx="194">
                  <c:v>71.19</c:v>
                </c:pt>
                <c:pt idx="195">
                  <c:v>71.569999999999993</c:v>
                </c:pt>
                <c:pt idx="196">
                  <c:v>71.95</c:v>
                </c:pt>
                <c:pt idx="197">
                  <c:v>71.95</c:v>
                </c:pt>
                <c:pt idx="198">
                  <c:v>72.33</c:v>
                </c:pt>
                <c:pt idx="199">
                  <c:v>72.7</c:v>
                </c:pt>
                <c:pt idx="200">
                  <c:v>73.08</c:v>
                </c:pt>
                <c:pt idx="201">
                  <c:v>73.459999999999994</c:v>
                </c:pt>
                <c:pt idx="202">
                  <c:v>73.459999999999994</c:v>
                </c:pt>
                <c:pt idx="203">
                  <c:v>73.83</c:v>
                </c:pt>
                <c:pt idx="204">
                  <c:v>74.209999999999994</c:v>
                </c:pt>
                <c:pt idx="205">
                  <c:v>74.59</c:v>
                </c:pt>
                <c:pt idx="206">
                  <c:v>74.59</c:v>
                </c:pt>
                <c:pt idx="207">
                  <c:v>74.97</c:v>
                </c:pt>
                <c:pt idx="208">
                  <c:v>75.34</c:v>
                </c:pt>
                <c:pt idx="209">
                  <c:v>75.72</c:v>
                </c:pt>
                <c:pt idx="210">
                  <c:v>75.72</c:v>
                </c:pt>
                <c:pt idx="211">
                  <c:v>76.099999999999994</c:v>
                </c:pt>
                <c:pt idx="212">
                  <c:v>76.47</c:v>
                </c:pt>
                <c:pt idx="213">
                  <c:v>76.849999999999994</c:v>
                </c:pt>
                <c:pt idx="214">
                  <c:v>77.23</c:v>
                </c:pt>
                <c:pt idx="215">
                  <c:v>77.23</c:v>
                </c:pt>
                <c:pt idx="216">
                  <c:v>77.61</c:v>
                </c:pt>
                <c:pt idx="217">
                  <c:v>77.98</c:v>
                </c:pt>
                <c:pt idx="218">
                  <c:v>78.36</c:v>
                </c:pt>
                <c:pt idx="219">
                  <c:v>78.36</c:v>
                </c:pt>
                <c:pt idx="220">
                  <c:v>78.739999999999995</c:v>
                </c:pt>
                <c:pt idx="221">
                  <c:v>79.11</c:v>
                </c:pt>
                <c:pt idx="222">
                  <c:v>79.489999999999995</c:v>
                </c:pt>
                <c:pt idx="223">
                  <c:v>79.87</c:v>
                </c:pt>
                <c:pt idx="224">
                  <c:v>79.87</c:v>
                </c:pt>
                <c:pt idx="225">
                  <c:v>80.25</c:v>
                </c:pt>
                <c:pt idx="226">
                  <c:v>80.62</c:v>
                </c:pt>
                <c:pt idx="227">
                  <c:v>81</c:v>
                </c:pt>
                <c:pt idx="228">
                  <c:v>81</c:v>
                </c:pt>
                <c:pt idx="229">
                  <c:v>81.38</c:v>
                </c:pt>
                <c:pt idx="230">
                  <c:v>81.75</c:v>
                </c:pt>
                <c:pt idx="231">
                  <c:v>82.13</c:v>
                </c:pt>
                <c:pt idx="232">
                  <c:v>82.13</c:v>
                </c:pt>
                <c:pt idx="233">
                  <c:v>82.51</c:v>
                </c:pt>
                <c:pt idx="234">
                  <c:v>82.89</c:v>
                </c:pt>
                <c:pt idx="235">
                  <c:v>83.26</c:v>
                </c:pt>
                <c:pt idx="236">
                  <c:v>83.64</c:v>
                </c:pt>
                <c:pt idx="237">
                  <c:v>83.64</c:v>
                </c:pt>
                <c:pt idx="238">
                  <c:v>84.02</c:v>
                </c:pt>
                <c:pt idx="239">
                  <c:v>84.39</c:v>
                </c:pt>
                <c:pt idx="240">
                  <c:v>84.77</c:v>
                </c:pt>
                <c:pt idx="241">
                  <c:v>84.77</c:v>
                </c:pt>
                <c:pt idx="242">
                  <c:v>85.15</c:v>
                </c:pt>
                <c:pt idx="243">
                  <c:v>85.53</c:v>
                </c:pt>
                <c:pt idx="244">
                  <c:v>85.9</c:v>
                </c:pt>
                <c:pt idx="245">
                  <c:v>86.28</c:v>
                </c:pt>
                <c:pt idx="246">
                  <c:v>86.28</c:v>
                </c:pt>
                <c:pt idx="247">
                  <c:v>86.66</c:v>
                </c:pt>
                <c:pt idx="248">
                  <c:v>87.03</c:v>
                </c:pt>
                <c:pt idx="249">
                  <c:v>87.41</c:v>
                </c:pt>
                <c:pt idx="250">
                  <c:v>87.41</c:v>
                </c:pt>
                <c:pt idx="251">
                  <c:v>87.79</c:v>
                </c:pt>
                <c:pt idx="252">
                  <c:v>88.17</c:v>
                </c:pt>
                <c:pt idx="253">
                  <c:v>88.54</c:v>
                </c:pt>
                <c:pt idx="254">
                  <c:v>88.54</c:v>
                </c:pt>
                <c:pt idx="255">
                  <c:v>88.92</c:v>
                </c:pt>
                <c:pt idx="256">
                  <c:v>89.3</c:v>
                </c:pt>
                <c:pt idx="257">
                  <c:v>89.67</c:v>
                </c:pt>
                <c:pt idx="258">
                  <c:v>90.05</c:v>
                </c:pt>
                <c:pt idx="259">
                  <c:v>90.05</c:v>
                </c:pt>
                <c:pt idx="260">
                  <c:v>90.43</c:v>
                </c:pt>
                <c:pt idx="261">
                  <c:v>90.81</c:v>
                </c:pt>
                <c:pt idx="262">
                  <c:v>91.18</c:v>
                </c:pt>
                <c:pt idx="263">
                  <c:v>91.18</c:v>
                </c:pt>
                <c:pt idx="264">
                  <c:v>91.56</c:v>
                </c:pt>
                <c:pt idx="265">
                  <c:v>91.94</c:v>
                </c:pt>
                <c:pt idx="266">
                  <c:v>92.31</c:v>
                </c:pt>
                <c:pt idx="267">
                  <c:v>92.69</c:v>
                </c:pt>
                <c:pt idx="268">
                  <c:v>92.69</c:v>
                </c:pt>
                <c:pt idx="269">
                  <c:v>93.07</c:v>
                </c:pt>
                <c:pt idx="270">
                  <c:v>93.44</c:v>
                </c:pt>
                <c:pt idx="271">
                  <c:v>93.82</c:v>
                </c:pt>
                <c:pt idx="272">
                  <c:v>93.82</c:v>
                </c:pt>
                <c:pt idx="273">
                  <c:v>94.2</c:v>
                </c:pt>
                <c:pt idx="274">
                  <c:v>94.58</c:v>
                </c:pt>
                <c:pt idx="275">
                  <c:v>94.95</c:v>
                </c:pt>
                <c:pt idx="276">
                  <c:v>94.95</c:v>
                </c:pt>
                <c:pt idx="277">
                  <c:v>95.33</c:v>
                </c:pt>
                <c:pt idx="278">
                  <c:v>95.71</c:v>
                </c:pt>
                <c:pt idx="279">
                  <c:v>96.08</c:v>
                </c:pt>
                <c:pt idx="280">
                  <c:v>96.46</c:v>
                </c:pt>
                <c:pt idx="281">
                  <c:v>96.46</c:v>
                </c:pt>
                <c:pt idx="282">
                  <c:v>96.84</c:v>
                </c:pt>
                <c:pt idx="283">
                  <c:v>97.22</c:v>
                </c:pt>
                <c:pt idx="284">
                  <c:v>97.59</c:v>
                </c:pt>
                <c:pt idx="285">
                  <c:v>97.59</c:v>
                </c:pt>
                <c:pt idx="286">
                  <c:v>97.97</c:v>
                </c:pt>
                <c:pt idx="287">
                  <c:v>98.35</c:v>
                </c:pt>
                <c:pt idx="288">
                  <c:v>98.72</c:v>
                </c:pt>
                <c:pt idx="289">
                  <c:v>99.1</c:v>
                </c:pt>
                <c:pt idx="290">
                  <c:v>99.1</c:v>
                </c:pt>
                <c:pt idx="291">
                  <c:v>99.48</c:v>
                </c:pt>
                <c:pt idx="292">
                  <c:v>99.86</c:v>
                </c:pt>
                <c:pt idx="293">
                  <c:v>100.23</c:v>
                </c:pt>
                <c:pt idx="294">
                  <c:v>100.23</c:v>
                </c:pt>
                <c:pt idx="295">
                  <c:v>100.61</c:v>
                </c:pt>
                <c:pt idx="296">
                  <c:v>100.99</c:v>
                </c:pt>
                <c:pt idx="297">
                  <c:v>101.36</c:v>
                </c:pt>
                <c:pt idx="298">
                  <c:v>101.36</c:v>
                </c:pt>
                <c:pt idx="299">
                  <c:v>101.74</c:v>
                </c:pt>
                <c:pt idx="300">
                  <c:v>102.12</c:v>
                </c:pt>
                <c:pt idx="301">
                  <c:v>102.5</c:v>
                </c:pt>
                <c:pt idx="302">
                  <c:v>102.87</c:v>
                </c:pt>
                <c:pt idx="303">
                  <c:v>102.87</c:v>
                </c:pt>
                <c:pt idx="304">
                  <c:v>103.25</c:v>
                </c:pt>
                <c:pt idx="305">
                  <c:v>103.63</c:v>
                </c:pt>
                <c:pt idx="306">
                  <c:v>104</c:v>
                </c:pt>
                <c:pt idx="307">
                  <c:v>104</c:v>
                </c:pt>
                <c:pt idx="308">
                  <c:v>104.38</c:v>
                </c:pt>
                <c:pt idx="309">
                  <c:v>104.76</c:v>
                </c:pt>
                <c:pt idx="310">
                  <c:v>105.14</c:v>
                </c:pt>
                <c:pt idx="311">
                  <c:v>105.51</c:v>
                </c:pt>
                <c:pt idx="312">
                  <c:v>105.51</c:v>
                </c:pt>
                <c:pt idx="313">
                  <c:v>105.89</c:v>
                </c:pt>
                <c:pt idx="314">
                  <c:v>106.27</c:v>
                </c:pt>
                <c:pt idx="315">
                  <c:v>106.64</c:v>
                </c:pt>
                <c:pt idx="316">
                  <c:v>106.64</c:v>
                </c:pt>
                <c:pt idx="317">
                  <c:v>107.02</c:v>
                </c:pt>
                <c:pt idx="318">
                  <c:v>107.4</c:v>
                </c:pt>
                <c:pt idx="319">
                  <c:v>107.78</c:v>
                </c:pt>
                <c:pt idx="320">
                  <c:v>107.78</c:v>
                </c:pt>
                <c:pt idx="321">
                  <c:v>108.15</c:v>
                </c:pt>
                <c:pt idx="322">
                  <c:v>108.53</c:v>
                </c:pt>
                <c:pt idx="323">
                  <c:v>108.91</c:v>
                </c:pt>
                <c:pt idx="324">
                  <c:v>109.28</c:v>
                </c:pt>
                <c:pt idx="325">
                  <c:v>109.28</c:v>
                </c:pt>
                <c:pt idx="326">
                  <c:v>109.66</c:v>
                </c:pt>
                <c:pt idx="327">
                  <c:v>110.04</c:v>
                </c:pt>
                <c:pt idx="328">
                  <c:v>110.42</c:v>
                </c:pt>
                <c:pt idx="329">
                  <c:v>110.42</c:v>
                </c:pt>
                <c:pt idx="330">
                  <c:v>110.79</c:v>
                </c:pt>
                <c:pt idx="331">
                  <c:v>111.17</c:v>
                </c:pt>
                <c:pt idx="332">
                  <c:v>111.55</c:v>
                </c:pt>
                <c:pt idx="333">
                  <c:v>111.92</c:v>
                </c:pt>
                <c:pt idx="334">
                  <c:v>111.92</c:v>
                </c:pt>
                <c:pt idx="335">
                  <c:v>112.3</c:v>
                </c:pt>
                <c:pt idx="336">
                  <c:v>112.68</c:v>
                </c:pt>
                <c:pt idx="337">
                  <c:v>113.06</c:v>
                </c:pt>
                <c:pt idx="338">
                  <c:v>113.06</c:v>
                </c:pt>
                <c:pt idx="339">
                  <c:v>113.43</c:v>
                </c:pt>
                <c:pt idx="340">
                  <c:v>113.81</c:v>
                </c:pt>
                <c:pt idx="341">
                  <c:v>114.19</c:v>
                </c:pt>
                <c:pt idx="342">
                  <c:v>114.19</c:v>
                </c:pt>
                <c:pt idx="343">
                  <c:v>114.56</c:v>
                </c:pt>
                <c:pt idx="344">
                  <c:v>114.94</c:v>
                </c:pt>
                <c:pt idx="345">
                  <c:v>115.32</c:v>
                </c:pt>
                <c:pt idx="346">
                  <c:v>115.69</c:v>
                </c:pt>
                <c:pt idx="347">
                  <c:v>115.69</c:v>
                </c:pt>
                <c:pt idx="348">
                  <c:v>116.07</c:v>
                </c:pt>
                <c:pt idx="349">
                  <c:v>116.45</c:v>
                </c:pt>
                <c:pt idx="350">
                  <c:v>116.83</c:v>
                </c:pt>
                <c:pt idx="351">
                  <c:v>116.83</c:v>
                </c:pt>
                <c:pt idx="352">
                  <c:v>117.2</c:v>
                </c:pt>
                <c:pt idx="353">
                  <c:v>117.58</c:v>
                </c:pt>
                <c:pt idx="354">
                  <c:v>117.96</c:v>
                </c:pt>
                <c:pt idx="355">
                  <c:v>118.33</c:v>
                </c:pt>
                <c:pt idx="356">
                  <c:v>118.33</c:v>
                </c:pt>
                <c:pt idx="357">
                  <c:v>118.71</c:v>
                </c:pt>
                <c:pt idx="358">
                  <c:v>119.09</c:v>
                </c:pt>
                <c:pt idx="359">
                  <c:v>119.47</c:v>
                </c:pt>
                <c:pt idx="360">
                  <c:v>119.47</c:v>
                </c:pt>
                <c:pt idx="361">
                  <c:v>119.84</c:v>
                </c:pt>
                <c:pt idx="362">
                  <c:v>120.22</c:v>
                </c:pt>
                <c:pt idx="363">
                  <c:v>120.6</c:v>
                </c:pt>
                <c:pt idx="364">
                  <c:v>120.6</c:v>
                </c:pt>
                <c:pt idx="365">
                  <c:v>120.97</c:v>
                </c:pt>
                <c:pt idx="366">
                  <c:v>121.35</c:v>
                </c:pt>
                <c:pt idx="367">
                  <c:v>121.73</c:v>
                </c:pt>
                <c:pt idx="368">
                  <c:v>122.11</c:v>
                </c:pt>
                <c:pt idx="369">
                  <c:v>122.11</c:v>
                </c:pt>
                <c:pt idx="370">
                  <c:v>122.48</c:v>
                </c:pt>
                <c:pt idx="371">
                  <c:v>122.86</c:v>
                </c:pt>
                <c:pt idx="372">
                  <c:v>123.24</c:v>
                </c:pt>
                <c:pt idx="373">
                  <c:v>123.24</c:v>
                </c:pt>
                <c:pt idx="374">
                  <c:v>123.61</c:v>
                </c:pt>
                <c:pt idx="375">
                  <c:v>123.99</c:v>
                </c:pt>
                <c:pt idx="376">
                  <c:v>124.37</c:v>
                </c:pt>
                <c:pt idx="377">
                  <c:v>124.75</c:v>
                </c:pt>
                <c:pt idx="378">
                  <c:v>124.75</c:v>
                </c:pt>
                <c:pt idx="379">
                  <c:v>125.12</c:v>
                </c:pt>
                <c:pt idx="380">
                  <c:v>125.5</c:v>
                </c:pt>
                <c:pt idx="381">
                  <c:v>125.88</c:v>
                </c:pt>
                <c:pt idx="382">
                  <c:v>125.88</c:v>
                </c:pt>
                <c:pt idx="383">
                  <c:v>126.25</c:v>
                </c:pt>
                <c:pt idx="384">
                  <c:v>126.63</c:v>
                </c:pt>
                <c:pt idx="385">
                  <c:v>127.01</c:v>
                </c:pt>
                <c:pt idx="386">
                  <c:v>127.01</c:v>
                </c:pt>
                <c:pt idx="387">
                  <c:v>127.39</c:v>
                </c:pt>
                <c:pt idx="388">
                  <c:v>127.76</c:v>
                </c:pt>
                <c:pt idx="389">
                  <c:v>128.13999999999999</c:v>
                </c:pt>
                <c:pt idx="390">
                  <c:v>128.52000000000001</c:v>
                </c:pt>
                <c:pt idx="391">
                  <c:v>128.52000000000001</c:v>
                </c:pt>
                <c:pt idx="392">
                  <c:v>128.88999999999999</c:v>
                </c:pt>
                <c:pt idx="393">
                  <c:v>129.27000000000001</c:v>
                </c:pt>
                <c:pt idx="394">
                  <c:v>129.65</c:v>
                </c:pt>
                <c:pt idx="395">
                  <c:v>129.65</c:v>
                </c:pt>
                <c:pt idx="396">
                  <c:v>130.03</c:v>
                </c:pt>
                <c:pt idx="397">
                  <c:v>130.4</c:v>
                </c:pt>
                <c:pt idx="398">
                  <c:v>130.78</c:v>
                </c:pt>
                <c:pt idx="399">
                  <c:v>131.16</c:v>
                </c:pt>
                <c:pt idx="400">
                  <c:v>131.16</c:v>
                </c:pt>
                <c:pt idx="401">
                  <c:v>131.53</c:v>
                </c:pt>
                <c:pt idx="402">
                  <c:v>131.91</c:v>
                </c:pt>
                <c:pt idx="403">
                  <c:v>132.29</c:v>
                </c:pt>
                <c:pt idx="404">
                  <c:v>132.29</c:v>
                </c:pt>
                <c:pt idx="405">
                  <c:v>132.66999999999999</c:v>
                </c:pt>
                <c:pt idx="406">
                  <c:v>133.04</c:v>
                </c:pt>
                <c:pt idx="407">
                  <c:v>133.41999999999999</c:v>
                </c:pt>
                <c:pt idx="408">
                  <c:v>133.41999999999999</c:v>
                </c:pt>
                <c:pt idx="409">
                  <c:v>133.80000000000001</c:v>
                </c:pt>
                <c:pt idx="410">
                  <c:v>134.16999999999999</c:v>
                </c:pt>
                <c:pt idx="411">
                  <c:v>134.55000000000001</c:v>
                </c:pt>
                <c:pt idx="412">
                  <c:v>134.93</c:v>
                </c:pt>
                <c:pt idx="413">
                  <c:v>134.93</c:v>
                </c:pt>
                <c:pt idx="414">
                  <c:v>135.31</c:v>
                </c:pt>
                <c:pt idx="415">
                  <c:v>135.68</c:v>
                </c:pt>
                <c:pt idx="416">
                  <c:v>136.06</c:v>
                </c:pt>
                <c:pt idx="417">
                  <c:v>136.06</c:v>
                </c:pt>
                <c:pt idx="418">
                  <c:v>136.44</c:v>
                </c:pt>
                <c:pt idx="419">
                  <c:v>136.81</c:v>
                </c:pt>
                <c:pt idx="420">
                  <c:v>137.19</c:v>
                </c:pt>
                <c:pt idx="421">
                  <c:v>137.57</c:v>
                </c:pt>
                <c:pt idx="422">
                  <c:v>137.57</c:v>
                </c:pt>
                <c:pt idx="423">
                  <c:v>137.94</c:v>
                </c:pt>
                <c:pt idx="424">
                  <c:v>138.32</c:v>
                </c:pt>
                <c:pt idx="425">
                  <c:v>138.69999999999999</c:v>
                </c:pt>
                <c:pt idx="426">
                  <c:v>138.69999999999999</c:v>
                </c:pt>
                <c:pt idx="427">
                  <c:v>139.08000000000001</c:v>
                </c:pt>
                <c:pt idx="428">
                  <c:v>139.44999999999999</c:v>
                </c:pt>
                <c:pt idx="429">
                  <c:v>139.83000000000001</c:v>
                </c:pt>
                <c:pt idx="430">
                  <c:v>139.83000000000001</c:v>
                </c:pt>
                <c:pt idx="431">
                  <c:v>140.21</c:v>
                </c:pt>
                <c:pt idx="432">
                  <c:v>140.58000000000001</c:v>
                </c:pt>
                <c:pt idx="433">
                  <c:v>140.96</c:v>
                </c:pt>
                <c:pt idx="434">
                  <c:v>141.34</c:v>
                </c:pt>
                <c:pt idx="435">
                  <c:v>141.34</c:v>
                </c:pt>
                <c:pt idx="436">
                  <c:v>141.72</c:v>
                </c:pt>
                <c:pt idx="437">
                  <c:v>142.09</c:v>
                </c:pt>
                <c:pt idx="438">
                  <c:v>142.47</c:v>
                </c:pt>
                <c:pt idx="439">
                  <c:v>142.47</c:v>
                </c:pt>
                <c:pt idx="440">
                  <c:v>142.85</c:v>
                </c:pt>
                <c:pt idx="441">
                  <c:v>143.22</c:v>
                </c:pt>
                <c:pt idx="442">
                  <c:v>143.6</c:v>
                </c:pt>
                <c:pt idx="443">
                  <c:v>143.97999999999999</c:v>
                </c:pt>
                <c:pt idx="444">
                  <c:v>143.97999999999999</c:v>
                </c:pt>
                <c:pt idx="445">
                  <c:v>144.36000000000001</c:v>
                </c:pt>
                <c:pt idx="446">
                  <c:v>144.72999999999999</c:v>
                </c:pt>
                <c:pt idx="447">
                  <c:v>145.11000000000001</c:v>
                </c:pt>
                <c:pt idx="448">
                  <c:v>145.11000000000001</c:v>
                </c:pt>
                <c:pt idx="449">
                  <c:v>145.49</c:v>
                </c:pt>
                <c:pt idx="450">
                  <c:v>145.86000000000001</c:v>
                </c:pt>
                <c:pt idx="451">
                  <c:v>146.24</c:v>
                </c:pt>
                <c:pt idx="452">
                  <c:v>146.24</c:v>
                </c:pt>
                <c:pt idx="453">
                  <c:v>146.62</c:v>
                </c:pt>
                <c:pt idx="454">
                  <c:v>147</c:v>
                </c:pt>
                <c:pt idx="455">
                  <c:v>147.37</c:v>
                </c:pt>
                <c:pt idx="456">
                  <c:v>147.75</c:v>
                </c:pt>
                <c:pt idx="457">
                  <c:v>147.75</c:v>
                </c:pt>
                <c:pt idx="458">
                  <c:v>148.13</c:v>
                </c:pt>
                <c:pt idx="459">
                  <c:v>148.5</c:v>
                </c:pt>
                <c:pt idx="460">
                  <c:v>148.88</c:v>
                </c:pt>
                <c:pt idx="461">
                  <c:v>148.88</c:v>
                </c:pt>
                <c:pt idx="462">
                  <c:v>149.26</c:v>
                </c:pt>
                <c:pt idx="463">
                  <c:v>149.63999999999999</c:v>
                </c:pt>
                <c:pt idx="464">
                  <c:v>150.01</c:v>
                </c:pt>
                <c:pt idx="465">
                  <c:v>150.38999999999999</c:v>
                </c:pt>
                <c:pt idx="466">
                  <c:v>150.38999999999999</c:v>
                </c:pt>
                <c:pt idx="467">
                  <c:v>150.77000000000001</c:v>
                </c:pt>
                <c:pt idx="468">
                  <c:v>151.13999999999999</c:v>
                </c:pt>
                <c:pt idx="469">
                  <c:v>151.52000000000001</c:v>
                </c:pt>
                <c:pt idx="470">
                  <c:v>151.52000000000001</c:v>
                </c:pt>
                <c:pt idx="471">
                  <c:v>151.9</c:v>
                </c:pt>
                <c:pt idx="472">
                  <c:v>152.28</c:v>
                </c:pt>
                <c:pt idx="473">
                  <c:v>152.65</c:v>
                </c:pt>
                <c:pt idx="474">
                  <c:v>152.65</c:v>
                </c:pt>
                <c:pt idx="475">
                  <c:v>153.03</c:v>
                </c:pt>
                <c:pt idx="476">
                  <c:v>153.41</c:v>
                </c:pt>
                <c:pt idx="477">
                  <c:v>153.78</c:v>
                </c:pt>
                <c:pt idx="478">
                  <c:v>154.16</c:v>
                </c:pt>
                <c:pt idx="479">
                  <c:v>154.16</c:v>
                </c:pt>
                <c:pt idx="480">
                  <c:v>154.54</c:v>
                </c:pt>
                <c:pt idx="481">
                  <c:v>154.91999999999999</c:v>
                </c:pt>
                <c:pt idx="482">
                  <c:v>155.29</c:v>
                </c:pt>
                <c:pt idx="483">
                  <c:v>155.29</c:v>
                </c:pt>
                <c:pt idx="484">
                  <c:v>155.66999999999999</c:v>
                </c:pt>
                <c:pt idx="485">
                  <c:v>156.05000000000001</c:v>
                </c:pt>
                <c:pt idx="486">
                  <c:v>156.41999999999999</c:v>
                </c:pt>
                <c:pt idx="487">
                  <c:v>156.41999999999999</c:v>
                </c:pt>
                <c:pt idx="488">
                  <c:v>156.80000000000001</c:v>
                </c:pt>
                <c:pt idx="489">
                  <c:v>157.18</c:v>
                </c:pt>
                <c:pt idx="490">
                  <c:v>157.56</c:v>
                </c:pt>
                <c:pt idx="491">
                  <c:v>157.93</c:v>
                </c:pt>
                <c:pt idx="492">
                  <c:v>157.93</c:v>
                </c:pt>
                <c:pt idx="493">
                  <c:v>158.31</c:v>
                </c:pt>
                <c:pt idx="494">
                  <c:v>158.69</c:v>
                </c:pt>
                <c:pt idx="495">
                  <c:v>159.06</c:v>
                </c:pt>
                <c:pt idx="496">
                  <c:v>159.06</c:v>
                </c:pt>
                <c:pt idx="497">
                  <c:v>159.44</c:v>
                </c:pt>
                <c:pt idx="498">
                  <c:v>159.82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ED-4A16-8633-47C41CF6A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824138"/>
        <c:axId val="1209948116"/>
      </c:scatterChart>
      <c:valAx>
        <c:axId val="599824138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</a:defRPr>
                </a:pPr>
                <a:r>
                  <a:t>Time</a:t>
                </a:r>
              </a:p>
            </c:rich>
          </c:tx>
          <c:overlay val="0"/>
        </c:title>
        <c:numFmt formatCode="[$-F400]h:mm:ss\ AM/PM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209948116"/>
        <c:crosses val="autoZero"/>
        <c:crossBetween val="midCat"/>
      </c:valAx>
      <c:valAx>
        <c:axId val="120994811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</a:defRPr>
                </a:pPr>
                <a:r>
                  <a:t>Pressure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599824138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P_calibration!$E$1</c:f>
              <c:strCache>
                <c:ptCount val="1"/>
                <c:pt idx="0">
                  <c:v>P_psi_sensor [psi]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80"/>
              </a:solidFill>
              <a:ln cmpd="sng">
                <a:solidFill>
                  <a:srgbClr val="000080"/>
                </a:solidFill>
              </a:ln>
            </c:spPr>
          </c:marker>
          <c:xVal>
            <c:numRef>
              <c:f>P_calibration!$B$2:$B$500</c:f>
              <c:numCache>
                <c:formatCode>General</c:formatCode>
                <c:ptCount val="499"/>
                <c:pt idx="0">
                  <c:v>44</c:v>
                </c:pt>
                <c:pt idx="1">
                  <c:v>45</c:v>
                </c:pt>
                <c:pt idx="2">
                  <c:v>46</c:v>
                </c:pt>
                <c:pt idx="3">
                  <c:v>47</c:v>
                </c:pt>
                <c:pt idx="4">
                  <c:v>47</c:v>
                </c:pt>
                <c:pt idx="5">
                  <c:v>48</c:v>
                </c:pt>
                <c:pt idx="6">
                  <c:v>49</c:v>
                </c:pt>
                <c:pt idx="7">
                  <c:v>50</c:v>
                </c:pt>
                <c:pt idx="8">
                  <c:v>50</c:v>
                </c:pt>
                <c:pt idx="9">
                  <c:v>51</c:v>
                </c:pt>
                <c:pt idx="10">
                  <c:v>52</c:v>
                </c:pt>
                <c:pt idx="11">
                  <c:v>53</c:v>
                </c:pt>
                <c:pt idx="12">
                  <c:v>53</c:v>
                </c:pt>
                <c:pt idx="13">
                  <c:v>54</c:v>
                </c:pt>
                <c:pt idx="14">
                  <c:v>55</c:v>
                </c:pt>
                <c:pt idx="15">
                  <c:v>56</c:v>
                </c:pt>
                <c:pt idx="16">
                  <c:v>57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60</c:v>
                </c:pt>
                <c:pt idx="22">
                  <c:v>61</c:v>
                </c:pt>
                <c:pt idx="23">
                  <c:v>62</c:v>
                </c:pt>
                <c:pt idx="24">
                  <c:v>63</c:v>
                </c:pt>
                <c:pt idx="25">
                  <c:v>64</c:v>
                </c:pt>
                <c:pt idx="26">
                  <c:v>64</c:v>
                </c:pt>
                <c:pt idx="27">
                  <c:v>65</c:v>
                </c:pt>
                <c:pt idx="28">
                  <c:v>66</c:v>
                </c:pt>
                <c:pt idx="29">
                  <c:v>67</c:v>
                </c:pt>
                <c:pt idx="30">
                  <c:v>67</c:v>
                </c:pt>
                <c:pt idx="31">
                  <c:v>68</c:v>
                </c:pt>
                <c:pt idx="32">
                  <c:v>69</c:v>
                </c:pt>
                <c:pt idx="33">
                  <c:v>70</c:v>
                </c:pt>
                <c:pt idx="34">
                  <c:v>70</c:v>
                </c:pt>
                <c:pt idx="35">
                  <c:v>71</c:v>
                </c:pt>
                <c:pt idx="36">
                  <c:v>72</c:v>
                </c:pt>
                <c:pt idx="37">
                  <c:v>73</c:v>
                </c:pt>
                <c:pt idx="38">
                  <c:v>74</c:v>
                </c:pt>
                <c:pt idx="39">
                  <c:v>74</c:v>
                </c:pt>
                <c:pt idx="40">
                  <c:v>75</c:v>
                </c:pt>
                <c:pt idx="41">
                  <c:v>76</c:v>
                </c:pt>
                <c:pt idx="42">
                  <c:v>77</c:v>
                </c:pt>
                <c:pt idx="43">
                  <c:v>77</c:v>
                </c:pt>
                <c:pt idx="44">
                  <c:v>78</c:v>
                </c:pt>
                <c:pt idx="45">
                  <c:v>79</c:v>
                </c:pt>
                <c:pt idx="46">
                  <c:v>80</c:v>
                </c:pt>
                <c:pt idx="47">
                  <c:v>81</c:v>
                </c:pt>
                <c:pt idx="48">
                  <c:v>81</c:v>
                </c:pt>
                <c:pt idx="49">
                  <c:v>82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85</c:v>
                </c:pt>
                <c:pt idx="54">
                  <c:v>86</c:v>
                </c:pt>
                <c:pt idx="55">
                  <c:v>87</c:v>
                </c:pt>
                <c:pt idx="56">
                  <c:v>87</c:v>
                </c:pt>
                <c:pt idx="57">
                  <c:v>88</c:v>
                </c:pt>
                <c:pt idx="58">
                  <c:v>89</c:v>
                </c:pt>
                <c:pt idx="59">
                  <c:v>90</c:v>
                </c:pt>
                <c:pt idx="60">
                  <c:v>91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94</c:v>
                </c:pt>
                <c:pt idx="66">
                  <c:v>95</c:v>
                </c:pt>
                <c:pt idx="67">
                  <c:v>96</c:v>
                </c:pt>
                <c:pt idx="68">
                  <c:v>97</c:v>
                </c:pt>
                <c:pt idx="69">
                  <c:v>98</c:v>
                </c:pt>
                <c:pt idx="70">
                  <c:v>98</c:v>
                </c:pt>
                <c:pt idx="71">
                  <c:v>99</c:v>
                </c:pt>
                <c:pt idx="72">
                  <c:v>100</c:v>
                </c:pt>
                <c:pt idx="73">
                  <c:v>101</c:v>
                </c:pt>
                <c:pt idx="74">
                  <c:v>101</c:v>
                </c:pt>
                <c:pt idx="75">
                  <c:v>102</c:v>
                </c:pt>
                <c:pt idx="76">
                  <c:v>103</c:v>
                </c:pt>
                <c:pt idx="77">
                  <c:v>104</c:v>
                </c:pt>
                <c:pt idx="78">
                  <c:v>104</c:v>
                </c:pt>
                <c:pt idx="79">
                  <c:v>105</c:v>
                </c:pt>
                <c:pt idx="80">
                  <c:v>106</c:v>
                </c:pt>
                <c:pt idx="81">
                  <c:v>107</c:v>
                </c:pt>
                <c:pt idx="82">
                  <c:v>108</c:v>
                </c:pt>
                <c:pt idx="83">
                  <c:v>108</c:v>
                </c:pt>
                <c:pt idx="84">
                  <c:v>109</c:v>
                </c:pt>
                <c:pt idx="85">
                  <c:v>110</c:v>
                </c:pt>
                <c:pt idx="86">
                  <c:v>111</c:v>
                </c:pt>
                <c:pt idx="87">
                  <c:v>111</c:v>
                </c:pt>
                <c:pt idx="88">
                  <c:v>112</c:v>
                </c:pt>
                <c:pt idx="89">
                  <c:v>113</c:v>
                </c:pt>
                <c:pt idx="90">
                  <c:v>114</c:v>
                </c:pt>
                <c:pt idx="91">
                  <c:v>115</c:v>
                </c:pt>
                <c:pt idx="92">
                  <c:v>115</c:v>
                </c:pt>
                <c:pt idx="93">
                  <c:v>116</c:v>
                </c:pt>
                <c:pt idx="94">
                  <c:v>117</c:v>
                </c:pt>
                <c:pt idx="95">
                  <c:v>118</c:v>
                </c:pt>
                <c:pt idx="96">
                  <c:v>118</c:v>
                </c:pt>
                <c:pt idx="97">
                  <c:v>119</c:v>
                </c:pt>
                <c:pt idx="98">
                  <c:v>120</c:v>
                </c:pt>
                <c:pt idx="99">
                  <c:v>121</c:v>
                </c:pt>
                <c:pt idx="100">
                  <c:v>121</c:v>
                </c:pt>
                <c:pt idx="101">
                  <c:v>122</c:v>
                </c:pt>
                <c:pt idx="102">
                  <c:v>123</c:v>
                </c:pt>
                <c:pt idx="103">
                  <c:v>124</c:v>
                </c:pt>
                <c:pt idx="104">
                  <c:v>125</c:v>
                </c:pt>
                <c:pt idx="105">
                  <c:v>125</c:v>
                </c:pt>
                <c:pt idx="106">
                  <c:v>126</c:v>
                </c:pt>
                <c:pt idx="107">
                  <c:v>127</c:v>
                </c:pt>
                <c:pt idx="108">
                  <c:v>128</c:v>
                </c:pt>
                <c:pt idx="109">
                  <c:v>128</c:v>
                </c:pt>
                <c:pt idx="110">
                  <c:v>129</c:v>
                </c:pt>
                <c:pt idx="111">
                  <c:v>130</c:v>
                </c:pt>
                <c:pt idx="112">
                  <c:v>131</c:v>
                </c:pt>
                <c:pt idx="113">
                  <c:v>132</c:v>
                </c:pt>
                <c:pt idx="114">
                  <c:v>132</c:v>
                </c:pt>
                <c:pt idx="115">
                  <c:v>133</c:v>
                </c:pt>
                <c:pt idx="116">
                  <c:v>134</c:v>
                </c:pt>
                <c:pt idx="117">
                  <c:v>135</c:v>
                </c:pt>
                <c:pt idx="118">
                  <c:v>135</c:v>
                </c:pt>
                <c:pt idx="119">
                  <c:v>136</c:v>
                </c:pt>
                <c:pt idx="120">
                  <c:v>137</c:v>
                </c:pt>
                <c:pt idx="121">
                  <c:v>138</c:v>
                </c:pt>
                <c:pt idx="122">
                  <c:v>138</c:v>
                </c:pt>
                <c:pt idx="123">
                  <c:v>139</c:v>
                </c:pt>
                <c:pt idx="124">
                  <c:v>140</c:v>
                </c:pt>
                <c:pt idx="125">
                  <c:v>141</c:v>
                </c:pt>
                <c:pt idx="126">
                  <c:v>142</c:v>
                </c:pt>
                <c:pt idx="127">
                  <c:v>142</c:v>
                </c:pt>
                <c:pt idx="128">
                  <c:v>143</c:v>
                </c:pt>
                <c:pt idx="129">
                  <c:v>144</c:v>
                </c:pt>
                <c:pt idx="130">
                  <c:v>145</c:v>
                </c:pt>
                <c:pt idx="131">
                  <c:v>145</c:v>
                </c:pt>
                <c:pt idx="132">
                  <c:v>146</c:v>
                </c:pt>
                <c:pt idx="133">
                  <c:v>147</c:v>
                </c:pt>
                <c:pt idx="134">
                  <c:v>148</c:v>
                </c:pt>
                <c:pt idx="135">
                  <c:v>149</c:v>
                </c:pt>
                <c:pt idx="136">
                  <c:v>149</c:v>
                </c:pt>
                <c:pt idx="137">
                  <c:v>150</c:v>
                </c:pt>
                <c:pt idx="138">
                  <c:v>151</c:v>
                </c:pt>
                <c:pt idx="139">
                  <c:v>152</c:v>
                </c:pt>
                <c:pt idx="140">
                  <c:v>152</c:v>
                </c:pt>
                <c:pt idx="141">
                  <c:v>153</c:v>
                </c:pt>
                <c:pt idx="142">
                  <c:v>154</c:v>
                </c:pt>
                <c:pt idx="143">
                  <c:v>155</c:v>
                </c:pt>
                <c:pt idx="144">
                  <c:v>155</c:v>
                </c:pt>
                <c:pt idx="145">
                  <c:v>156</c:v>
                </c:pt>
                <c:pt idx="146">
                  <c:v>157</c:v>
                </c:pt>
                <c:pt idx="147">
                  <c:v>158</c:v>
                </c:pt>
                <c:pt idx="148">
                  <c:v>159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162</c:v>
                </c:pt>
                <c:pt idx="154">
                  <c:v>163</c:v>
                </c:pt>
                <c:pt idx="155">
                  <c:v>164</c:v>
                </c:pt>
                <c:pt idx="156">
                  <c:v>165</c:v>
                </c:pt>
                <c:pt idx="157">
                  <c:v>166</c:v>
                </c:pt>
                <c:pt idx="158">
                  <c:v>166</c:v>
                </c:pt>
                <c:pt idx="159">
                  <c:v>167</c:v>
                </c:pt>
                <c:pt idx="160">
                  <c:v>168</c:v>
                </c:pt>
                <c:pt idx="161">
                  <c:v>169</c:v>
                </c:pt>
                <c:pt idx="162">
                  <c:v>169</c:v>
                </c:pt>
                <c:pt idx="163">
                  <c:v>170</c:v>
                </c:pt>
                <c:pt idx="164">
                  <c:v>171</c:v>
                </c:pt>
                <c:pt idx="165">
                  <c:v>172</c:v>
                </c:pt>
                <c:pt idx="166">
                  <c:v>172</c:v>
                </c:pt>
                <c:pt idx="167">
                  <c:v>173</c:v>
                </c:pt>
                <c:pt idx="168">
                  <c:v>174</c:v>
                </c:pt>
                <c:pt idx="169">
                  <c:v>175</c:v>
                </c:pt>
                <c:pt idx="170">
                  <c:v>176</c:v>
                </c:pt>
                <c:pt idx="171">
                  <c:v>176</c:v>
                </c:pt>
                <c:pt idx="172">
                  <c:v>177</c:v>
                </c:pt>
                <c:pt idx="173">
                  <c:v>178</c:v>
                </c:pt>
                <c:pt idx="174">
                  <c:v>179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196</c:v>
                </c:pt>
                <c:pt idx="198">
                  <c:v>197</c:v>
                </c:pt>
                <c:pt idx="199">
                  <c:v>198</c:v>
                </c:pt>
                <c:pt idx="200">
                  <c:v>199</c:v>
                </c:pt>
                <c:pt idx="201">
                  <c:v>200</c:v>
                </c:pt>
                <c:pt idx="202">
                  <c:v>200</c:v>
                </c:pt>
                <c:pt idx="203">
                  <c:v>201</c:v>
                </c:pt>
                <c:pt idx="204">
                  <c:v>202</c:v>
                </c:pt>
                <c:pt idx="205">
                  <c:v>203</c:v>
                </c:pt>
                <c:pt idx="206">
                  <c:v>203</c:v>
                </c:pt>
                <c:pt idx="207">
                  <c:v>204</c:v>
                </c:pt>
                <c:pt idx="208">
                  <c:v>205</c:v>
                </c:pt>
                <c:pt idx="209">
                  <c:v>206</c:v>
                </c:pt>
                <c:pt idx="210">
                  <c:v>206</c:v>
                </c:pt>
                <c:pt idx="211">
                  <c:v>207</c:v>
                </c:pt>
                <c:pt idx="212">
                  <c:v>208</c:v>
                </c:pt>
                <c:pt idx="213">
                  <c:v>209</c:v>
                </c:pt>
                <c:pt idx="214">
                  <c:v>210</c:v>
                </c:pt>
                <c:pt idx="215">
                  <c:v>210</c:v>
                </c:pt>
                <c:pt idx="216">
                  <c:v>211</c:v>
                </c:pt>
                <c:pt idx="217">
                  <c:v>212</c:v>
                </c:pt>
                <c:pt idx="218">
                  <c:v>213</c:v>
                </c:pt>
                <c:pt idx="219">
                  <c:v>213</c:v>
                </c:pt>
                <c:pt idx="220">
                  <c:v>214</c:v>
                </c:pt>
                <c:pt idx="221">
                  <c:v>215</c:v>
                </c:pt>
                <c:pt idx="222">
                  <c:v>216</c:v>
                </c:pt>
                <c:pt idx="223">
                  <c:v>217</c:v>
                </c:pt>
                <c:pt idx="224">
                  <c:v>217</c:v>
                </c:pt>
                <c:pt idx="225">
                  <c:v>218</c:v>
                </c:pt>
                <c:pt idx="226">
                  <c:v>219</c:v>
                </c:pt>
                <c:pt idx="227">
                  <c:v>220</c:v>
                </c:pt>
                <c:pt idx="228">
                  <c:v>220</c:v>
                </c:pt>
                <c:pt idx="229">
                  <c:v>221</c:v>
                </c:pt>
                <c:pt idx="230">
                  <c:v>222</c:v>
                </c:pt>
                <c:pt idx="231">
                  <c:v>223</c:v>
                </c:pt>
                <c:pt idx="232">
                  <c:v>223</c:v>
                </c:pt>
                <c:pt idx="233">
                  <c:v>224</c:v>
                </c:pt>
                <c:pt idx="234">
                  <c:v>225</c:v>
                </c:pt>
                <c:pt idx="235">
                  <c:v>226</c:v>
                </c:pt>
                <c:pt idx="236">
                  <c:v>227</c:v>
                </c:pt>
                <c:pt idx="237">
                  <c:v>227</c:v>
                </c:pt>
                <c:pt idx="238">
                  <c:v>228</c:v>
                </c:pt>
                <c:pt idx="239">
                  <c:v>229</c:v>
                </c:pt>
                <c:pt idx="240">
                  <c:v>230</c:v>
                </c:pt>
                <c:pt idx="241">
                  <c:v>230</c:v>
                </c:pt>
                <c:pt idx="242">
                  <c:v>231</c:v>
                </c:pt>
                <c:pt idx="243">
                  <c:v>232</c:v>
                </c:pt>
                <c:pt idx="244">
                  <c:v>233</c:v>
                </c:pt>
                <c:pt idx="245">
                  <c:v>234</c:v>
                </c:pt>
                <c:pt idx="246">
                  <c:v>234</c:v>
                </c:pt>
                <c:pt idx="247">
                  <c:v>235</c:v>
                </c:pt>
                <c:pt idx="248">
                  <c:v>236</c:v>
                </c:pt>
                <c:pt idx="249">
                  <c:v>237</c:v>
                </c:pt>
                <c:pt idx="250">
                  <c:v>237</c:v>
                </c:pt>
                <c:pt idx="251">
                  <c:v>238</c:v>
                </c:pt>
                <c:pt idx="252">
                  <c:v>239</c:v>
                </c:pt>
                <c:pt idx="253">
                  <c:v>240</c:v>
                </c:pt>
                <c:pt idx="254">
                  <c:v>240</c:v>
                </c:pt>
                <c:pt idx="255">
                  <c:v>241</c:v>
                </c:pt>
                <c:pt idx="256">
                  <c:v>242</c:v>
                </c:pt>
                <c:pt idx="257">
                  <c:v>243</c:v>
                </c:pt>
                <c:pt idx="258">
                  <c:v>244</c:v>
                </c:pt>
                <c:pt idx="259">
                  <c:v>244</c:v>
                </c:pt>
                <c:pt idx="260">
                  <c:v>245</c:v>
                </c:pt>
                <c:pt idx="261">
                  <c:v>246</c:v>
                </c:pt>
                <c:pt idx="262">
                  <c:v>247</c:v>
                </c:pt>
                <c:pt idx="263">
                  <c:v>247</c:v>
                </c:pt>
                <c:pt idx="264">
                  <c:v>248</c:v>
                </c:pt>
                <c:pt idx="265">
                  <c:v>249</c:v>
                </c:pt>
                <c:pt idx="266">
                  <c:v>250</c:v>
                </c:pt>
                <c:pt idx="267">
                  <c:v>251</c:v>
                </c:pt>
                <c:pt idx="268">
                  <c:v>251</c:v>
                </c:pt>
                <c:pt idx="269">
                  <c:v>252</c:v>
                </c:pt>
                <c:pt idx="270">
                  <c:v>253</c:v>
                </c:pt>
                <c:pt idx="271">
                  <c:v>254</c:v>
                </c:pt>
                <c:pt idx="272">
                  <c:v>254</c:v>
                </c:pt>
                <c:pt idx="273">
                  <c:v>255</c:v>
                </c:pt>
                <c:pt idx="274">
                  <c:v>256</c:v>
                </c:pt>
                <c:pt idx="275">
                  <c:v>257</c:v>
                </c:pt>
                <c:pt idx="276">
                  <c:v>257</c:v>
                </c:pt>
                <c:pt idx="277">
                  <c:v>258</c:v>
                </c:pt>
                <c:pt idx="278">
                  <c:v>259</c:v>
                </c:pt>
                <c:pt idx="279">
                  <c:v>260</c:v>
                </c:pt>
                <c:pt idx="280">
                  <c:v>261</c:v>
                </c:pt>
                <c:pt idx="281">
                  <c:v>261</c:v>
                </c:pt>
                <c:pt idx="282">
                  <c:v>262</c:v>
                </c:pt>
                <c:pt idx="283">
                  <c:v>263</c:v>
                </c:pt>
                <c:pt idx="284">
                  <c:v>264</c:v>
                </c:pt>
                <c:pt idx="285">
                  <c:v>264</c:v>
                </c:pt>
                <c:pt idx="286">
                  <c:v>265</c:v>
                </c:pt>
                <c:pt idx="287">
                  <c:v>266</c:v>
                </c:pt>
                <c:pt idx="288">
                  <c:v>267</c:v>
                </c:pt>
                <c:pt idx="289">
                  <c:v>268</c:v>
                </c:pt>
                <c:pt idx="290">
                  <c:v>268</c:v>
                </c:pt>
                <c:pt idx="291">
                  <c:v>269</c:v>
                </c:pt>
                <c:pt idx="292">
                  <c:v>270</c:v>
                </c:pt>
                <c:pt idx="293">
                  <c:v>271</c:v>
                </c:pt>
                <c:pt idx="294">
                  <c:v>271</c:v>
                </c:pt>
                <c:pt idx="295">
                  <c:v>272</c:v>
                </c:pt>
                <c:pt idx="296">
                  <c:v>273</c:v>
                </c:pt>
                <c:pt idx="297">
                  <c:v>274</c:v>
                </c:pt>
                <c:pt idx="298">
                  <c:v>274</c:v>
                </c:pt>
                <c:pt idx="299">
                  <c:v>275</c:v>
                </c:pt>
                <c:pt idx="300">
                  <c:v>276</c:v>
                </c:pt>
                <c:pt idx="301">
                  <c:v>277</c:v>
                </c:pt>
                <c:pt idx="302">
                  <c:v>278</c:v>
                </c:pt>
                <c:pt idx="303">
                  <c:v>278</c:v>
                </c:pt>
                <c:pt idx="304">
                  <c:v>279</c:v>
                </c:pt>
                <c:pt idx="305">
                  <c:v>280</c:v>
                </c:pt>
                <c:pt idx="306">
                  <c:v>281</c:v>
                </c:pt>
                <c:pt idx="307">
                  <c:v>281</c:v>
                </c:pt>
                <c:pt idx="308">
                  <c:v>282</c:v>
                </c:pt>
                <c:pt idx="309">
                  <c:v>283</c:v>
                </c:pt>
                <c:pt idx="310">
                  <c:v>284</c:v>
                </c:pt>
                <c:pt idx="311">
                  <c:v>285</c:v>
                </c:pt>
                <c:pt idx="312">
                  <c:v>285</c:v>
                </c:pt>
                <c:pt idx="313">
                  <c:v>286</c:v>
                </c:pt>
                <c:pt idx="314">
                  <c:v>287</c:v>
                </c:pt>
                <c:pt idx="315">
                  <c:v>288</c:v>
                </c:pt>
                <c:pt idx="316">
                  <c:v>288</c:v>
                </c:pt>
                <c:pt idx="317">
                  <c:v>289</c:v>
                </c:pt>
                <c:pt idx="318">
                  <c:v>290</c:v>
                </c:pt>
                <c:pt idx="319">
                  <c:v>291</c:v>
                </c:pt>
                <c:pt idx="320">
                  <c:v>291</c:v>
                </c:pt>
                <c:pt idx="321">
                  <c:v>292</c:v>
                </c:pt>
                <c:pt idx="322">
                  <c:v>293</c:v>
                </c:pt>
                <c:pt idx="323">
                  <c:v>294</c:v>
                </c:pt>
                <c:pt idx="324">
                  <c:v>295</c:v>
                </c:pt>
                <c:pt idx="325">
                  <c:v>295</c:v>
                </c:pt>
                <c:pt idx="326">
                  <c:v>296</c:v>
                </c:pt>
                <c:pt idx="327">
                  <c:v>297</c:v>
                </c:pt>
                <c:pt idx="328">
                  <c:v>298</c:v>
                </c:pt>
                <c:pt idx="329">
                  <c:v>298</c:v>
                </c:pt>
                <c:pt idx="330">
                  <c:v>299</c:v>
                </c:pt>
                <c:pt idx="331">
                  <c:v>300</c:v>
                </c:pt>
                <c:pt idx="332">
                  <c:v>301</c:v>
                </c:pt>
                <c:pt idx="333">
                  <c:v>302</c:v>
                </c:pt>
                <c:pt idx="334">
                  <c:v>302</c:v>
                </c:pt>
                <c:pt idx="335">
                  <c:v>303</c:v>
                </c:pt>
                <c:pt idx="336">
                  <c:v>304</c:v>
                </c:pt>
                <c:pt idx="337">
                  <c:v>305</c:v>
                </c:pt>
                <c:pt idx="338">
                  <c:v>305</c:v>
                </c:pt>
                <c:pt idx="339">
                  <c:v>306</c:v>
                </c:pt>
                <c:pt idx="340">
                  <c:v>307</c:v>
                </c:pt>
                <c:pt idx="341">
                  <c:v>308</c:v>
                </c:pt>
                <c:pt idx="342">
                  <c:v>308</c:v>
                </c:pt>
                <c:pt idx="343">
                  <c:v>309</c:v>
                </c:pt>
                <c:pt idx="344">
                  <c:v>310</c:v>
                </c:pt>
                <c:pt idx="345">
                  <c:v>311</c:v>
                </c:pt>
                <c:pt idx="346">
                  <c:v>312</c:v>
                </c:pt>
                <c:pt idx="347">
                  <c:v>312</c:v>
                </c:pt>
                <c:pt idx="348">
                  <c:v>313</c:v>
                </c:pt>
                <c:pt idx="349">
                  <c:v>314</c:v>
                </c:pt>
                <c:pt idx="350">
                  <c:v>315</c:v>
                </c:pt>
                <c:pt idx="351">
                  <c:v>315</c:v>
                </c:pt>
                <c:pt idx="352">
                  <c:v>316</c:v>
                </c:pt>
                <c:pt idx="353">
                  <c:v>317</c:v>
                </c:pt>
                <c:pt idx="354">
                  <c:v>318</c:v>
                </c:pt>
                <c:pt idx="355">
                  <c:v>319</c:v>
                </c:pt>
                <c:pt idx="356">
                  <c:v>319</c:v>
                </c:pt>
                <c:pt idx="357">
                  <c:v>320</c:v>
                </c:pt>
                <c:pt idx="358">
                  <c:v>321</c:v>
                </c:pt>
                <c:pt idx="359">
                  <c:v>322</c:v>
                </c:pt>
                <c:pt idx="360">
                  <c:v>322</c:v>
                </c:pt>
                <c:pt idx="361">
                  <c:v>323</c:v>
                </c:pt>
                <c:pt idx="362">
                  <c:v>324</c:v>
                </c:pt>
                <c:pt idx="363">
                  <c:v>325</c:v>
                </c:pt>
                <c:pt idx="364">
                  <c:v>325</c:v>
                </c:pt>
                <c:pt idx="365">
                  <c:v>326</c:v>
                </c:pt>
                <c:pt idx="366">
                  <c:v>327</c:v>
                </c:pt>
                <c:pt idx="367">
                  <c:v>328</c:v>
                </c:pt>
                <c:pt idx="368">
                  <c:v>329</c:v>
                </c:pt>
                <c:pt idx="369">
                  <c:v>329</c:v>
                </c:pt>
                <c:pt idx="370">
                  <c:v>330</c:v>
                </c:pt>
                <c:pt idx="371">
                  <c:v>331</c:v>
                </c:pt>
                <c:pt idx="372">
                  <c:v>332</c:v>
                </c:pt>
                <c:pt idx="373">
                  <c:v>332</c:v>
                </c:pt>
                <c:pt idx="374">
                  <c:v>333</c:v>
                </c:pt>
                <c:pt idx="375">
                  <c:v>334</c:v>
                </c:pt>
                <c:pt idx="376">
                  <c:v>335</c:v>
                </c:pt>
                <c:pt idx="377">
                  <c:v>336</c:v>
                </c:pt>
                <c:pt idx="378">
                  <c:v>336</c:v>
                </c:pt>
                <c:pt idx="379">
                  <c:v>337</c:v>
                </c:pt>
                <c:pt idx="380">
                  <c:v>338</c:v>
                </c:pt>
                <c:pt idx="381">
                  <c:v>339</c:v>
                </c:pt>
                <c:pt idx="382">
                  <c:v>339</c:v>
                </c:pt>
                <c:pt idx="383">
                  <c:v>340</c:v>
                </c:pt>
                <c:pt idx="384">
                  <c:v>341</c:v>
                </c:pt>
                <c:pt idx="385">
                  <c:v>342</c:v>
                </c:pt>
                <c:pt idx="386">
                  <c:v>342</c:v>
                </c:pt>
                <c:pt idx="387">
                  <c:v>343</c:v>
                </c:pt>
                <c:pt idx="388">
                  <c:v>344</c:v>
                </c:pt>
                <c:pt idx="389">
                  <c:v>345</c:v>
                </c:pt>
                <c:pt idx="390">
                  <c:v>346</c:v>
                </c:pt>
                <c:pt idx="391">
                  <c:v>346</c:v>
                </c:pt>
                <c:pt idx="392">
                  <c:v>347</c:v>
                </c:pt>
                <c:pt idx="393">
                  <c:v>348</c:v>
                </c:pt>
                <c:pt idx="394">
                  <c:v>349</c:v>
                </c:pt>
                <c:pt idx="395">
                  <c:v>349</c:v>
                </c:pt>
                <c:pt idx="396">
                  <c:v>350</c:v>
                </c:pt>
                <c:pt idx="397">
                  <c:v>351</c:v>
                </c:pt>
                <c:pt idx="398">
                  <c:v>352</c:v>
                </c:pt>
                <c:pt idx="399">
                  <c:v>353</c:v>
                </c:pt>
                <c:pt idx="400">
                  <c:v>353</c:v>
                </c:pt>
                <c:pt idx="401">
                  <c:v>354</c:v>
                </c:pt>
                <c:pt idx="402">
                  <c:v>355</c:v>
                </c:pt>
                <c:pt idx="403">
                  <c:v>356</c:v>
                </c:pt>
                <c:pt idx="404">
                  <c:v>356</c:v>
                </c:pt>
                <c:pt idx="405">
                  <c:v>357</c:v>
                </c:pt>
                <c:pt idx="406">
                  <c:v>358</c:v>
                </c:pt>
                <c:pt idx="407">
                  <c:v>359</c:v>
                </c:pt>
                <c:pt idx="408">
                  <c:v>359</c:v>
                </c:pt>
                <c:pt idx="409">
                  <c:v>360</c:v>
                </c:pt>
                <c:pt idx="410">
                  <c:v>361</c:v>
                </c:pt>
                <c:pt idx="411">
                  <c:v>362</c:v>
                </c:pt>
                <c:pt idx="412">
                  <c:v>363</c:v>
                </c:pt>
                <c:pt idx="413">
                  <c:v>363</c:v>
                </c:pt>
                <c:pt idx="414">
                  <c:v>364</c:v>
                </c:pt>
                <c:pt idx="415">
                  <c:v>365</c:v>
                </c:pt>
                <c:pt idx="416">
                  <c:v>366</c:v>
                </c:pt>
                <c:pt idx="417">
                  <c:v>366</c:v>
                </c:pt>
                <c:pt idx="418">
                  <c:v>367</c:v>
                </c:pt>
                <c:pt idx="419">
                  <c:v>368</c:v>
                </c:pt>
                <c:pt idx="420">
                  <c:v>369</c:v>
                </c:pt>
                <c:pt idx="421">
                  <c:v>370</c:v>
                </c:pt>
                <c:pt idx="422">
                  <c:v>370</c:v>
                </c:pt>
                <c:pt idx="423">
                  <c:v>371</c:v>
                </c:pt>
                <c:pt idx="424">
                  <c:v>372</c:v>
                </c:pt>
                <c:pt idx="425">
                  <c:v>373</c:v>
                </c:pt>
                <c:pt idx="426">
                  <c:v>373</c:v>
                </c:pt>
                <c:pt idx="427">
                  <c:v>374</c:v>
                </c:pt>
                <c:pt idx="428">
                  <c:v>375</c:v>
                </c:pt>
                <c:pt idx="429">
                  <c:v>376</c:v>
                </c:pt>
                <c:pt idx="430">
                  <c:v>376</c:v>
                </c:pt>
                <c:pt idx="431">
                  <c:v>377</c:v>
                </c:pt>
                <c:pt idx="432">
                  <c:v>378</c:v>
                </c:pt>
                <c:pt idx="433">
                  <c:v>379</c:v>
                </c:pt>
                <c:pt idx="434">
                  <c:v>380</c:v>
                </c:pt>
                <c:pt idx="435">
                  <c:v>380</c:v>
                </c:pt>
                <c:pt idx="436">
                  <c:v>381</c:v>
                </c:pt>
                <c:pt idx="437">
                  <c:v>382</c:v>
                </c:pt>
                <c:pt idx="438">
                  <c:v>383</c:v>
                </c:pt>
                <c:pt idx="439">
                  <c:v>383</c:v>
                </c:pt>
                <c:pt idx="440">
                  <c:v>384</c:v>
                </c:pt>
                <c:pt idx="441">
                  <c:v>385</c:v>
                </c:pt>
                <c:pt idx="442">
                  <c:v>386</c:v>
                </c:pt>
                <c:pt idx="443">
                  <c:v>387</c:v>
                </c:pt>
                <c:pt idx="444">
                  <c:v>387</c:v>
                </c:pt>
                <c:pt idx="445">
                  <c:v>388</c:v>
                </c:pt>
                <c:pt idx="446">
                  <c:v>389</c:v>
                </c:pt>
                <c:pt idx="447">
                  <c:v>390</c:v>
                </c:pt>
                <c:pt idx="448">
                  <c:v>390</c:v>
                </c:pt>
                <c:pt idx="449">
                  <c:v>391</c:v>
                </c:pt>
                <c:pt idx="450">
                  <c:v>392</c:v>
                </c:pt>
                <c:pt idx="451">
                  <c:v>393</c:v>
                </c:pt>
                <c:pt idx="452">
                  <c:v>393</c:v>
                </c:pt>
                <c:pt idx="453">
                  <c:v>394</c:v>
                </c:pt>
                <c:pt idx="454">
                  <c:v>395</c:v>
                </c:pt>
                <c:pt idx="455">
                  <c:v>396</c:v>
                </c:pt>
                <c:pt idx="456">
                  <c:v>397</c:v>
                </c:pt>
                <c:pt idx="457">
                  <c:v>397</c:v>
                </c:pt>
                <c:pt idx="458">
                  <c:v>398</c:v>
                </c:pt>
                <c:pt idx="459">
                  <c:v>399</c:v>
                </c:pt>
                <c:pt idx="460">
                  <c:v>400</c:v>
                </c:pt>
                <c:pt idx="461">
                  <c:v>400</c:v>
                </c:pt>
                <c:pt idx="462">
                  <c:v>401</c:v>
                </c:pt>
                <c:pt idx="463">
                  <c:v>402</c:v>
                </c:pt>
                <c:pt idx="464">
                  <c:v>403</c:v>
                </c:pt>
                <c:pt idx="465">
                  <c:v>404</c:v>
                </c:pt>
                <c:pt idx="466">
                  <c:v>404</c:v>
                </c:pt>
                <c:pt idx="467">
                  <c:v>405</c:v>
                </c:pt>
                <c:pt idx="468">
                  <c:v>406</c:v>
                </c:pt>
                <c:pt idx="469">
                  <c:v>407</c:v>
                </c:pt>
                <c:pt idx="470">
                  <c:v>407</c:v>
                </c:pt>
                <c:pt idx="471">
                  <c:v>408</c:v>
                </c:pt>
                <c:pt idx="472">
                  <c:v>409</c:v>
                </c:pt>
                <c:pt idx="473">
                  <c:v>410</c:v>
                </c:pt>
                <c:pt idx="474">
                  <c:v>410</c:v>
                </c:pt>
                <c:pt idx="475">
                  <c:v>411</c:v>
                </c:pt>
                <c:pt idx="476">
                  <c:v>412</c:v>
                </c:pt>
                <c:pt idx="477">
                  <c:v>413</c:v>
                </c:pt>
                <c:pt idx="478">
                  <c:v>414</c:v>
                </c:pt>
                <c:pt idx="479">
                  <c:v>414</c:v>
                </c:pt>
                <c:pt idx="480">
                  <c:v>415</c:v>
                </c:pt>
                <c:pt idx="481">
                  <c:v>416</c:v>
                </c:pt>
                <c:pt idx="482">
                  <c:v>417</c:v>
                </c:pt>
                <c:pt idx="483">
                  <c:v>417</c:v>
                </c:pt>
                <c:pt idx="484">
                  <c:v>418</c:v>
                </c:pt>
                <c:pt idx="485">
                  <c:v>419</c:v>
                </c:pt>
                <c:pt idx="486">
                  <c:v>420</c:v>
                </c:pt>
                <c:pt idx="487">
                  <c:v>420</c:v>
                </c:pt>
                <c:pt idx="488">
                  <c:v>421</c:v>
                </c:pt>
                <c:pt idx="489">
                  <c:v>422</c:v>
                </c:pt>
                <c:pt idx="490">
                  <c:v>423</c:v>
                </c:pt>
                <c:pt idx="491">
                  <c:v>424</c:v>
                </c:pt>
                <c:pt idx="492">
                  <c:v>424</c:v>
                </c:pt>
                <c:pt idx="493">
                  <c:v>425</c:v>
                </c:pt>
                <c:pt idx="494">
                  <c:v>426</c:v>
                </c:pt>
                <c:pt idx="495">
                  <c:v>427</c:v>
                </c:pt>
                <c:pt idx="496">
                  <c:v>427</c:v>
                </c:pt>
                <c:pt idx="497">
                  <c:v>428</c:v>
                </c:pt>
                <c:pt idx="498">
                  <c:v>429</c:v>
                </c:pt>
              </c:numCache>
            </c:numRef>
          </c:xVal>
          <c:yVal>
            <c:numRef>
              <c:f>P_calibration!$E$2:$E$500</c:f>
              <c:numCache>
                <c:formatCode>General</c:formatCode>
                <c:ptCount val="499"/>
                <c:pt idx="0">
                  <c:v>14.63</c:v>
                </c:pt>
                <c:pt idx="1">
                  <c:v>15</c:v>
                </c:pt>
                <c:pt idx="2">
                  <c:v>15.38</c:v>
                </c:pt>
                <c:pt idx="3">
                  <c:v>15.76</c:v>
                </c:pt>
                <c:pt idx="4">
                  <c:v>15.76</c:v>
                </c:pt>
                <c:pt idx="5">
                  <c:v>16.14</c:v>
                </c:pt>
                <c:pt idx="6">
                  <c:v>16.510000000000002</c:v>
                </c:pt>
                <c:pt idx="7">
                  <c:v>16.89</c:v>
                </c:pt>
                <c:pt idx="8">
                  <c:v>16.89</c:v>
                </c:pt>
                <c:pt idx="9">
                  <c:v>17.27</c:v>
                </c:pt>
                <c:pt idx="10">
                  <c:v>17.64</c:v>
                </c:pt>
                <c:pt idx="11">
                  <c:v>18.02</c:v>
                </c:pt>
                <c:pt idx="12">
                  <c:v>18.02</c:v>
                </c:pt>
                <c:pt idx="13">
                  <c:v>18.399999999999999</c:v>
                </c:pt>
                <c:pt idx="14">
                  <c:v>18.78</c:v>
                </c:pt>
                <c:pt idx="15">
                  <c:v>19.149999999999999</c:v>
                </c:pt>
                <c:pt idx="16">
                  <c:v>19.53</c:v>
                </c:pt>
                <c:pt idx="17">
                  <c:v>19.53</c:v>
                </c:pt>
                <c:pt idx="18">
                  <c:v>19.91</c:v>
                </c:pt>
                <c:pt idx="19">
                  <c:v>20.28</c:v>
                </c:pt>
                <c:pt idx="20">
                  <c:v>20.66</c:v>
                </c:pt>
                <c:pt idx="21">
                  <c:v>20.66</c:v>
                </c:pt>
                <c:pt idx="22">
                  <c:v>21.04</c:v>
                </c:pt>
                <c:pt idx="23">
                  <c:v>21.42</c:v>
                </c:pt>
                <c:pt idx="24">
                  <c:v>21.79</c:v>
                </c:pt>
                <c:pt idx="25">
                  <c:v>22.17</c:v>
                </c:pt>
                <c:pt idx="26">
                  <c:v>22.17</c:v>
                </c:pt>
                <c:pt idx="27">
                  <c:v>22.55</c:v>
                </c:pt>
                <c:pt idx="28">
                  <c:v>22.92</c:v>
                </c:pt>
                <c:pt idx="29">
                  <c:v>23.3</c:v>
                </c:pt>
                <c:pt idx="30">
                  <c:v>23.3</c:v>
                </c:pt>
                <c:pt idx="31">
                  <c:v>23.68</c:v>
                </c:pt>
                <c:pt idx="32">
                  <c:v>24.06</c:v>
                </c:pt>
                <c:pt idx="33">
                  <c:v>24.43</c:v>
                </c:pt>
                <c:pt idx="34">
                  <c:v>24.43</c:v>
                </c:pt>
                <c:pt idx="35">
                  <c:v>24.81</c:v>
                </c:pt>
                <c:pt idx="36">
                  <c:v>25.19</c:v>
                </c:pt>
                <c:pt idx="37">
                  <c:v>25.56</c:v>
                </c:pt>
                <c:pt idx="38">
                  <c:v>25.94</c:v>
                </c:pt>
                <c:pt idx="39">
                  <c:v>25.94</c:v>
                </c:pt>
                <c:pt idx="40">
                  <c:v>26.32</c:v>
                </c:pt>
                <c:pt idx="41">
                  <c:v>26.69</c:v>
                </c:pt>
                <c:pt idx="42">
                  <c:v>27.07</c:v>
                </c:pt>
                <c:pt idx="43">
                  <c:v>27.07</c:v>
                </c:pt>
                <c:pt idx="44">
                  <c:v>27.45</c:v>
                </c:pt>
                <c:pt idx="45">
                  <c:v>27.83</c:v>
                </c:pt>
                <c:pt idx="46">
                  <c:v>28.2</c:v>
                </c:pt>
                <c:pt idx="47">
                  <c:v>28.58</c:v>
                </c:pt>
                <c:pt idx="48">
                  <c:v>28.58</c:v>
                </c:pt>
                <c:pt idx="49">
                  <c:v>28.96</c:v>
                </c:pt>
                <c:pt idx="50">
                  <c:v>29.33</c:v>
                </c:pt>
                <c:pt idx="51">
                  <c:v>29.71</c:v>
                </c:pt>
                <c:pt idx="52">
                  <c:v>29.71</c:v>
                </c:pt>
                <c:pt idx="53">
                  <c:v>30.09</c:v>
                </c:pt>
                <c:pt idx="54">
                  <c:v>30.47</c:v>
                </c:pt>
                <c:pt idx="55">
                  <c:v>30.84</c:v>
                </c:pt>
                <c:pt idx="56">
                  <c:v>30.84</c:v>
                </c:pt>
                <c:pt idx="57">
                  <c:v>31.22</c:v>
                </c:pt>
                <c:pt idx="58">
                  <c:v>31.6</c:v>
                </c:pt>
                <c:pt idx="59">
                  <c:v>31.97</c:v>
                </c:pt>
                <c:pt idx="60">
                  <c:v>32.35</c:v>
                </c:pt>
                <c:pt idx="61">
                  <c:v>32.35</c:v>
                </c:pt>
                <c:pt idx="62">
                  <c:v>32.729999999999997</c:v>
                </c:pt>
                <c:pt idx="63">
                  <c:v>33.11</c:v>
                </c:pt>
                <c:pt idx="64">
                  <c:v>33.479999999999997</c:v>
                </c:pt>
                <c:pt idx="65">
                  <c:v>33.479999999999997</c:v>
                </c:pt>
                <c:pt idx="66">
                  <c:v>33.86</c:v>
                </c:pt>
                <c:pt idx="67">
                  <c:v>34.24</c:v>
                </c:pt>
                <c:pt idx="68">
                  <c:v>34.61</c:v>
                </c:pt>
                <c:pt idx="69">
                  <c:v>34.99</c:v>
                </c:pt>
                <c:pt idx="70">
                  <c:v>34.99</c:v>
                </c:pt>
                <c:pt idx="71">
                  <c:v>35.369999999999997</c:v>
                </c:pt>
                <c:pt idx="72">
                  <c:v>35.75</c:v>
                </c:pt>
                <c:pt idx="73">
                  <c:v>36.119999999999997</c:v>
                </c:pt>
                <c:pt idx="74">
                  <c:v>36.119999999999997</c:v>
                </c:pt>
                <c:pt idx="75">
                  <c:v>36.5</c:v>
                </c:pt>
                <c:pt idx="76">
                  <c:v>36.880000000000003</c:v>
                </c:pt>
                <c:pt idx="77">
                  <c:v>37.25</c:v>
                </c:pt>
                <c:pt idx="78">
                  <c:v>37.25</c:v>
                </c:pt>
                <c:pt idx="79">
                  <c:v>37.630000000000003</c:v>
                </c:pt>
                <c:pt idx="80">
                  <c:v>38.01</c:v>
                </c:pt>
                <c:pt idx="81">
                  <c:v>38.39</c:v>
                </c:pt>
                <c:pt idx="82">
                  <c:v>38.76</c:v>
                </c:pt>
                <c:pt idx="83">
                  <c:v>38.76</c:v>
                </c:pt>
                <c:pt idx="84">
                  <c:v>39.14</c:v>
                </c:pt>
                <c:pt idx="85">
                  <c:v>39.520000000000003</c:v>
                </c:pt>
                <c:pt idx="86">
                  <c:v>39.89</c:v>
                </c:pt>
                <c:pt idx="87">
                  <c:v>39.89</c:v>
                </c:pt>
                <c:pt idx="88">
                  <c:v>40.270000000000003</c:v>
                </c:pt>
                <c:pt idx="89">
                  <c:v>40.65</c:v>
                </c:pt>
                <c:pt idx="90">
                  <c:v>41.03</c:v>
                </c:pt>
                <c:pt idx="91">
                  <c:v>41.4</c:v>
                </c:pt>
                <c:pt idx="92">
                  <c:v>41.4</c:v>
                </c:pt>
                <c:pt idx="93">
                  <c:v>41.78</c:v>
                </c:pt>
                <c:pt idx="94">
                  <c:v>42.16</c:v>
                </c:pt>
                <c:pt idx="95">
                  <c:v>42.53</c:v>
                </c:pt>
                <c:pt idx="96">
                  <c:v>42.53</c:v>
                </c:pt>
                <c:pt idx="97">
                  <c:v>42.91</c:v>
                </c:pt>
                <c:pt idx="98">
                  <c:v>43.29</c:v>
                </c:pt>
                <c:pt idx="99">
                  <c:v>43.67</c:v>
                </c:pt>
                <c:pt idx="100">
                  <c:v>43.67</c:v>
                </c:pt>
                <c:pt idx="101">
                  <c:v>44.04</c:v>
                </c:pt>
                <c:pt idx="102">
                  <c:v>44.42</c:v>
                </c:pt>
                <c:pt idx="103">
                  <c:v>44.8</c:v>
                </c:pt>
                <c:pt idx="104">
                  <c:v>45.17</c:v>
                </c:pt>
                <c:pt idx="105">
                  <c:v>45.17</c:v>
                </c:pt>
                <c:pt idx="106">
                  <c:v>45.55</c:v>
                </c:pt>
                <c:pt idx="107">
                  <c:v>45.93</c:v>
                </c:pt>
                <c:pt idx="108">
                  <c:v>46.31</c:v>
                </c:pt>
                <c:pt idx="109">
                  <c:v>46.31</c:v>
                </c:pt>
                <c:pt idx="110">
                  <c:v>46.68</c:v>
                </c:pt>
                <c:pt idx="111">
                  <c:v>47.06</c:v>
                </c:pt>
                <c:pt idx="112">
                  <c:v>47.44</c:v>
                </c:pt>
                <c:pt idx="113">
                  <c:v>47.81</c:v>
                </c:pt>
                <c:pt idx="114">
                  <c:v>47.81</c:v>
                </c:pt>
                <c:pt idx="115">
                  <c:v>48.19</c:v>
                </c:pt>
                <c:pt idx="116">
                  <c:v>48.57</c:v>
                </c:pt>
                <c:pt idx="117">
                  <c:v>48.94</c:v>
                </c:pt>
                <c:pt idx="118">
                  <c:v>48.94</c:v>
                </c:pt>
                <c:pt idx="119">
                  <c:v>49.32</c:v>
                </c:pt>
                <c:pt idx="120">
                  <c:v>49.7</c:v>
                </c:pt>
                <c:pt idx="121">
                  <c:v>50.08</c:v>
                </c:pt>
                <c:pt idx="122">
                  <c:v>50.08</c:v>
                </c:pt>
                <c:pt idx="123">
                  <c:v>50.45</c:v>
                </c:pt>
                <c:pt idx="124">
                  <c:v>50.83</c:v>
                </c:pt>
                <c:pt idx="125">
                  <c:v>51.21</c:v>
                </c:pt>
                <c:pt idx="126">
                  <c:v>51.58</c:v>
                </c:pt>
                <c:pt idx="127">
                  <c:v>51.58</c:v>
                </c:pt>
                <c:pt idx="128">
                  <c:v>51.96</c:v>
                </c:pt>
                <c:pt idx="129">
                  <c:v>52.34</c:v>
                </c:pt>
                <c:pt idx="130">
                  <c:v>52.72</c:v>
                </c:pt>
                <c:pt idx="131">
                  <c:v>52.72</c:v>
                </c:pt>
                <c:pt idx="132">
                  <c:v>53.09</c:v>
                </c:pt>
                <c:pt idx="133">
                  <c:v>53.47</c:v>
                </c:pt>
                <c:pt idx="134">
                  <c:v>53.85</c:v>
                </c:pt>
                <c:pt idx="135">
                  <c:v>54.22</c:v>
                </c:pt>
                <c:pt idx="136">
                  <c:v>54.22</c:v>
                </c:pt>
                <c:pt idx="137">
                  <c:v>54.6</c:v>
                </c:pt>
                <c:pt idx="138">
                  <c:v>54.98</c:v>
                </c:pt>
                <c:pt idx="139">
                  <c:v>55.36</c:v>
                </c:pt>
                <c:pt idx="140">
                  <c:v>55.36</c:v>
                </c:pt>
                <c:pt idx="141">
                  <c:v>55.73</c:v>
                </c:pt>
                <c:pt idx="142">
                  <c:v>56.11</c:v>
                </c:pt>
                <c:pt idx="143">
                  <c:v>56.49</c:v>
                </c:pt>
                <c:pt idx="144">
                  <c:v>56.49</c:v>
                </c:pt>
                <c:pt idx="145">
                  <c:v>56.86</c:v>
                </c:pt>
                <c:pt idx="146">
                  <c:v>57.24</c:v>
                </c:pt>
                <c:pt idx="147">
                  <c:v>57.62</c:v>
                </c:pt>
                <c:pt idx="148">
                  <c:v>58</c:v>
                </c:pt>
                <c:pt idx="149">
                  <c:v>58</c:v>
                </c:pt>
                <c:pt idx="150">
                  <c:v>58.37</c:v>
                </c:pt>
                <c:pt idx="151">
                  <c:v>58.75</c:v>
                </c:pt>
                <c:pt idx="152">
                  <c:v>59.13</c:v>
                </c:pt>
                <c:pt idx="153">
                  <c:v>59.13</c:v>
                </c:pt>
                <c:pt idx="154">
                  <c:v>59.5</c:v>
                </c:pt>
                <c:pt idx="155">
                  <c:v>59.88</c:v>
                </c:pt>
                <c:pt idx="156">
                  <c:v>60.26</c:v>
                </c:pt>
                <c:pt idx="157">
                  <c:v>60.64</c:v>
                </c:pt>
                <c:pt idx="158">
                  <c:v>60.64</c:v>
                </c:pt>
                <c:pt idx="159">
                  <c:v>61.01</c:v>
                </c:pt>
                <c:pt idx="160">
                  <c:v>61.39</c:v>
                </c:pt>
                <c:pt idx="161">
                  <c:v>61.77</c:v>
                </c:pt>
                <c:pt idx="162">
                  <c:v>61.77</c:v>
                </c:pt>
                <c:pt idx="163">
                  <c:v>62.14</c:v>
                </c:pt>
                <c:pt idx="164">
                  <c:v>62.52</c:v>
                </c:pt>
                <c:pt idx="165">
                  <c:v>62.9</c:v>
                </c:pt>
                <c:pt idx="166">
                  <c:v>62.9</c:v>
                </c:pt>
                <c:pt idx="167">
                  <c:v>63.28</c:v>
                </c:pt>
                <c:pt idx="168">
                  <c:v>63.65</c:v>
                </c:pt>
                <c:pt idx="169">
                  <c:v>64.03</c:v>
                </c:pt>
                <c:pt idx="170">
                  <c:v>64.41</c:v>
                </c:pt>
                <c:pt idx="171">
                  <c:v>64.41</c:v>
                </c:pt>
                <c:pt idx="172">
                  <c:v>64.78</c:v>
                </c:pt>
                <c:pt idx="173">
                  <c:v>65.16</c:v>
                </c:pt>
                <c:pt idx="174">
                  <c:v>65.540000000000006</c:v>
                </c:pt>
                <c:pt idx="175">
                  <c:v>65.540000000000006</c:v>
                </c:pt>
                <c:pt idx="176">
                  <c:v>65.92</c:v>
                </c:pt>
                <c:pt idx="177">
                  <c:v>66.290000000000006</c:v>
                </c:pt>
                <c:pt idx="178">
                  <c:v>66.67</c:v>
                </c:pt>
                <c:pt idx="179">
                  <c:v>67.05</c:v>
                </c:pt>
                <c:pt idx="180">
                  <c:v>67.05</c:v>
                </c:pt>
                <c:pt idx="181">
                  <c:v>67.42</c:v>
                </c:pt>
                <c:pt idx="182">
                  <c:v>67.8</c:v>
                </c:pt>
                <c:pt idx="183">
                  <c:v>68.180000000000007</c:v>
                </c:pt>
                <c:pt idx="184">
                  <c:v>68.180000000000007</c:v>
                </c:pt>
                <c:pt idx="185">
                  <c:v>68.56</c:v>
                </c:pt>
                <c:pt idx="186">
                  <c:v>68.930000000000007</c:v>
                </c:pt>
                <c:pt idx="187">
                  <c:v>69.31</c:v>
                </c:pt>
                <c:pt idx="188">
                  <c:v>69.31</c:v>
                </c:pt>
                <c:pt idx="189">
                  <c:v>69.69</c:v>
                </c:pt>
                <c:pt idx="190">
                  <c:v>70.06</c:v>
                </c:pt>
                <c:pt idx="191">
                  <c:v>70.44</c:v>
                </c:pt>
                <c:pt idx="192">
                  <c:v>70.819999999999993</c:v>
                </c:pt>
                <c:pt idx="193">
                  <c:v>70.819999999999993</c:v>
                </c:pt>
                <c:pt idx="194">
                  <c:v>71.19</c:v>
                </c:pt>
                <c:pt idx="195">
                  <c:v>71.569999999999993</c:v>
                </c:pt>
                <c:pt idx="196">
                  <c:v>71.95</c:v>
                </c:pt>
                <c:pt idx="197">
                  <c:v>71.95</c:v>
                </c:pt>
                <c:pt idx="198">
                  <c:v>72.33</c:v>
                </c:pt>
                <c:pt idx="199">
                  <c:v>72.7</c:v>
                </c:pt>
                <c:pt idx="200">
                  <c:v>73.08</c:v>
                </c:pt>
                <c:pt idx="201">
                  <c:v>73.459999999999994</c:v>
                </c:pt>
                <c:pt idx="202">
                  <c:v>73.459999999999994</c:v>
                </c:pt>
                <c:pt idx="203">
                  <c:v>73.83</c:v>
                </c:pt>
                <c:pt idx="204">
                  <c:v>74.209999999999994</c:v>
                </c:pt>
                <c:pt idx="205">
                  <c:v>74.59</c:v>
                </c:pt>
                <c:pt idx="206">
                  <c:v>74.59</c:v>
                </c:pt>
                <c:pt idx="207">
                  <c:v>74.97</c:v>
                </c:pt>
                <c:pt idx="208">
                  <c:v>75.34</c:v>
                </c:pt>
                <c:pt idx="209">
                  <c:v>75.72</c:v>
                </c:pt>
                <c:pt idx="210">
                  <c:v>75.72</c:v>
                </c:pt>
                <c:pt idx="211">
                  <c:v>76.099999999999994</c:v>
                </c:pt>
                <c:pt idx="212">
                  <c:v>76.47</c:v>
                </c:pt>
                <c:pt idx="213">
                  <c:v>76.849999999999994</c:v>
                </c:pt>
                <c:pt idx="214">
                  <c:v>77.23</c:v>
                </c:pt>
                <c:pt idx="215">
                  <c:v>77.23</c:v>
                </c:pt>
                <c:pt idx="216">
                  <c:v>77.61</c:v>
                </c:pt>
                <c:pt idx="217">
                  <c:v>77.98</c:v>
                </c:pt>
                <c:pt idx="218">
                  <c:v>78.36</c:v>
                </c:pt>
                <c:pt idx="219">
                  <c:v>78.36</c:v>
                </c:pt>
                <c:pt idx="220">
                  <c:v>78.739999999999995</c:v>
                </c:pt>
                <c:pt idx="221">
                  <c:v>79.11</c:v>
                </c:pt>
                <c:pt idx="222">
                  <c:v>79.489999999999995</c:v>
                </c:pt>
                <c:pt idx="223">
                  <c:v>79.87</c:v>
                </c:pt>
                <c:pt idx="224">
                  <c:v>79.87</c:v>
                </c:pt>
                <c:pt idx="225">
                  <c:v>80.25</c:v>
                </c:pt>
                <c:pt idx="226">
                  <c:v>80.62</c:v>
                </c:pt>
                <c:pt idx="227">
                  <c:v>81</c:v>
                </c:pt>
                <c:pt idx="228">
                  <c:v>81</c:v>
                </c:pt>
                <c:pt idx="229">
                  <c:v>81.38</c:v>
                </c:pt>
                <c:pt idx="230">
                  <c:v>81.75</c:v>
                </c:pt>
                <c:pt idx="231">
                  <c:v>82.13</c:v>
                </c:pt>
                <c:pt idx="232">
                  <c:v>82.13</c:v>
                </c:pt>
                <c:pt idx="233">
                  <c:v>82.51</c:v>
                </c:pt>
                <c:pt idx="234">
                  <c:v>82.89</c:v>
                </c:pt>
                <c:pt idx="235">
                  <c:v>83.26</c:v>
                </c:pt>
                <c:pt idx="236">
                  <c:v>83.64</c:v>
                </c:pt>
                <c:pt idx="237">
                  <c:v>83.64</c:v>
                </c:pt>
                <c:pt idx="238">
                  <c:v>84.02</c:v>
                </c:pt>
                <c:pt idx="239">
                  <c:v>84.39</c:v>
                </c:pt>
                <c:pt idx="240">
                  <c:v>84.77</c:v>
                </c:pt>
                <c:pt idx="241">
                  <c:v>84.77</c:v>
                </c:pt>
                <c:pt idx="242">
                  <c:v>85.15</c:v>
                </c:pt>
                <c:pt idx="243">
                  <c:v>85.53</c:v>
                </c:pt>
                <c:pt idx="244">
                  <c:v>85.9</c:v>
                </c:pt>
                <c:pt idx="245">
                  <c:v>86.28</c:v>
                </c:pt>
                <c:pt idx="246">
                  <c:v>86.28</c:v>
                </c:pt>
                <c:pt idx="247">
                  <c:v>86.66</c:v>
                </c:pt>
                <c:pt idx="248">
                  <c:v>87.03</c:v>
                </c:pt>
                <c:pt idx="249">
                  <c:v>87.41</c:v>
                </c:pt>
                <c:pt idx="250">
                  <c:v>87.41</c:v>
                </c:pt>
                <c:pt idx="251">
                  <c:v>87.79</c:v>
                </c:pt>
                <c:pt idx="252">
                  <c:v>88.17</c:v>
                </c:pt>
                <c:pt idx="253">
                  <c:v>88.54</c:v>
                </c:pt>
                <c:pt idx="254">
                  <c:v>88.54</c:v>
                </c:pt>
                <c:pt idx="255">
                  <c:v>88.92</c:v>
                </c:pt>
                <c:pt idx="256">
                  <c:v>89.3</c:v>
                </c:pt>
                <c:pt idx="257">
                  <c:v>89.67</c:v>
                </c:pt>
                <c:pt idx="258">
                  <c:v>90.05</c:v>
                </c:pt>
                <c:pt idx="259">
                  <c:v>90.05</c:v>
                </c:pt>
                <c:pt idx="260">
                  <c:v>90.43</c:v>
                </c:pt>
                <c:pt idx="261">
                  <c:v>90.81</c:v>
                </c:pt>
                <c:pt idx="262">
                  <c:v>91.18</c:v>
                </c:pt>
                <c:pt idx="263">
                  <c:v>91.18</c:v>
                </c:pt>
                <c:pt idx="264">
                  <c:v>91.56</c:v>
                </c:pt>
                <c:pt idx="265">
                  <c:v>91.94</c:v>
                </c:pt>
                <c:pt idx="266">
                  <c:v>92.31</c:v>
                </c:pt>
                <c:pt idx="267">
                  <c:v>92.69</c:v>
                </c:pt>
                <c:pt idx="268">
                  <c:v>92.69</c:v>
                </c:pt>
                <c:pt idx="269">
                  <c:v>93.07</c:v>
                </c:pt>
                <c:pt idx="270">
                  <c:v>93.44</c:v>
                </c:pt>
                <c:pt idx="271">
                  <c:v>93.82</c:v>
                </c:pt>
                <c:pt idx="272">
                  <c:v>93.82</c:v>
                </c:pt>
                <c:pt idx="273">
                  <c:v>94.2</c:v>
                </c:pt>
                <c:pt idx="274">
                  <c:v>94.58</c:v>
                </c:pt>
                <c:pt idx="275">
                  <c:v>94.95</c:v>
                </c:pt>
                <c:pt idx="276">
                  <c:v>94.95</c:v>
                </c:pt>
                <c:pt idx="277">
                  <c:v>95.33</c:v>
                </c:pt>
                <c:pt idx="278">
                  <c:v>95.71</c:v>
                </c:pt>
                <c:pt idx="279">
                  <c:v>96.08</c:v>
                </c:pt>
                <c:pt idx="280">
                  <c:v>96.46</c:v>
                </c:pt>
                <c:pt idx="281">
                  <c:v>96.46</c:v>
                </c:pt>
                <c:pt idx="282">
                  <c:v>96.84</c:v>
                </c:pt>
                <c:pt idx="283">
                  <c:v>97.22</c:v>
                </c:pt>
                <c:pt idx="284">
                  <c:v>97.59</c:v>
                </c:pt>
                <c:pt idx="285">
                  <c:v>97.59</c:v>
                </c:pt>
                <c:pt idx="286">
                  <c:v>97.97</c:v>
                </c:pt>
                <c:pt idx="287">
                  <c:v>98.35</c:v>
                </c:pt>
                <c:pt idx="288">
                  <c:v>98.72</c:v>
                </c:pt>
                <c:pt idx="289">
                  <c:v>99.1</c:v>
                </c:pt>
                <c:pt idx="290">
                  <c:v>99.1</c:v>
                </c:pt>
                <c:pt idx="291">
                  <c:v>99.48</c:v>
                </c:pt>
                <c:pt idx="292">
                  <c:v>99.86</c:v>
                </c:pt>
                <c:pt idx="293">
                  <c:v>100.23</c:v>
                </c:pt>
                <c:pt idx="294">
                  <c:v>100.23</c:v>
                </c:pt>
                <c:pt idx="295">
                  <c:v>100.61</c:v>
                </c:pt>
                <c:pt idx="296">
                  <c:v>100.99</c:v>
                </c:pt>
                <c:pt idx="297">
                  <c:v>101.36</c:v>
                </c:pt>
                <c:pt idx="298">
                  <c:v>101.36</c:v>
                </c:pt>
                <c:pt idx="299">
                  <c:v>101.74</c:v>
                </c:pt>
                <c:pt idx="300">
                  <c:v>102.12</c:v>
                </c:pt>
                <c:pt idx="301">
                  <c:v>102.5</c:v>
                </c:pt>
                <c:pt idx="302">
                  <c:v>102.87</c:v>
                </c:pt>
                <c:pt idx="303">
                  <c:v>102.87</c:v>
                </c:pt>
                <c:pt idx="304">
                  <c:v>103.25</c:v>
                </c:pt>
                <c:pt idx="305">
                  <c:v>103.63</c:v>
                </c:pt>
                <c:pt idx="306">
                  <c:v>104</c:v>
                </c:pt>
                <c:pt idx="307">
                  <c:v>104</c:v>
                </c:pt>
                <c:pt idx="308">
                  <c:v>104.38</c:v>
                </c:pt>
                <c:pt idx="309">
                  <c:v>104.76</c:v>
                </c:pt>
                <c:pt idx="310">
                  <c:v>105.14</c:v>
                </c:pt>
                <c:pt idx="311">
                  <c:v>105.51</c:v>
                </c:pt>
                <c:pt idx="312">
                  <c:v>105.51</c:v>
                </c:pt>
                <c:pt idx="313">
                  <c:v>105.89</c:v>
                </c:pt>
                <c:pt idx="314">
                  <c:v>106.27</c:v>
                </c:pt>
                <c:pt idx="315">
                  <c:v>106.64</c:v>
                </c:pt>
                <c:pt idx="316">
                  <c:v>106.64</c:v>
                </c:pt>
                <c:pt idx="317">
                  <c:v>107.02</c:v>
                </c:pt>
                <c:pt idx="318">
                  <c:v>107.4</c:v>
                </c:pt>
                <c:pt idx="319">
                  <c:v>107.78</c:v>
                </c:pt>
                <c:pt idx="320">
                  <c:v>107.78</c:v>
                </c:pt>
                <c:pt idx="321">
                  <c:v>108.15</c:v>
                </c:pt>
                <c:pt idx="322">
                  <c:v>108.53</c:v>
                </c:pt>
                <c:pt idx="323">
                  <c:v>108.91</c:v>
                </c:pt>
                <c:pt idx="324">
                  <c:v>109.28</c:v>
                </c:pt>
                <c:pt idx="325">
                  <c:v>109.28</c:v>
                </c:pt>
                <c:pt idx="326">
                  <c:v>109.66</c:v>
                </c:pt>
                <c:pt idx="327">
                  <c:v>110.04</c:v>
                </c:pt>
                <c:pt idx="328">
                  <c:v>110.42</c:v>
                </c:pt>
                <c:pt idx="329">
                  <c:v>110.42</c:v>
                </c:pt>
                <c:pt idx="330">
                  <c:v>110.79</c:v>
                </c:pt>
                <c:pt idx="331">
                  <c:v>111.17</c:v>
                </c:pt>
                <c:pt idx="332">
                  <c:v>111.55</c:v>
                </c:pt>
                <c:pt idx="333">
                  <c:v>111.92</c:v>
                </c:pt>
                <c:pt idx="334">
                  <c:v>111.92</c:v>
                </c:pt>
                <c:pt idx="335">
                  <c:v>112.3</c:v>
                </c:pt>
                <c:pt idx="336">
                  <c:v>112.68</c:v>
                </c:pt>
                <c:pt idx="337">
                  <c:v>113.06</c:v>
                </c:pt>
                <c:pt idx="338">
                  <c:v>113.06</c:v>
                </c:pt>
                <c:pt idx="339">
                  <c:v>113.43</c:v>
                </c:pt>
                <c:pt idx="340">
                  <c:v>113.81</c:v>
                </c:pt>
                <c:pt idx="341">
                  <c:v>114.19</c:v>
                </c:pt>
                <c:pt idx="342">
                  <c:v>114.19</c:v>
                </c:pt>
                <c:pt idx="343">
                  <c:v>114.56</c:v>
                </c:pt>
                <c:pt idx="344">
                  <c:v>114.94</c:v>
                </c:pt>
                <c:pt idx="345">
                  <c:v>115.32</c:v>
                </c:pt>
                <c:pt idx="346">
                  <c:v>115.69</c:v>
                </c:pt>
                <c:pt idx="347">
                  <c:v>115.69</c:v>
                </c:pt>
                <c:pt idx="348">
                  <c:v>116.07</c:v>
                </c:pt>
                <c:pt idx="349">
                  <c:v>116.45</c:v>
                </c:pt>
                <c:pt idx="350">
                  <c:v>116.83</c:v>
                </c:pt>
                <c:pt idx="351">
                  <c:v>116.83</c:v>
                </c:pt>
                <c:pt idx="352">
                  <c:v>117.2</c:v>
                </c:pt>
                <c:pt idx="353">
                  <c:v>117.58</c:v>
                </c:pt>
                <c:pt idx="354">
                  <c:v>117.96</c:v>
                </c:pt>
                <c:pt idx="355">
                  <c:v>118.33</c:v>
                </c:pt>
                <c:pt idx="356">
                  <c:v>118.33</c:v>
                </c:pt>
                <c:pt idx="357">
                  <c:v>118.71</c:v>
                </c:pt>
                <c:pt idx="358">
                  <c:v>119.09</c:v>
                </c:pt>
                <c:pt idx="359">
                  <c:v>119.47</c:v>
                </c:pt>
                <c:pt idx="360">
                  <c:v>119.47</c:v>
                </c:pt>
                <c:pt idx="361">
                  <c:v>119.84</c:v>
                </c:pt>
                <c:pt idx="362">
                  <c:v>120.22</c:v>
                </c:pt>
                <c:pt idx="363">
                  <c:v>120.6</c:v>
                </c:pt>
                <c:pt idx="364">
                  <c:v>120.6</c:v>
                </c:pt>
                <c:pt idx="365">
                  <c:v>120.97</c:v>
                </c:pt>
                <c:pt idx="366">
                  <c:v>121.35</c:v>
                </c:pt>
                <c:pt idx="367">
                  <c:v>121.73</c:v>
                </c:pt>
                <c:pt idx="368">
                  <c:v>122.11</c:v>
                </c:pt>
                <c:pt idx="369">
                  <c:v>122.11</c:v>
                </c:pt>
                <c:pt idx="370">
                  <c:v>122.48</c:v>
                </c:pt>
                <c:pt idx="371">
                  <c:v>122.86</c:v>
                </c:pt>
                <c:pt idx="372">
                  <c:v>123.24</c:v>
                </c:pt>
                <c:pt idx="373">
                  <c:v>123.24</c:v>
                </c:pt>
                <c:pt idx="374">
                  <c:v>123.61</c:v>
                </c:pt>
                <c:pt idx="375">
                  <c:v>123.99</c:v>
                </c:pt>
                <c:pt idx="376">
                  <c:v>124.37</c:v>
                </c:pt>
                <c:pt idx="377">
                  <c:v>124.75</c:v>
                </c:pt>
                <c:pt idx="378">
                  <c:v>124.75</c:v>
                </c:pt>
                <c:pt idx="379">
                  <c:v>125.12</c:v>
                </c:pt>
                <c:pt idx="380">
                  <c:v>125.5</c:v>
                </c:pt>
                <c:pt idx="381">
                  <c:v>125.88</c:v>
                </c:pt>
                <c:pt idx="382">
                  <c:v>125.88</c:v>
                </c:pt>
                <c:pt idx="383">
                  <c:v>126.25</c:v>
                </c:pt>
                <c:pt idx="384">
                  <c:v>126.63</c:v>
                </c:pt>
                <c:pt idx="385">
                  <c:v>127.01</c:v>
                </c:pt>
                <c:pt idx="386">
                  <c:v>127.01</c:v>
                </c:pt>
                <c:pt idx="387">
                  <c:v>127.39</c:v>
                </c:pt>
                <c:pt idx="388">
                  <c:v>127.76</c:v>
                </c:pt>
                <c:pt idx="389">
                  <c:v>128.13999999999999</c:v>
                </c:pt>
                <c:pt idx="390">
                  <c:v>128.52000000000001</c:v>
                </c:pt>
                <c:pt idx="391">
                  <c:v>128.52000000000001</c:v>
                </c:pt>
                <c:pt idx="392">
                  <c:v>128.88999999999999</c:v>
                </c:pt>
                <c:pt idx="393">
                  <c:v>129.27000000000001</c:v>
                </c:pt>
                <c:pt idx="394">
                  <c:v>129.65</c:v>
                </c:pt>
                <c:pt idx="395">
                  <c:v>129.65</c:v>
                </c:pt>
                <c:pt idx="396">
                  <c:v>130.03</c:v>
                </c:pt>
                <c:pt idx="397">
                  <c:v>130.4</c:v>
                </c:pt>
                <c:pt idx="398">
                  <c:v>130.78</c:v>
                </c:pt>
                <c:pt idx="399">
                  <c:v>131.16</c:v>
                </c:pt>
                <c:pt idx="400">
                  <c:v>131.16</c:v>
                </c:pt>
                <c:pt idx="401">
                  <c:v>131.53</c:v>
                </c:pt>
                <c:pt idx="402">
                  <c:v>131.91</c:v>
                </c:pt>
                <c:pt idx="403">
                  <c:v>132.29</c:v>
                </c:pt>
                <c:pt idx="404">
                  <c:v>132.29</c:v>
                </c:pt>
                <c:pt idx="405">
                  <c:v>132.66999999999999</c:v>
                </c:pt>
                <c:pt idx="406">
                  <c:v>133.04</c:v>
                </c:pt>
                <c:pt idx="407">
                  <c:v>133.41999999999999</c:v>
                </c:pt>
                <c:pt idx="408">
                  <c:v>133.41999999999999</c:v>
                </c:pt>
                <c:pt idx="409">
                  <c:v>133.80000000000001</c:v>
                </c:pt>
                <c:pt idx="410">
                  <c:v>134.16999999999999</c:v>
                </c:pt>
                <c:pt idx="411">
                  <c:v>134.55000000000001</c:v>
                </c:pt>
                <c:pt idx="412">
                  <c:v>134.93</c:v>
                </c:pt>
                <c:pt idx="413">
                  <c:v>134.93</c:v>
                </c:pt>
                <c:pt idx="414">
                  <c:v>135.31</c:v>
                </c:pt>
                <c:pt idx="415">
                  <c:v>135.68</c:v>
                </c:pt>
                <c:pt idx="416">
                  <c:v>136.06</c:v>
                </c:pt>
                <c:pt idx="417">
                  <c:v>136.06</c:v>
                </c:pt>
                <c:pt idx="418">
                  <c:v>136.44</c:v>
                </c:pt>
                <c:pt idx="419">
                  <c:v>136.81</c:v>
                </c:pt>
                <c:pt idx="420">
                  <c:v>137.19</c:v>
                </c:pt>
                <c:pt idx="421">
                  <c:v>137.57</c:v>
                </c:pt>
                <c:pt idx="422">
                  <c:v>137.57</c:v>
                </c:pt>
                <c:pt idx="423">
                  <c:v>137.94</c:v>
                </c:pt>
                <c:pt idx="424">
                  <c:v>138.32</c:v>
                </c:pt>
                <c:pt idx="425">
                  <c:v>138.69999999999999</c:v>
                </c:pt>
                <c:pt idx="426">
                  <c:v>138.69999999999999</c:v>
                </c:pt>
                <c:pt idx="427">
                  <c:v>139.08000000000001</c:v>
                </c:pt>
                <c:pt idx="428">
                  <c:v>139.44999999999999</c:v>
                </c:pt>
                <c:pt idx="429">
                  <c:v>139.83000000000001</c:v>
                </c:pt>
                <c:pt idx="430">
                  <c:v>139.83000000000001</c:v>
                </c:pt>
                <c:pt idx="431">
                  <c:v>140.21</c:v>
                </c:pt>
                <c:pt idx="432">
                  <c:v>140.58000000000001</c:v>
                </c:pt>
                <c:pt idx="433">
                  <c:v>140.96</c:v>
                </c:pt>
                <c:pt idx="434">
                  <c:v>141.34</c:v>
                </c:pt>
                <c:pt idx="435">
                  <c:v>141.34</c:v>
                </c:pt>
                <c:pt idx="436">
                  <c:v>141.72</c:v>
                </c:pt>
                <c:pt idx="437">
                  <c:v>142.09</c:v>
                </c:pt>
                <c:pt idx="438">
                  <c:v>142.47</c:v>
                </c:pt>
                <c:pt idx="439">
                  <c:v>142.47</c:v>
                </c:pt>
                <c:pt idx="440">
                  <c:v>142.85</c:v>
                </c:pt>
                <c:pt idx="441">
                  <c:v>143.22</c:v>
                </c:pt>
                <c:pt idx="442">
                  <c:v>143.6</c:v>
                </c:pt>
                <c:pt idx="443">
                  <c:v>143.97999999999999</c:v>
                </c:pt>
                <c:pt idx="444">
                  <c:v>143.97999999999999</c:v>
                </c:pt>
                <c:pt idx="445">
                  <c:v>144.36000000000001</c:v>
                </c:pt>
                <c:pt idx="446">
                  <c:v>144.72999999999999</c:v>
                </c:pt>
                <c:pt idx="447">
                  <c:v>145.11000000000001</c:v>
                </c:pt>
                <c:pt idx="448">
                  <c:v>145.11000000000001</c:v>
                </c:pt>
                <c:pt idx="449">
                  <c:v>145.49</c:v>
                </c:pt>
                <c:pt idx="450">
                  <c:v>145.86000000000001</c:v>
                </c:pt>
                <c:pt idx="451">
                  <c:v>146.24</c:v>
                </c:pt>
                <c:pt idx="452">
                  <c:v>146.24</c:v>
                </c:pt>
                <c:pt idx="453">
                  <c:v>146.62</c:v>
                </c:pt>
                <c:pt idx="454">
                  <c:v>147</c:v>
                </c:pt>
                <c:pt idx="455">
                  <c:v>147.37</c:v>
                </c:pt>
                <c:pt idx="456">
                  <c:v>147.75</c:v>
                </c:pt>
                <c:pt idx="457">
                  <c:v>147.75</c:v>
                </c:pt>
                <c:pt idx="458">
                  <c:v>148.13</c:v>
                </c:pt>
                <c:pt idx="459">
                  <c:v>148.5</c:v>
                </c:pt>
                <c:pt idx="460">
                  <c:v>148.88</c:v>
                </c:pt>
                <c:pt idx="461">
                  <c:v>148.88</c:v>
                </c:pt>
                <c:pt idx="462">
                  <c:v>149.26</c:v>
                </c:pt>
                <c:pt idx="463">
                  <c:v>149.63999999999999</c:v>
                </c:pt>
                <c:pt idx="464">
                  <c:v>150.01</c:v>
                </c:pt>
                <c:pt idx="465">
                  <c:v>150.38999999999999</c:v>
                </c:pt>
                <c:pt idx="466">
                  <c:v>150.38999999999999</c:v>
                </c:pt>
                <c:pt idx="467">
                  <c:v>150.77000000000001</c:v>
                </c:pt>
                <c:pt idx="468">
                  <c:v>151.13999999999999</c:v>
                </c:pt>
                <c:pt idx="469">
                  <c:v>151.52000000000001</c:v>
                </c:pt>
                <c:pt idx="470">
                  <c:v>151.52000000000001</c:v>
                </c:pt>
                <c:pt idx="471">
                  <c:v>151.9</c:v>
                </c:pt>
                <c:pt idx="472">
                  <c:v>152.28</c:v>
                </c:pt>
                <c:pt idx="473">
                  <c:v>152.65</c:v>
                </c:pt>
                <c:pt idx="474">
                  <c:v>152.65</c:v>
                </c:pt>
                <c:pt idx="475">
                  <c:v>153.03</c:v>
                </c:pt>
                <c:pt idx="476">
                  <c:v>153.41</c:v>
                </c:pt>
                <c:pt idx="477">
                  <c:v>153.78</c:v>
                </c:pt>
                <c:pt idx="478">
                  <c:v>154.16</c:v>
                </c:pt>
                <c:pt idx="479">
                  <c:v>154.16</c:v>
                </c:pt>
                <c:pt idx="480">
                  <c:v>154.54</c:v>
                </c:pt>
                <c:pt idx="481">
                  <c:v>154.91999999999999</c:v>
                </c:pt>
                <c:pt idx="482">
                  <c:v>155.29</c:v>
                </c:pt>
                <c:pt idx="483">
                  <c:v>155.29</c:v>
                </c:pt>
                <c:pt idx="484">
                  <c:v>155.66999999999999</c:v>
                </c:pt>
                <c:pt idx="485">
                  <c:v>156.05000000000001</c:v>
                </c:pt>
                <c:pt idx="486">
                  <c:v>156.41999999999999</c:v>
                </c:pt>
                <c:pt idx="487">
                  <c:v>156.41999999999999</c:v>
                </c:pt>
                <c:pt idx="488">
                  <c:v>156.80000000000001</c:v>
                </c:pt>
                <c:pt idx="489">
                  <c:v>157.18</c:v>
                </c:pt>
                <c:pt idx="490">
                  <c:v>157.56</c:v>
                </c:pt>
                <c:pt idx="491">
                  <c:v>157.93</c:v>
                </c:pt>
                <c:pt idx="492">
                  <c:v>157.93</c:v>
                </c:pt>
                <c:pt idx="493">
                  <c:v>158.31</c:v>
                </c:pt>
                <c:pt idx="494">
                  <c:v>158.69</c:v>
                </c:pt>
                <c:pt idx="495">
                  <c:v>159.06</c:v>
                </c:pt>
                <c:pt idx="496">
                  <c:v>159.06</c:v>
                </c:pt>
                <c:pt idx="497">
                  <c:v>159.44</c:v>
                </c:pt>
                <c:pt idx="498">
                  <c:v>159.82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A2-4FCA-8339-D231890B6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883874"/>
        <c:axId val="913457772"/>
      </c:scatterChart>
      <c:valAx>
        <c:axId val="1186883874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</a:defRPr>
                </a:pPr>
                <a:r>
                  <a:t>Arduino AnalogRead Value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913457772"/>
        <c:crosses val="autoZero"/>
        <c:crossBetween val="midCat"/>
      </c:valAx>
      <c:valAx>
        <c:axId val="913457772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</a:defRPr>
                </a:pPr>
                <a:r>
                  <a:t>Pressure [psi]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186883874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T_calibration!$E$1</c:f>
              <c:strCache>
                <c:ptCount val="1"/>
                <c:pt idx="0">
                  <c:v>T_C_sensor [C]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xVal>
            <c:numRef>
              <c:f>T_calibration!$A$2:$A$500</c:f>
              <c:numCache>
                <c:formatCode>[$-F400]h:mm:ss\ AM/PM</c:formatCode>
                <c:ptCount val="499"/>
                <c:pt idx="0">
                  <c:v>0.5</c:v>
                </c:pt>
                <c:pt idx="1">
                  <c:v>0.50023148148148144</c:v>
                </c:pt>
                <c:pt idx="2">
                  <c:v>0.50046296296296289</c:v>
                </c:pt>
                <c:pt idx="3">
                  <c:v>0.50069444444444433</c:v>
                </c:pt>
                <c:pt idx="4">
                  <c:v>0.50092592592592577</c:v>
                </c:pt>
                <c:pt idx="5">
                  <c:v>0.50115740740740722</c:v>
                </c:pt>
                <c:pt idx="6">
                  <c:v>0.50138888888888866</c:v>
                </c:pt>
                <c:pt idx="7">
                  <c:v>0.50162037037037011</c:v>
                </c:pt>
                <c:pt idx="8">
                  <c:v>0.50185185185185155</c:v>
                </c:pt>
                <c:pt idx="9">
                  <c:v>0.50208333333333299</c:v>
                </c:pt>
                <c:pt idx="10">
                  <c:v>0.50231481481481444</c:v>
                </c:pt>
                <c:pt idx="11">
                  <c:v>0.50254629629629588</c:v>
                </c:pt>
                <c:pt idx="12">
                  <c:v>0.50277777777777732</c:v>
                </c:pt>
                <c:pt idx="13">
                  <c:v>0.50300925925925877</c:v>
                </c:pt>
                <c:pt idx="14">
                  <c:v>0.50324074074074021</c:v>
                </c:pt>
                <c:pt idx="15">
                  <c:v>0.50347222222222165</c:v>
                </c:pt>
                <c:pt idx="16">
                  <c:v>0.5037037037037031</c:v>
                </c:pt>
                <c:pt idx="17">
                  <c:v>0.50393518518518454</c:v>
                </c:pt>
                <c:pt idx="18">
                  <c:v>0.50416666666666599</c:v>
                </c:pt>
                <c:pt idx="19">
                  <c:v>0.50439814814814743</c:v>
                </c:pt>
                <c:pt idx="20">
                  <c:v>0.50462962962962887</c:v>
                </c:pt>
                <c:pt idx="21">
                  <c:v>0.50486111111111032</c:v>
                </c:pt>
                <c:pt idx="22">
                  <c:v>0.50509259259259176</c:v>
                </c:pt>
                <c:pt idx="23">
                  <c:v>0.5053240740740732</c:v>
                </c:pt>
                <c:pt idx="24">
                  <c:v>0.50555555555555465</c:v>
                </c:pt>
                <c:pt idx="25">
                  <c:v>0.50578703703703609</c:v>
                </c:pt>
                <c:pt idx="26">
                  <c:v>0.50601851851851753</c:v>
                </c:pt>
                <c:pt idx="27">
                  <c:v>0.50624999999999898</c:v>
                </c:pt>
                <c:pt idx="28">
                  <c:v>0.50648148148148042</c:v>
                </c:pt>
                <c:pt idx="29">
                  <c:v>0.50671296296296187</c:v>
                </c:pt>
                <c:pt idx="30">
                  <c:v>0.50694444444444331</c:v>
                </c:pt>
                <c:pt idx="31">
                  <c:v>0.50717592592592475</c:v>
                </c:pt>
                <c:pt idx="32">
                  <c:v>0.5074074074074062</c:v>
                </c:pt>
                <c:pt idx="33">
                  <c:v>0.50763888888888764</c:v>
                </c:pt>
                <c:pt idx="34">
                  <c:v>0.50787037037036908</c:v>
                </c:pt>
                <c:pt idx="35">
                  <c:v>0.50810185185185053</c:v>
                </c:pt>
                <c:pt idx="36">
                  <c:v>0.50833333333333197</c:v>
                </c:pt>
                <c:pt idx="37">
                  <c:v>0.50856481481481342</c:v>
                </c:pt>
                <c:pt idx="38">
                  <c:v>0.50879629629629486</c:v>
                </c:pt>
                <c:pt idx="39">
                  <c:v>0.5090277777777763</c:v>
                </c:pt>
                <c:pt idx="40">
                  <c:v>0.50925925925925775</c:v>
                </c:pt>
                <c:pt idx="41">
                  <c:v>0.50949074074073919</c:v>
                </c:pt>
                <c:pt idx="42">
                  <c:v>0.50972222222222063</c:v>
                </c:pt>
                <c:pt idx="43">
                  <c:v>0.50995370370370208</c:v>
                </c:pt>
                <c:pt idx="44">
                  <c:v>0.51018518518518352</c:v>
                </c:pt>
                <c:pt idx="45">
                  <c:v>0.51041666666666496</c:v>
                </c:pt>
                <c:pt idx="46">
                  <c:v>0.51064814814814641</c:v>
                </c:pt>
                <c:pt idx="47">
                  <c:v>0.51087962962962785</c:v>
                </c:pt>
                <c:pt idx="48">
                  <c:v>0.5111111111111093</c:v>
                </c:pt>
                <c:pt idx="49">
                  <c:v>0.51134259259259074</c:v>
                </c:pt>
                <c:pt idx="50">
                  <c:v>0.51157407407407218</c:v>
                </c:pt>
                <c:pt idx="51">
                  <c:v>0.51180555555555363</c:v>
                </c:pt>
                <c:pt idx="52">
                  <c:v>0.51203703703703507</c:v>
                </c:pt>
                <c:pt idx="53">
                  <c:v>0.51226851851851651</c:v>
                </c:pt>
                <c:pt idx="54">
                  <c:v>0.51249999999999796</c:v>
                </c:pt>
                <c:pt idx="55">
                  <c:v>0.5127314814814794</c:v>
                </c:pt>
                <c:pt idx="56">
                  <c:v>0.51296296296296084</c:v>
                </c:pt>
                <c:pt idx="57">
                  <c:v>0.51319444444444229</c:v>
                </c:pt>
                <c:pt idx="58">
                  <c:v>0.51342592592592373</c:v>
                </c:pt>
                <c:pt idx="59">
                  <c:v>0.51365740740740518</c:v>
                </c:pt>
                <c:pt idx="60">
                  <c:v>0.51388888888888662</c:v>
                </c:pt>
                <c:pt idx="61">
                  <c:v>0.51412037037036806</c:v>
                </c:pt>
                <c:pt idx="62">
                  <c:v>0.51435185185184951</c:v>
                </c:pt>
                <c:pt idx="63">
                  <c:v>0.51458333333333095</c:v>
                </c:pt>
                <c:pt idx="64">
                  <c:v>0.51481481481481239</c:v>
                </c:pt>
                <c:pt idx="65">
                  <c:v>0.51504629629629384</c:v>
                </c:pt>
                <c:pt idx="66">
                  <c:v>0.51527777777777528</c:v>
                </c:pt>
                <c:pt idx="67">
                  <c:v>0.51550925925925672</c:v>
                </c:pt>
                <c:pt idx="68">
                  <c:v>0.51574074074073817</c:v>
                </c:pt>
                <c:pt idx="69">
                  <c:v>0.51597222222221961</c:v>
                </c:pt>
                <c:pt idx="70">
                  <c:v>0.51620370370370106</c:v>
                </c:pt>
                <c:pt idx="71">
                  <c:v>0.5164351851851825</c:v>
                </c:pt>
                <c:pt idx="72">
                  <c:v>0.51666666666666394</c:v>
                </c:pt>
                <c:pt idx="73">
                  <c:v>0.51689814814814539</c:v>
                </c:pt>
                <c:pt idx="74">
                  <c:v>0.51712962962962683</c:v>
                </c:pt>
                <c:pt idx="75">
                  <c:v>0.51736111111110827</c:v>
                </c:pt>
                <c:pt idx="76">
                  <c:v>0.51759259259258972</c:v>
                </c:pt>
                <c:pt idx="77">
                  <c:v>0.51782407407407116</c:v>
                </c:pt>
                <c:pt idx="78">
                  <c:v>0.5180555555555526</c:v>
                </c:pt>
                <c:pt idx="79">
                  <c:v>0.51828703703703405</c:v>
                </c:pt>
                <c:pt idx="80">
                  <c:v>0.51851851851851549</c:v>
                </c:pt>
                <c:pt idx="81">
                  <c:v>0.51874999999999694</c:v>
                </c:pt>
                <c:pt idx="82">
                  <c:v>0.51898148148147838</c:v>
                </c:pt>
                <c:pt idx="83">
                  <c:v>0.51921296296295982</c:v>
                </c:pt>
                <c:pt idx="84">
                  <c:v>0.51944444444444127</c:v>
                </c:pt>
                <c:pt idx="85">
                  <c:v>0.51967592592592271</c:v>
                </c:pt>
                <c:pt idx="86">
                  <c:v>0.51990740740740415</c:v>
                </c:pt>
                <c:pt idx="87">
                  <c:v>0.5201388888888856</c:v>
                </c:pt>
                <c:pt idx="88">
                  <c:v>0.52037037037036704</c:v>
                </c:pt>
                <c:pt idx="89">
                  <c:v>0.52060185185184848</c:v>
                </c:pt>
                <c:pt idx="90">
                  <c:v>0.52083333333332993</c:v>
                </c:pt>
                <c:pt idx="91">
                  <c:v>0.52106481481481137</c:v>
                </c:pt>
                <c:pt idx="92">
                  <c:v>0.52129629629629282</c:v>
                </c:pt>
                <c:pt idx="93">
                  <c:v>0.52152777777777426</c:v>
                </c:pt>
                <c:pt idx="94">
                  <c:v>0.5217592592592557</c:v>
                </c:pt>
                <c:pt idx="95">
                  <c:v>0.52199074074073715</c:v>
                </c:pt>
                <c:pt idx="96">
                  <c:v>0.52222222222221859</c:v>
                </c:pt>
                <c:pt idx="97">
                  <c:v>0.52245370370370003</c:v>
                </c:pt>
                <c:pt idx="98">
                  <c:v>0.52268518518518148</c:v>
                </c:pt>
                <c:pt idx="99">
                  <c:v>0.52291666666666292</c:v>
                </c:pt>
                <c:pt idx="100">
                  <c:v>0.52314814814814437</c:v>
                </c:pt>
                <c:pt idx="101">
                  <c:v>0.52337962962962581</c:v>
                </c:pt>
                <c:pt idx="102">
                  <c:v>0.52361111111110725</c:v>
                </c:pt>
                <c:pt idx="103">
                  <c:v>0.5238425925925887</c:v>
                </c:pt>
                <c:pt idx="104">
                  <c:v>0.52407407407407014</c:v>
                </c:pt>
                <c:pt idx="105">
                  <c:v>0.52430555555555158</c:v>
                </c:pt>
                <c:pt idx="106">
                  <c:v>0.52453703703703303</c:v>
                </c:pt>
                <c:pt idx="107">
                  <c:v>0.52476851851851447</c:v>
                </c:pt>
                <c:pt idx="108">
                  <c:v>0.52499999999999591</c:v>
                </c:pt>
                <c:pt idx="109">
                  <c:v>0.52523148148147736</c:v>
                </c:pt>
                <c:pt idx="110">
                  <c:v>0.5254629629629588</c:v>
                </c:pt>
                <c:pt idx="111">
                  <c:v>0.52569444444444025</c:v>
                </c:pt>
                <c:pt idx="112">
                  <c:v>0.52592592592592169</c:v>
                </c:pt>
                <c:pt idx="113">
                  <c:v>0.52615740740740313</c:v>
                </c:pt>
                <c:pt idx="114">
                  <c:v>0.52638888888888458</c:v>
                </c:pt>
                <c:pt idx="115">
                  <c:v>0.52662037037036602</c:v>
                </c:pt>
                <c:pt idx="116">
                  <c:v>0.52685185185184746</c:v>
                </c:pt>
                <c:pt idx="117">
                  <c:v>0.52708333333332891</c:v>
                </c:pt>
                <c:pt idx="118">
                  <c:v>0.52731481481481035</c:v>
                </c:pt>
                <c:pt idx="119">
                  <c:v>0.52754629629629179</c:v>
                </c:pt>
                <c:pt idx="120">
                  <c:v>0.52777777777777324</c:v>
                </c:pt>
                <c:pt idx="121">
                  <c:v>0.52800925925925468</c:v>
                </c:pt>
                <c:pt idx="122">
                  <c:v>0.52824074074073613</c:v>
                </c:pt>
                <c:pt idx="123">
                  <c:v>0.52847222222221757</c:v>
                </c:pt>
                <c:pt idx="124">
                  <c:v>0.52870370370369901</c:v>
                </c:pt>
                <c:pt idx="125">
                  <c:v>0.52893518518518046</c:v>
                </c:pt>
                <c:pt idx="126">
                  <c:v>0.5291666666666619</c:v>
                </c:pt>
                <c:pt idx="127">
                  <c:v>0.52939814814814334</c:v>
                </c:pt>
                <c:pt idx="128">
                  <c:v>0.52962962962962479</c:v>
                </c:pt>
                <c:pt idx="129">
                  <c:v>0.52986111111110623</c:v>
                </c:pt>
                <c:pt idx="130">
                  <c:v>0.53009259259258767</c:v>
                </c:pt>
                <c:pt idx="131">
                  <c:v>0.53032407407406912</c:v>
                </c:pt>
                <c:pt idx="132">
                  <c:v>0.53055555555555056</c:v>
                </c:pt>
                <c:pt idx="133">
                  <c:v>0.53078703703703201</c:v>
                </c:pt>
                <c:pt idx="134">
                  <c:v>0.53101851851851345</c:v>
                </c:pt>
                <c:pt idx="135">
                  <c:v>0.53124999999999489</c:v>
                </c:pt>
                <c:pt idx="136">
                  <c:v>0.53148148148147634</c:v>
                </c:pt>
                <c:pt idx="137">
                  <c:v>0.53171296296295778</c:v>
                </c:pt>
                <c:pt idx="138">
                  <c:v>0.53194444444443922</c:v>
                </c:pt>
                <c:pt idx="139">
                  <c:v>0.53217592592592067</c:v>
                </c:pt>
                <c:pt idx="140">
                  <c:v>0.53240740740740211</c:v>
                </c:pt>
                <c:pt idx="141">
                  <c:v>0.53263888888888355</c:v>
                </c:pt>
                <c:pt idx="142">
                  <c:v>0.532870370370365</c:v>
                </c:pt>
                <c:pt idx="143">
                  <c:v>0.53310185185184644</c:v>
                </c:pt>
                <c:pt idx="144">
                  <c:v>0.53333333333332789</c:v>
                </c:pt>
                <c:pt idx="145">
                  <c:v>0.53356481481480933</c:v>
                </c:pt>
                <c:pt idx="146">
                  <c:v>0.53379629629629077</c:v>
                </c:pt>
                <c:pt idx="147">
                  <c:v>0.53402777777777222</c:v>
                </c:pt>
                <c:pt idx="148">
                  <c:v>0.53425925925925366</c:v>
                </c:pt>
                <c:pt idx="149">
                  <c:v>0.5344907407407351</c:v>
                </c:pt>
                <c:pt idx="150">
                  <c:v>0.53472222222221655</c:v>
                </c:pt>
                <c:pt idx="151">
                  <c:v>0.53495370370369799</c:v>
                </c:pt>
                <c:pt idx="152">
                  <c:v>0.53518518518517944</c:v>
                </c:pt>
                <c:pt idx="153">
                  <c:v>0.53541666666666088</c:v>
                </c:pt>
                <c:pt idx="154">
                  <c:v>0.53564814814814232</c:v>
                </c:pt>
                <c:pt idx="155">
                  <c:v>0.53587962962962377</c:v>
                </c:pt>
                <c:pt idx="156">
                  <c:v>0.53611111111110521</c:v>
                </c:pt>
                <c:pt idx="157">
                  <c:v>0.53634259259258665</c:v>
                </c:pt>
                <c:pt idx="158">
                  <c:v>0.5365740740740681</c:v>
                </c:pt>
                <c:pt idx="159">
                  <c:v>0.53680555555554954</c:v>
                </c:pt>
                <c:pt idx="160">
                  <c:v>0.53703703703703098</c:v>
                </c:pt>
                <c:pt idx="161">
                  <c:v>0.53726851851851243</c:v>
                </c:pt>
                <c:pt idx="162">
                  <c:v>0.53749999999999387</c:v>
                </c:pt>
                <c:pt idx="163">
                  <c:v>0.53773148148147532</c:v>
                </c:pt>
                <c:pt idx="164">
                  <c:v>0.53796296296295676</c:v>
                </c:pt>
                <c:pt idx="165">
                  <c:v>0.5381944444444382</c:v>
                </c:pt>
                <c:pt idx="166">
                  <c:v>0.53842592592591965</c:v>
                </c:pt>
                <c:pt idx="167">
                  <c:v>0.53865740740740109</c:v>
                </c:pt>
                <c:pt idx="168">
                  <c:v>0.53888888888888253</c:v>
                </c:pt>
                <c:pt idx="169">
                  <c:v>0.53912037037036398</c:v>
                </c:pt>
                <c:pt idx="170">
                  <c:v>0.53935185185184542</c:v>
                </c:pt>
                <c:pt idx="171">
                  <c:v>0.53958333333332686</c:v>
                </c:pt>
                <c:pt idx="172">
                  <c:v>0.53981481481480831</c:v>
                </c:pt>
                <c:pt idx="173">
                  <c:v>0.54004629629628975</c:v>
                </c:pt>
                <c:pt idx="174">
                  <c:v>0.5402777777777712</c:v>
                </c:pt>
                <c:pt idx="175">
                  <c:v>0.54050925925925264</c:v>
                </c:pt>
                <c:pt idx="176">
                  <c:v>0.54074074074073408</c:v>
                </c:pt>
                <c:pt idx="177">
                  <c:v>0.54097222222221553</c:v>
                </c:pt>
                <c:pt idx="178">
                  <c:v>0.54120370370369697</c:v>
                </c:pt>
                <c:pt idx="179">
                  <c:v>0.54143518518517841</c:v>
                </c:pt>
                <c:pt idx="180">
                  <c:v>0.54166666666665986</c:v>
                </c:pt>
                <c:pt idx="181">
                  <c:v>0.5418981481481413</c:v>
                </c:pt>
                <c:pt idx="182">
                  <c:v>0.54212962962962274</c:v>
                </c:pt>
                <c:pt idx="183">
                  <c:v>0.54236111111110419</c:v>
                </c:pt>
                <c:pt idx="184">
                  <c:v>0.54259259259258563</c:v>
                </c:pt>
                <c:pt idx="185">
                  <c:v>0.54282407407406708</c:v>
                </c:pt>
                <c:pt idx="186">
                  <c:v>0.54305555555554852</c:v>
                </c:pt>
                <c:pt idx="187">
                  <c:v>0.54328703703702996</c:v>
                </c:pt>
                <c:pt idx="188">
                  <c:v>0.54351851851851141</c:v>
                </c:pt>
                <c:pt idx="189">
                  <c:v>0.54374999999999285</c:v>
                </c:pt>
                <c:pt idx="190">
                  <c:v>0.54398148148147429</c:v>
                </c:pt>
                <c:pt idx="191">
                  <c:v>0.54421296296295574</c:v>
                </c:pt>
                <c:pt idx="192">
                  <c:v>0.54444444444443718</c:v>
                </c:pt>
                <c:pt idx="193">
                  <c:v>0.54467592592591862</c:v>
                </c:pt>
                <c:pt idx="194">
                  <c:v>0.54490740740740007</c:v>
                </c:pt>
                <c:pt idx="195">
                  <c:v>0.54513888888888151</c:v>
                </c:pt>
                <c:pt idx="196">
                  <c:v>0.54537037037036296</c:v>
                </c:pt>
                <c:pt idx="197">
                  <c:v>0.5456018518518444</c:v>
                </c:pt>
                <c:pt idx="198">
                  <c:v>0.54583333333332584</c:v>
                </c:pt>
                <c:pt idx="199">
                  <c:v>0.54606481481480729</c:v>
                </c:pt>
                <c:pt idx="200">
                  <c:v>0.54629629629628873</c:v>
                </c:pt>
                <c:pt idx="201">
                  <c:v>0.54652777777777017</c:v>
                </c:pt>
                <c:pt idx="202">
                  <c:v>0.54675925925925162</c:v>
                </c:pt>
                <c:pt idx="203">
                  <c:v>0.54699074074073306</c:v>
                </c:pt>
                <c:pt idx="204">
                  <c:v>0.5472222222222145</c:v>
                </c:pt>
                <c:pt idx="205">
                  <c:v>0.54745370370369595</c:v>
                </c:pt>
                <c:pt idx="206">
                  <c:v>0.54768518518517739</c:v>
                </c:pt>
                <c:pt idx="207">
                  <c:v>0.54791666666665884</c:v>
                </c:pt>
                <c:pt idx="208">
                  <c:v>0.54814814814814028</c:v>
                </c:pt>
                <c:pt idx="209">
                  <c:v>0.54837962962962172</c:v>
                </c:pt>
                <c:pt idx="210">
                  <c:v>0.54861111111110317</c:v>
                </c:pt>
                <c:pt idx="211">
                  <c:v>0.54884259259258461</c:v>
                </c:pt>
                <c:pt idx="212">
                  <c:v>0.54907407407406605</c:v>
                </c:pt>
                <c:pt idx="213">
                  <c:v>0.5493055555555475</c:v>
                </c:pt>
                <c:pt idx="214">
                  <c:v>0.54953703703702894</c:v>
                </c:pt>
                <c:pt idx="215">
                  <c:v>0.54976851851851039</c:v>
                </c:pt>
                <c:pt idx="216">
                  <c:v>0.54999999999999183</c:v>
                </c:pt>
                <c:pt idx="217">
                  <c:v>0.55023148148147327</c:v>
                </c:pt>
                <c:pt idx="218">
                  <c:v>0.55046296296295472</c:v>
                </c:pt>
                <c:pt idx="219">
                  <c:v>0.55069444444443616</c:v>
                </c:pt>
                <c:pt idx="220">
                  <c:v>0.5509259259259176</c:v>
                </c:pt>
                <c:pt idx="221">
                  <c:v>0.55115740740739905</c:v>
                </c:pt>
                <c:pt idx="222">
                  <c:v>0.55138888888888049</c:v>
                </c:pt>
                <c:pt idx="223">
                  <c:v>0.55162037037036193</c:v>
                </c:pt>
                <c:pt idx="224">
                  <c:v>0.55185185185184338</c:v>
                </c:pt>
                <c:pt idx="225">
                  <c:v>0.55208333333332482</c:v>
                </c:pt>
                <c:pt idx="226">
                  <c:v>0.55231481481480627</c:v>
                </c:pt>
                <c:pt idx="227">
                  <c:v>0.55254629629628771</c:v>
                </c:pt>
                <c:pt idx="228">
                  <c:v>0.55277777777776915</c:v>
                </c:pt>
                <c:pt idx="229">
                  <c:v>0.5530092592592506</c:v>
                </c:pt>
                <c:pt idx="230">
                  <c:v>0.55324074074073204</c:v>
                </c:pt>
                <c:pt idx="231">
                  <c:v>0.55347222222221348</c:v>
                </c:pt>
                <c:pt idx="232">
                  <c:v>0.55370370370369493</c:v>
                </c:pt>
                <c:pt idx="233">
                  <c:v>0.55393518518517637</c:v>
                </c:pt>
                <c:pt idx="234">
                  <c:v>0.55416666666665781</c:v>
                </c:pt>
                <c:pt idx="235">
                  <c:v>0.55439814814813926</c:v>
                </c:pt>
                <c:pt idx="236">
                  <c:v>0.5546296296296207</c:v>
                </c:pt>
                <c:pt idx="237">
                  <c:v>0.55486111111110215</c:v>
                </c:pt>
                <c:pt idx="238">
                  <c:v>0.55509259259258359</c:v>
                </c:pt>
                <c:pt idx="239">
                  <c:v>0.55532407407406503</c:v>
                </c:pt>
                <c:pt idx="240">
                  <c:v>0.55555555555554648</c:v>
                </c:pt>
                <c:pt idx="241">
                  <c:v>0.55578703703702792</c:v>
                </c:pt>
                <c:pt idx="242">
                  <c:v>0.55601851851850936</c:v>
                </c:pt>
                <c:pt idx="243">
                  <c:v>0.55624999999999081</c:v>
                </c:pt>
                <c:pt idx="244">
                  <c:v>0.55648148148147225</c:v>
                </c:pt>
                <c:pt idx="245">
                  <c:v>0.55671296296295369</c:v>
                </c:pt>
                <c:pt idx="246">
                  <c:v>0.55694444444443514</c:v>
                </c:pt>
                <c:pt idx="247">
                  <c:v>0.55717592592591658</c:v>
                </c:pt>
                <c:pt idx="248">
                  <c:v>0.55740740740739803</c:v>
                </c:pt>
                <c:pt idx="249">
                  <c:v>0.55763888888887947</c:v>
                </c:pt>
                <c:pt idx="250">
                  <c:v>0.55787037037036091</c:v>
                </c:pt>
                <c:pt idx="251">
                  <c:v>0.55810185185184236</c:v>
                </c:pt>
                <c:pt idx="252">
                  <c:v>0.5583333333333238</c:v>
                </c:pt>
                <c:pt idx="253">
                  <c:v>0.55856481481480524</c:v>
                </c:pt>
                <c:pt idx="254">
                  <c:v>0.55879629629628669</c:v>
                </c:pt>
                <c:pt idx="255">
                  <c:v>0.55902777777776813</c:v>
                </c:pt>
                <c:pt idx="256">
                  <c:v>0.55925925925924957</c:v>
                </c:pt>
                <c:pt idx="257">
                  <c:v>0.55949074074073102</c:v>
                </c:pt>
                <c:pt idx="258">
                  <c:v>0.55972222222221246</c:v>
                </c:pt>
                <c:pt idx="259">
                  <c:v>0.55995370370369391</c:v>
                </c:pt>
                <c:pt idx="260">
                  <c:v>0.56018518518517535</c:v>
                </c:pt>
                <c:pt idx="261">
                  <c:v>0.56041666666665679</c:v>
                </c:pt>
                <c:pt idx="262">
                  <c:v>0.56064814814813824</c:v>
                </c:pt>
                <c:pt idx="263">
                  <c:v>0.56087962962961968</c:v>
                </c:pt>
                <c:pt idx="264">
                  <c:v>0.56111111111110112</c:v>
                </c:pt>
                <c:pt idx="265">
                  <c:v>0.56134259259258257</c:v>
                </c:pt>
                <c:pt idx="266">
                  <c:v>0.56157407407406401</c:v>
                </c:pt>
                <c:pt idx="267">
                  <c:v>0.56180555555554545</c:v>
                </c:pt>
                <c:pt idx="268">
                  <c:v>0.5620370370370269</c:v>
                </c:pt>
                <c:pt idx="269">
                  <c:v>0.56226851851850834</c:v>
                </c:pt>
                <c:pt idx="270">
                  <c:v>0.56249999999998979</c:v>
                </c:pt>
                <c:pt idx="271">
                  <c:v>0.56273148148147123</c:v>
                </c:pt>
                <c:pt idx="272">
                  <c:v>0.56296296296295267</c:v>
                </c:pt>
                <c:pt idx="273">
                  <c:v>0.56319444444443412</c:v>
                </c:pt>
                <c:pt idx="274">
                  <c:v>0.56342592592591556</c:v>
                </c:pt>
                <c:pt idx="275">
                  <c:v>0.563657407407397</c:v>
                </c:pt>
                <c:pt idx="276">
                  <c:v>0.56388888888887845</c:v>
                </c:pt>
                <c:pt idx="277">
                  <c:v>0.56412037037035989</c:v>
                </c:pt>
                <c:pt idx="278">
                  <c:v>0.56435185185184134</c:v>
                </c:pt>
                <c:pt idx="279">
                  <c:v>0.56458333333332278</c:v>
                </c:pt>
                <c:pt idx="280">
                  <c:v>0.56481481481480422</c:v>
                </c:pt>
                <c:pt idx="281">
                  <c:v>0.56504629629628567</c:v>
                </c:pt>
                <c:pt idx="282">
                  <c:v>0.56527777777776711</c:v>
                </c:pt>
                <c:pt idx="283">
                  <c:v>0.56550925925924855</c:v>
                </c:pt>
                <c:pt idx="284">
                  <c:v>0.56574074074073</c:v>
                </c:pt>
                <c:pt idx="285">
                  <c:v>0.56597222222221144</c:v>
                </c:pt>
                <c:pt idx="286">
                  <c:v>0.56620370370369288</c:v>
                </c:pt>
                <c:pt idx="287">
                  <c:v>0.56643518518517433</c:v>
                </c:pt>
                <c:pt idx="288">
                  <c:v>0.56666666666665577</c:v>
                </c:pt>
                <c:pt idx="289">
                  <c:v>0.56689814814813722</c:v>
                </c:pt>
                <c:pt idx="290">
                  <c:v>0.56712962962961866</c:v>
                </c:pt>
                <c:pt idx="291">
                  <c:v>0.5673611111111001</c:v>
                </c:pt>
                <c:pt idx="292">
                  <c:v>0.56759259259258155</c:v>
                </c:pt>
                <c:pt idx="293">
                  <c:v>0.56782407407406299</c:v>
                </c:pt>
                <c:pt idx="294">
                  <c:v>0.56805555555554443</c:v>
                </c:pt>
                <c:pt idx="295">
                  <c:v>0.56828703703702588</c:v>
                </c:pt>
                <c:pt idx="296">
                  <c:v>0.56851851851850732</c:v>
                </c:pt>
                <c:pt idx="297">
                  <c:v>0.56874999999998876</c:v>
                </c:pt>
                <c:pt idx="298">
                  <c:v>0.56898148148147021</c:v>
                </c:pt>
                <c:pt idx="299">
                  <c:v>0.56921296296295165</c:v>
                </c:pt>
                <c:pt idx="300">
                  <c:v>0.5694444444444331</c:v>
                </c:pt>
                <c:pt idx="301">
                  <c:v>0.56967592592591454</c:v>
                </c:pt>
                <c:pt idx="302">
                  <c:v>0.56990740740739598</c:v>
                </c:pt>
                <c:pt idx="303">
                  <c:v>0.57013888888887743</c:v>
                </c:pt>
                <c:pt idx="304">
                  <c:v>0.57037037037035887</c:v>
                </c:pt>
                <c:pt idx="305">
                  <c:v>0.57060185185184031</c:v>
                </c:pt>
                <c:pt idx="306">
                  <c:v>0.57083333333332176</c:v>
                </c:pt>
                <c:pt idx="307">
                  <c:v>0.5710648148148032</c:v>
                </c:pt>
                <c:pt idx="308">
                  <c:v>0.57129629629628464</c:v>
                </c:pt>
                <c:pt idx="309">
                  <c:v>0.57152777777776609</c:v>
                </c:pt>
                <c:pt idx="310">
                  <c:v>0.57175925925924753</c:v>
                </c:pt>
                <c:pt idx="311">
                  <c:v>0.57199074074072898</c:v>
                </c:pt>
                <c:pt idx="312">
                  <c:v>0.57222222222221042</c:v>
                </c:pt>
                <c:pt idx="313">
                  <c:v>0.57245370370369186</c:v>
                </c:pt>
                <c:pt idx="314">
                  <c:v>0.57268518518517331</c:v>
                </c:pt>
                <c:pt idx="315">
                  <c:v>0.57291666666665475</c:v>
                </c:pt>
                <c:pt idx="316">
                  <c:v>0.57314814814813619</c:v>
                </c:pt>
                <c:pt idx="317">
                  <c:v>0.57337962962961764</c:v>
                </c:pt>
                <c:pt idx="318">
                  <c:v>0.57361111111109908</c:v>
                </c:pt>
                <c:pt idx="319">
                  <c:v>0.57384259259258052</c:v>
                </c:pt>
                <c:pt idx="320">
                  <c:v>0.57407407407406197</c:v>
                </c:pt>
                <c:pt idx="321">
                  <c:v>0.57430555555554341</c:v>
                </c:pt>
                <c:pt idx="322">
                  <c:v>0.57453703703702486</c:v>
                </c:pt>
                <c:pt idx="323">
                  <c:v>0.5747685185185063</c:v>
                </c:pt>
                <c:pt idx="324">
                  <c:v>0.57499999999998774</c:v>
                </c:pt>
                <c:pt idx="325">
                  <c:v>0.57523148148146919</c:v>
                </c:pt>
                <c:pt idx="326">
                  <c:v>0.57546296296295063</c:v>
                </c:pt>
                <c:pt idx="327">
                  <c:v>0.57569444444443207</c:v>
                </c:pt>
                <c:pt idx="328">
                  <c:v>0.57592592592591352</c:v>
                </c:pt>
                <c:pt idx="329">
                  <c:v>0.57615740740739496</c:v>
                </c:pt>
                <c:pt idx="330">
                  <c:v>0.57638888888887641</c:v>
                </c:pt>
                <c:pt idx="331">
                  <c:v>0.57662037037035785</c:v>
                </c:pt>
                <c:pt idx="332">
                  <c:v>0.57685185185183929</c:v>
                </c:pt>
                <c:pt idx="333">
                  <c:v>0.57708333333332074</c:v>
                </c:pt>
                <c:pt idx="334">
                  <c:v>0.57731481481480218</c:v>
                </c:pt>
                <c:pt idx="335">
                  <c:v>0.57754629629628362</c:v>
                </c:pt>
                <c:pt idx="336">
                  <c:v>0.57777777777776507</c:v>
                </c:pt>
                <c:pt idx="337">
                  <c:v>0.57800925925924651</c:v>
                </c:pt>
                <c:pt idx="338">
                  <c:v>0.57824074074072795</c:v>
                </c:pt>
                <c:pt idx="339">
                  <c:v>0.5784722222222094</c:v>
                </c:pt>
                <c:pt idx="340">
                  <c:v>0.57870370370369084</c:v>
                </c:pt>
                <c:pt idx="341">
                  <c:v>0.57893518518517229</c:v>
                </c:pt>
                <c:pt idx="342">
                  <c:v>0.57916666666665373</c:v>
                </c:pt>
                <c:pt idx="343">
                  <c:v>0.57939814814813517</c:v>
                </c:pt>
                <c:pt idx="344">
                  <c:v>0.57962962962961662</c:v>
                </c:pt>
                <c:pt idx="345">
                  <c:v>0.57986111111109806</c:v>
                </c:pt>
                <c:pt idx="346">
                  <c:v>0.5800925925925795</c:v>
                </c:pt>
                <c:pt idx="347">
                  <c:v>0.58032407407406095</c:v>
                </c:pt>
                <c:pt idx="348">
                  <c:v>0.58055555555554239</c:v>
                </c:pt>
                <c:pt idx="349">
                  <c:v>0.58078703703702383</c:v>
                </c:pt>
                <c:pt idx="350">
                  <c:v>0.58101851851850528</c:v>
                </c:pt>
                <c:pt idx="351">
                  <c:v>0.58124999999998672</c:v>
                </c:pt>
                <c:pt idx="352">
                  <c:v>0.58148148148146817</c:v>
                </c:pt>
                <c:pt idx="353">
                  <c:v>0.58171296296294961</c:v>
                </c:pt>
                <c:pt idx="354">
                  <c:v>0.58194444444443105</c:v>
                </c:pt>
                <c:pt idx="355">
                  <c:v>0.5821759259259125</c:v>
                </c:pt>
                <c:pt idx="356">
                  <c:v>0.58240740740739394</c:v>
                </c:pt>
                <c:pt idx="357">
                  <c:v>0.58263888888887538</c:v>
                </c:pt>
                <c:pt idx="358">
                  <c:v>0.58287037037035683</c:v>
                </c:pt>
                <c:pt idx="359">
                  <c:v>0.58310185185183827</c:v>
                </c:pt>
                <c:pt idx="360">
                  <c:v>0.58333333333331971</c:v>
                </c:pt>
                <c:pt idx="361">
                  <c:v>0.58356481481480116</c:v>
                </c:pt>
                <c:pt idx="362">
                  <c:v>0.5837962962962826</c:v>
                </c:pt>
                <c:pt idx="363">
                  <c:v>0.58402777777776405</c:v>
                </c:pt>
                <c:pt idx="364">
                  <c:v>0.58425925925924549</c:v>
                </c:pt>
                <c:pt idx="365">
                  <c:v>0.58449074074072693</c:v>
                </c:pt>
                <c:pt idx="366">
                  <c:v>0.58472222222220838</c:v>
                </c:pt>
                <c:pt idx="367">
                  <c:v>0.58495370370368982</c:v>
                </c:pt>
                <c:pt idx="368">
                  <c:v>0.58518518518517126</c:v>
                </c:pt>
                <c:pt idx="369">
                  <c:v>0.58541666666665271</c:v>
                </c:pt>
                <c:pt idx="370">
                  <c:v>0.58564814814813415</c:v>
                </c:pt>
                <c:pt idx="371">
                  <c:v>0.58587962962961559</c:v>
                </c:pt>
                <c:pt idx="372">
                  <c:v>0.58611111111109704</c:v>
                </c:pt>
                <c:pt idx="373">
                  <c:v>0.58634259259257848</c:v>
                </c:pt>
                <c:pt idx="374">
                  <c:v>0.58657407407405993</c:v>
                </c:pt>
                <c:pt idx="375">
                  <c:v>0.58680555555554137</c:v>
                </c:pt>
                <c:pt idx="376">
                  <c:v>0.58703703703702281</c:v>
                </c:pt>
                <c:pt idx="377">
                  <c:v>0.58726851851850426</c:v>
                </c:pt>
                <c:pt idx="378">
                  <c:v>0.5874999999999857</c:v>
                </c:pt>
                <c:pt idx="379">
                  <c:v>0.58773148148146714</c:v>
                </c:pt>
                <c:pt idx="380">
                  <c:v>0.58796296296294859</c:v>
                </c:pt>
                <c:pt idx="381">
                  <c:v>0.58819444444443003</c:v>
                </c:pt>
                <c:pt idx="382">
                  <c:v>0.58842592592591147</c:v>
                </c:pt>
                <c:pt idx="383">
                  <c:v>0.58865740740739292</c:v>
                </c:pt>
                <c:pt idx="384">
                  <c:v>0.58888888888887436</c:v>
                </c:pt>
                <c:pt idx="385">
                  <c:v>0.58912037037035581</c:v>
                </c:pt>
                <c:pt idx="386">
                  <c:v>0.58935185185183725</c:v>
                </c:pt>
                <c:pt idx="387">
                  <c:v>0.58958333333331869</c:v>
                </c:pt>
                <c:pt idx="388">
                  <c:v>0.58981481481480014</c:v>
                </c:pt>
                <c:pt idx="389">
                  <c:v>0.59004629629628158</c:v>
                </c:pt>
                <c:pt idx="390">
                  <c:v>0.59027777777776302</c:v>
                </c:pt>
                <c:pt idx="391">
                  <c:v>0.59050925925924447</c:v>
                </c:pt>
                <c:pt idx="392">
                  <c:v>0.59074074074072591</c:v>
                </c:pt>
                <c:pt idx="393">
                  <c:v>0.59097222222220736</c:v>
                </c:pt>
                <c:pt idx="394">
                  <c:v>0.5912037037036888</c:v>
                </c:pt>
                <c:pt idx="395">
                  <c:v>0.59143518518517024</c:v>
                </c:pt>
                <c:pt idx="396">
                  <c:v>0.59166666666665169</c:v>
                </c:pt>
                <c:pt idx="397">
                  <c:v>0.59189814814813313</c:v>
                </c:pt>
                <c:pt idx="398">
                  <c:v>0.59212962962961457</c:v>
                </c:pt>
                <c:pt idx="399">
                  <c:v>0.59236111111109602</c:v>
                </c:pt>
                <c:pt idx="400">
                  <c:v>0.59259259259257746</c:v>
                </c:pt>
                <c:pt idx="401">
                  <c:v>0.5928240740740589</c:v>
                </c:pt>
                <c:pt idx="402">
                  <c:v>0.59305555555554035</c:v>
                </c:pt>
                <c:pt idx="403">
                  <c:v>0.59328703703702179</c:v>
                </c:pt>
                <c:pt idx="404">
                  <c:v>0.59351851851850324</c:v>
                </c:pt>
                <c:pt idx="405">
                  <c:v>0.59374999999998468</c:v>
                </c:pt>
                <c:pt idx="406">
                  <c:v>0.59398148148146612</c:v>
                </c:pt>
                <c:pt idx="407">
                  <c:v>0.59421296296294757</c:v>
                </c:pt>
                <c:pt idx="408">
                  <c:v>0.59444444444442901</c:v>
                </c:pt>
                <c:pt idx="409">
                  <c:v>0.59467592592591045</c:v>
                </c:pt>
                <c:pt idx="410">
                  <c:v>0.5949074074073919</c:v>
                </c:pt>
                <c:pt idx="411">
                  <c:v>0.59513888888887334</c:v>
                </c:pt>
                <c:pt idx="412">
                  <c:v>0.59537037037035478</c:v>
                </c:pt>
                <c:pt idx="413">
                  <c:v>0.59560185185183623</c:v>
                </c:pt>
                <c:pt idx="414">
                  <c:v>0.59583333333331767</c:v>
                </c:pt>
                <c:pt idx="415">
                  <c:v>0.59606481481479912</c:v>
                </c:pt>
                <c:pt idx="416">
                  <c:v>0.59629629629628056</c:v>
                </c:pt>
                <c:pt idx="417">
                  <c:v>0.596527777777762</c:v>
                </c:pt>
                <c:pt idx="418">
                  <c:v>0.59675925925924345</c:v>
                </c:pt>
                <c:pt idx="419">
                  <c:v>0.59699074074072489</c:v>
                </c:pt>
                <c:pt idx="420">
                  <c:v>0.59722222222220633</c:v>
                </c:pt>
                <c:pt idx="421">
                  <c:v>0.59745370370368778</c:v>
                </c:pt>
                <c:pt idx="422">
                  <c:v>0.59768518518516922</c:v>
                </c:pt>
                <c:pt idx="423">
                  <c:v>0.59791666666665066</c:v>
                </c:pt>
                <c:pt idx="424">
                  <c:v>0.59814814814813211</c:v>
                </c:pt>
                <c:pt idx="425">
                  <c:v>0.59837962962961355</c:v>
                </c:pt>
                <c:pt idx="426">
                  <c:v>0.598611111111095</c:v>
                </c:pt>
                <c:pt idx="427">
                  <c:v>0.59884259259257644</c:v>
                </c:pt>
                <c:pt idx="428">
                  <c:v>0.59907407407405788</c:v>
                </c:pt>
                <c:pt idx="429">
                  <c:v>0.59930555555553933</c:v>
                </c:pt>
                <c:pt idx="430">
                  <c:v>0.59953703703702077</c:v>
                </c:pt>
                <c:pt idx="431">
                  <c:v>0.59976851851850221</c:v>
                </c:pt>
                <c:pt idx="432">
                  <c:v>0.59999999999998366</c:v>
                </c:pt>
                <c:pt idx="433">
                  <c:v>0.6002314814814651</c:v>
                </c:pt>
                <c:pt idx="434">
                  <c:v>0.60046296296294654</c:v>
                </c:pt>
                <c:pt idx="435">
                  <c:v>0.60069444444442799</c:v>
                </c:pt>
                <c:pt idx="436">
                  <c:v>0.60092592592590943</c:v>
                </c:pt>
                <c:pt idx="437">
                  <c:v>0.60115740740739088</c:v>
                </c:pt>
                <c:pt idx="438">
                  <c:v>0.60138888888887232</c:v>
                </c:pt>
                <c:pt idx="439">
                  <c:v>0.60162037037035376</c:v>
                </c:pt>
                <c:pt idx="440">
                  <c:v>0.60185185185183521</c:v>
                </c:pt>
                <c:pt idx="441">
                  <c:v>0.60208333333331665</c:v>
                </c:pt>
                <c:pt idx="442">
                  <c:v>0.60231481481479809</c:v>
                </c:pt>
                <c:pt idx="443">
                  <c:v>0.60254629629627954</c:v>
                </c:pt>
                <c:pt idx="444">
                  <c:v>0.60277777777776098</c:v>
                </c:pt>
                <c:pt idx="445">
                  <c:v>0.60300925925924242</c:v>
                </c:pt>
                <c:pt idx="446">
                  <c:v>0.60324074074072387</c:v>
                </c:pt>
                <c:pt idx="447">
                  <c:v>0.60347222222220531</c:v>
                </c:pt>
                <c:pt idx="448">
                  <c:v>0.60370370370368676</c:v>
                </c:pt>
                <c:pt idx="449">
                  <c:v>0.6039351851851682</c:v>
                </c:pt>
                <c:pt idx="450">
                  <c:v>0.60416666666664964</c:v>
                </c:pt>
                <c:pt idx="451">
                  <c:v>0.60439814814813109</c:v>
                </c:pt>
                <c:pt idx="452">
                  <c:v>0.60462962962961253</c:v>
                </c:pt>
                <c:pt idx="453">
                  <c:v>0.60486111111109397</c:v>
                </c:pt>
                <c:pt idx="454">
                  <c:v>0.60509259259257542</c:v>
                </c:pt>
                <c:pt idx="455">
                  <c:v>0.60532407407405686</c:v>
                </c:pt>
                <c:pt idx="456">
                  <c:v>0.60555555555553831</c:v>
                </c:pt>
                <c:pt idx="457">
                  <c:v>0.60578703703701975</c:v>
                </c:pt>
                <c:pt idx="458">
                  <c:v>0.60601851851850119</c:v>
                </c:pt>
                <c:pt idx="459">
                  <c:v>0.60624999999998264</c:v>
                </c:pt>
                <c:pt idx="460">
                  <c:v>0.60648148148146408</c:v>
                </c:pt>
                <c:pt idx="461">
                  <c:v>0.60671296296294552</c:v>
                </c:pt>
                <c:pt idx="462">
                  <c:v>0.60694444444442697</c:v>
                </c:pt>
                <c:pt idx="463">
                  <c:v>0.60717592592590841</c:v>
                </c:pt>
                <c:pt idx="464">
                  <c:v>0.60740740740738985</c:v>
                </c:pt>
                <c:pt idx="465">
                  <c:v>0.6076388888888713</c:v>
                </c:pt>
                <c:pt idx="466">
                  <c:v>0.60787037037035274</c:v>
                </c:pt>
                <c:pt idx="467">
                  <c:v>0.60810185185183419</c:v>
                </c:pt>
                <c:pt idx="468">
                  <c:v>0.60833333333331563</c:v>
                </c:pt>
                <c:pt idx="469">
                  <c:v>0.60856481481479707</c:v>
                </c:pt>
                <c:pt idx="470">
                  <c:v>0.60879629629627852</c:v>
                </c:pt>
                <c:pt idx="471">
                  <c:v>0.60902777777775996</c:v>
                </c:pt>
                <c:pt idx="472">
                  <c:v>0.6092592592592414</c:v>
                </c:pt>
                <c:pt idx="473">
                  <c:v>0.60949074074072285</c:v>
                </c:pt>
                <c:pt idx="474">
                  <c:v>0.60972222222220429</c:v>
                </c:pt>
                <c:pt idx="475">
                  <c:v>0.60995370370368573</c:v>
                </c:pt>
                <c:pt idx="476">
                  <c:v>0.61018518518516718</c:v>
                </c:pt>
                <c:pt idx="477">
                  <c:v>0.61041666666664862</c:v>
                </c:pt>
                <c:pt idx="478">
                  <c:v>0.61064814814813007</c:v>
                </c:pt>
                <c:pt idx="479">
                  <c:v>0.61087962962961151</c:v>
                </c:pt>
                <c:pt idx="480">
                  <c:v>0.61111111111109295</c:v>
                </c:pt>
                <c:pt idx="481">
                  <c:v>0.6113425925925744</c:v>
                </c:pt>
                <c:pt idx="482">
                  <c:v>0.61157407407405584</c:v>
                </c:pt>
                <c:pt idx="483">
                  <c:v>0.61180555555553728</c:v>
                </c:pt>
                <c:pt idx="484">
                  <c:v>0.61203703703701873</c:v>
                </c:pt>
                <c:pt idx="485">
                  <c:v>0.61226851851850017</c:v>
                </c:pt>
                <c:pt idx="486">
                  <c:v>0.61249999999998161</c:v>
                </c:pt>
                <c:pt idx="487">
                  <c:v>0.61273148148146306</c:v>
                </c:pt>
                <c:pt idx="488">
                  <c:v>0.6129629629629445</c:v>
                </c:pt>
                <c:pt idx="489">
                  <c:v>0.61319444444442595</c:v>
                </c:pt>
                <c:pt idx="490">
                  <c:v>0.61342592592590739</c:v>
                </c:pt>
                <c:pt idx="491">
                  <c:v>0.61365740740738883</c:v>
                </c:pt>
                <c:pt idx="492">
                  <c:v>0.61388888888887028</c:v>
                </c:pt>
                <c:pt idx="493">
                  <c:v>0.61412037037035172</c:v>
                </c:pt>
                <c:pt idx="494">
                  <c:v>0.61435185185183316</c:v>
                </c:pt>
                <c:pt idx="495">
                  <c:v>0.61458333333331461</c:v>
                </c:pt>
                <c:pt idx="496">
                  <c:v>0.61481481481479605</c:v>
                </c:pt>
                <c:pt idx="497">
                  <c:v>0.61504629629627749</c:v>
                </c:pt>
                <c:pt idx="498">
                  <c:v>0.61527777777775894</c:v>
                </c:pt>
              </c:numCache>
            </c:numRef>
          </c:xVal>
          <c:yVal>
            <c:numRef>
              <c:f>T_calibration!$E$2:$E$500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64-4F21-84AE-83B9FA608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145335"/>
        <c:axId val="1953927284"/>
      </c:scatterChart>
      <c:valAx>
        <c:axId val="251145335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</a:defRPr>
                </a:pPr>
                <a:r>
                  <a:t>Time</a:t>
                </a:r>
              </a:p>
            </c:rich>
          </c:tx>
          <c:overlay val="0"/>
        </c:title>
        <c:numFmt formatCode="[$-F400]h:mm:ss\ AM/PM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953927284"/>
        <c:crosses val="autoZero"/>
        <c:crossBetween val="midCat"/>
      </c:valAx>
      <c:valAx>
        <c:axId val="1953927284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</a:defRPr>
                </a:pPr>
                <a:r>
                  <a:t>Temperature [C]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51145335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T_calibration!$E$1</c:f>
              <c:strCache>
                <c:ptCount val="1"/>
                <c:pt idx="0">
                  <c:v>T_C_sensor [C]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80"/>
              </a:solidFill>
              <a:ln cmpd="sng">
                <a:solidFill>
                  <a:srgbClr val="000080"/>
                </a:solidFill>
              </a:ln>
            </c:spPr>
          </c:marker>
          <c:xVal>
            <c:numRef>
              <c:f>T_calibration!$B$2:$B$500</c:f>
              <c:numCache>
                <c:formatCode>General</c:formatCode>
                <c:ptCount val="499"/>
                <c:pt idx="0">
                  <c:v>580</c:v>
                </c:pt>
                <c:pt idx="1">
                  <c:v>580</c:v>
                </c:pt>
                <c:pt idx="2">
                  <c:v>580</c:v>
                </c:pt>
                <c:pt idx="3">
                  <c:v>580</c:v>
                </c:pt>
                <c:pt idx="4">
                  <c:v>579</c:v>
                </c:pt>
                <c:pt idx="5">
                  <c:v>580</c:v>
                </c:pt>
                <c:pt idx="6">
                  <c:v>580</c:v>
                </c:pt>
                <c:pt idx="7">
                  <c:v>579</c:v>
                </c:pt>
                <c:pt idx="8">
                  <c:v>579</c:v>
                </c:pt>
                <c:pt idx="9">
                  <c:v>580</c:v>
                </c:pt>
                <c:pt idx="10">
                  <c:v>579</c:v>
                </c:pt>
                <c:pt idx="11">
                  <c:v>581</c:v>
                </c:pt>
                <c:pt idx="12">
                  <c:v>579</c:v>
                </c:pt>
                <c:pt idx="13">
                  <c:v>581</c:v>
                </c:pt>
                <c:pt idx="14">
                  <c:v>579</c:v>
                </c:pt>
                <c:pt idx="15">
                  <c:v>579</c:v>
                </c:pt>
                <c:pt idx="16">
                  <c:v>580</c:v>
                </c:pt>
                <c:pt idx="17">
                  <c:v>580</c:v>
                </c:pt>
                <c:pt idx="18">
                  <c:v>580</c:v>
                </c:pt>
                <c:pt idx="19">
                  <c:v>580</c:v>
                </c:pt>
                <c:pt idx="20">
                  <c:v>579</c:v>
                </c:pt>
                <c:pt idx="21">
                  <c:v>580</c:v>
                </c:pt>
                <c:pt idx="22">
                  <c:v>580</c:v>
                </c:pt>
                <c:pt idx="23">
                  <c:v>579</c:v>
                </c:pt>
                <c:pt idx="24">
                  <c:v>581</c:v>
                </c:pt>
                <c:pt idx="25">
                  <c:v>580</c:v>
                </c:pt>
                <c:pt idx="26">
                  <c:v>579</c:v>
                </c:pt>
                <c:pt idx="27">
                  <c:v>580</c:v>
                </c:pt>
                <c:pt idx="28">
                  <c:v>580</c:v>
                </c:pt>
                <c:pt idx="29">
                  <c:v>579</c:v>
                </c:pt>
                <c:pt idx="30">
                  <c:v>580</c:v>
                </c:pt>
                <c:pt idx="31">
                  <c:v>579</c:v>
                </c:pt>
                <c:pt idx="32">
                  <c:v>581</c:v>
                </c:pt>
                <c:pt idx="33">
                  <c:v>580</c:v>
                </c:pt>
                <c:pt idx="34">
                  <c:v>580</c:v>
                </c:pt>
                <c:pt idx="35">
                  <c:v>580</c:v>
                </c:pt>
                <c:pt idx="36">
                  <c:v>579</c:v>
                </c:pt>
                <c:pt idx="37">
                  <c:v>580</c:v>
                </c:pt>
                <c:pt idx="38">
                  <c:v>581</c:v>
                </c:pt>
                <c:pt idx="39">
                  <c:v>579</c:v>
                </c:pt>
                <c:pt idx="40">
                  <c:v>580</c:v>
                </c:pt>
                <c:pt idx="41">
                  <c:v>579</c:v>
                </c:pt>
                <c:pt idx="42">
                  <c:v>580</c:v>
                </c:pt>
                <c:pt idx="43">
                  <c:v>580</c:v>
                </c:pt>
                <c:pt idx="44">
                  <c:v>580</c:v>
                </c:pt>
                <c:pt idx="45">
                  <c:v>580</c:v>
                </c:pt>
                <c:pt idx="46">
                  <c:v>580</c:v>
                </c:pt>
                <c:pt idx="47">
                  <c:v>579</c:v>
                </c:pt>
                <c:pt idx="48">
                  <c:v>580</c:v>
                </c:pt>
                <c:pt idx="49">
                  <c:v>580</c:v>
                </c:pt>
                <c:pt idx="50">
                  <c:v>581</c:v>
                </c:pt>
                <c:pt idx="51">
                  <c:v>580</c:v>
                </c:pt>
                <c:pt idx="52">
                  <c:v>579</c:v>
                </c:pt>
                <c:pt idx="53">
                  <c:v>580</c:v>
                </c:pt>
                <c:pt idx="54">
                  <c:v>580</c:v>
                </c:pt>
                <c:pt idx="55">
                  <c:v>580</c:v>
                </c:pt>
                <c:pt idx="56">
                  <c:v>580</c:v>
                </c:pt>
                <c:pt idx="57">
                  <c:v>580</c:v>
                </c:pt>
                <c:pt idx="58">
                  <c:v>579</c:v>
                </c:pt>
                <c:pt idx="59">
                  <c:v>580</c:v>
                </c:pt>
                <c:pt idx="60">
                  <c:v>579</c:v>
                </c:pt>
                <c:pt idx="61">
                  <c:v>580</c:v>
                </c:pt>
                <c:pt idx="62">
                  <c:v>567</c:v>
                </c:pt>
                <c:pt idx="63">
                  <c:v>561</c:v>
                </c:pt>
                <c:pt idx="64">
                  <c:v>554</c:v>
                </c:pt>
                <c:pt idx="65">
                  <c:v>543</c:v>
                </c:pt>
                <c:pt idx="66">
                  <c:v>533</c:v>
                </c:pt>
                <c:pt idx="67">
                  <c:v>527</c:v>
                </c:pt>
                <c:pt idx="68">
                  <c:v>519</c:v>
                </c:pt>
                <c:pt idx="69">
                  <c:v>514</c:v>
                </c:pt>
                <c:pt idx="70">
                  <c:v>508</c:v>
                </c:pt>
                <c:pt idx="71">
                  <c:v>502</c:v>
                </c:pt>
                <c:pt idx="72">
                  <c:v>496</c:v>
                </c:pt>
                <c:pt idx="73">
                  <c:v>493</c:v>
                </c:pt>
                <c:pt idx="74">
                  <c:v>488</c:v>
                </c:pt>
                <c:pt idx="75">
                  <c:v>484</c:v>
                </c:pt>
                <c:pt idx="76">
                  <c:v>482</c:v>
                </c:pt>
                <c:pt idx="77">
                  <c:v>482</c:v>
                </c:pt>
                <c:pt idx="78">
                  <c:v>483</c:v>
                </c:pt>
                <c:pt idx="79">
                  <c:v>483</c:v>
                </c:pt>
                <c:pt idx="80">
                  <c:v>482</c:v>
                </c:pt>
                <c:pt idx="81">
                  <c:v>482</c:v>
                </c:pt>
                <c:pt idx="82">
                  <c:v>482</c:v>
                </c:pt>
                <c:pt idx="83">
                  <c:v>482</c:v>
                </c:pt>
                <c:pt idx="84">
                  <c:v>483</c:v>
                </c:pt>
                <c:pt idx="85">
                  <c:v>482</c:v>
                </c:pt>
                <c:pt idx="86">
                  <c:v>482</c:v>
                </c:pt>
                <c:pt idx="87">
                  <c:v>482</c:v>
                </c:pt>
                <c:pt idx="88">
                  <c:v>482</c:v>
                </c:pt>
                <c:pt idx="89">
                  <c:v>483</c:v>
                </c:pt>
                <c:pt idx="90">
                  <c:v>482</c:v>
                </c:pt>
                <c:pt idx="91">
                  <c:v>482</c:v>
                </c:pt>
                <c:pt idx="92">
                  <c:v>482</c:v>
                </c:pt>
                <c:pt idx="93">
                  <c:v>482</c:v>
                </c:pt>
                <c:pt idx="94">
                  <c:v>482</c:v>
                </c:pt>
                <c:pt idx="95">
                  <c:v>483</c:v>
                </c:pt>
                <c:pt idx="96">
                  <c:v>483</c:v>
                </c:pt>
                <c:pt idx="97">
                  <c:v>482</c:v>
                </c:pt>
                <c:pt idx="98">
                  <c:v>482</c:v>
                </c:pt>
                <c:pt idx="99">
                  <c:v>483</c:v>
                </c:pt>
                <c:pt idx="100">
                  <c:v>482</c:v>
                </c:pt>
                <c:pt idx="101">
                  <c:v>482</c:v>
                </c:pt>
                <c:pt idx="102">
                  <c:v>482</c:v>
                </c:pt>
                <c:pt idx="103">
                  <c:v>482</c:v>
                </c:pt>
                <c:pt idx="104">
                  <c:v>483</c:v>
                </c:pt>
                <c:pt idx="105">
                  <c:v>482</c:v>
                </c:pt>
                <c:pt idx="106">
                  <c:v>482</c:v>
                </c:pt>
                <c:pt idx="107">
                  <c:v>483</c:v>
                </c:pt>
                <c:pt idx="108">
                  <c:v>482</c:v>
                </c:pt>
                <c:pt idx="109">
                  <c:v>482</c:v>
                </c:pt>
                <c:pt idx="110">
                  <c:v>482</c:v>
                </c:pt>
                <c:pt idx="111">
                  <c:v>482</c:v>
                </c:pt>
                <c:pt idx="112">
                  <c:v>482</c:v>
                </c:pt>
                <c:pt idx="113">
                  <c:v>483</c:v>
                </c:pt>
                <c:pt idx="114">
                  <c:v>482</c:v>
                </c:pt>
                <c:pt idx="115">
                  <c:v>482</c:v>
                </c:pt>
                <c:pt idx="116">
                  <c:v>483</c:v>
                </c:pt>
                <c:pt idx="117">
                  <c:v>482</c:v>
                </c:pt>
                <c:pt idx="118">
                  <c:v>482</c:v>
                </c:pt>
                <c:pt idx="119">
                  <c:v>482</c:v>
                </c:pt>
                <c:pt idx="120">
                  <c:v>482</c:v>
                </c:pt>
                <c:pt idx="121">
                  <c:v>482</c:v>
                </c:pt>
                <c:pt idx="122">
                  <c:v>482</c:v>
                </c:pt>
                <c:pt idx="123">
                  <c:v>482</c:v>
                </c:pt>
                <c:pt idx="124">
                  <c:v>482</c:v>
                </c:pt>
                <c:pt idx="125">
                  <c:v>482</c:v>
                </c:pt>
                <c:pt idx="126">
                  <c:v>483</c:v>
                </c:pt>
                <c:pt idx="127">
                  <c:v>482</c:v>
                </c:pt>
                <c:pt idx="128">
                  <c:v>482</c:v>
                </c:pt>
                <c:pt idx="129">
                  <c:v>483</c:v>
                </c:pt>
                <c:pt idx="130">
                  <c:v>482</c:v>
                </c:pt>
                <c:pt idx="131">
                  <c:v>483</c:v>
                </c:pt>
                <c:pt idx="132">
                  <c:v>482</c:v>
                </c:pt>
                <c:pt idx="133">
                  <c:v>482</c:v>
                </c:pt>
                <c:pt idx="134">
                  <c:v>483</c:v>
                </c:pt>
                <c:pt idx="135">
                  <c:v>482</c:v>
                </c:pt>
                <c:pt idx="136">
                  <c:v>482</c:v>
                </c:pt>
                <c:pt idx="137">
                  <c:v>483</c:v>
                </c:pt>
                <c:pt idx="138">
                  <c:v>482</c:v>
                </c:pt>
                <c:pt idx="139">
                  <c:v>482</c:v>
                </c:pt>
                <c:pt idx="140">
                  <c:v>483</c:v>
                </c:pt>
                <c:pt idx="141">
                  <c:v>483</c:v>
                </c:pt>
                <c:pt idx="142">
                  <c:v>482</c:v>
                </c:pt>
                <c:pt idx="143">
                  <c:v>483</c:v>
                </c:pt>
                <c:pt idx="144">
                  <c:v>483</c:v>
                </c:pt>
                <c:pt idx="145">
                  <c:v>482</c:v>
                </c:pt>
                <c:pt idx="146">
                  <c:v>482</c:v>
                </c:pt>
                <c:pt idx="147">
                  <c:v>482</c:v>
                </c:pt>
                <c:pt idx="148">
                  <c:v>483</c:v>
                </c:pt>
                <c:pt idx="149">
                  <c:v>482</c:v>
                </c:pt>
                <c:pt idx="150">
                  <c:v>482</c:v>
                </c:pt>
                <c:pt idx="151">
                  <c:v>482</c:v>
                </c:pt>
                <c:pt idx="152">
                  <c:v>482</c:v>
                </c:pt>
                <c:pt idx="153">
                  <c:v>482</c:v>
                </c:pt>
                <c:pt idx="154">
                  <c:v>482</c:v>
                </c:pt>
                <c:pt idx="155">
                  <c:v>483</c:v>
                </c:pt>
                <c:pt idx="156">
                  <c:v>482</c:v>
                </c:pt>
                <c:pt idx="157">
                  <c:v>482</c:v>
                </c:pt>
                <c:pt idx="158">
                  <c:v>482</c:v>
                </c:pt>
                <c:pt idx="159">
                  <c:v>483</c:v>
                </c:pt>
                <c:pt idx="160">
                  <c:v>482</c:v>
                </c:pt>
                <c:pt idx="161">
                  <c:v>483</c:v>
                </c:pt>
                <c:pt idx="162">
                  <c:v>482</c:v>
                </c:pt>
                <c:pt idx="163">
                  <c:v>483</c:v>
                </c:pt>
                <c:pt idx="164">
                  <c:v>483</c:v>
                </c:pt>
                <c:pt idx="165">
                  <c:v>483</c:v>
                </c:pt>
                <c:pt idx="166">
                  <c:v>482</c:v>
                </c:pt>
                <c:pt idx="167">
                  <c:v>483</c:v>
                </c:pt>
                <c:pt idx="168">
                  <c:v>483</c:v>
                </c:pt>
                <c:pt idx="169">
                  <c:v>482</c:v>
                </c:pt>
                <c:pt idx="170">
                  <c:v>483</c:v>
                </c:pt>
                <c:pt idx="171">
                  <c:v>483</c:v>
                </c:pt>
                <c:pt idx="172">
                  <c:v>482</c:v>
                </c:pt>
                <c:pt idx="173">
                  <c:v>482</c:v>
                </c:pt>
                <c:pt idx="174">
                  <c:v>482</c:v>
                </c:pt>
                <c:pt idx="175">
                  <c:v>482</c:v>
                </c:pt>
                <c:pt idx="176">
                  <c:v>482</c:v>
                </c:pt>
                <c:pt idx="177">
                  <c:v>483</c:v>
                </c:pt>
                <c:pt idx="178">
                  <c:v>483</c:v>
                </c:pt>
                <c:pt idx="179">
                  <c:v>482</c:v>
                </c:pt>
                <c:pt idx="180">
                  <c:v>482</c:v>
                </c:pt>
                <c:pt idx="181">
                  <c:v>483</c:v>
                </c:pt>
                <c:pt idx="182">
                  <c:v>482</c:v>
                </c:pt>
                <c:pt idx="183">
                  <c:v>483</c:v>
                </c:pt>
                <c:pt idx="184">
                  <c:v>483</c:v>
                </c:pt>
                <c:pt idx="185">
                  <c:v>482</c:v>
                </c:pt>
                <c:pt idx="186">
                  <c:v>479</c:v>
                </c:pt>
                <c:pt idx="187">
                  <c:v>478</c:v>
                </c:pt>
                <c:pt idx="188">
                  <c:v>476</c:v>
                </c:pt>
                <c:pt idx="189">
                  <c:v>474</c:v>
                </c:pt>
                <c:pt idx="190">
                  <c:v>471</c:v>
                </c:pt>
                <c:pt idx="191">
                  <c:v>468</c:v>
                </c:pt>
                <c:pt idx="192">
                  <c:v>466</c:v>
                </c:pt>
                <c:pt idx="193">
                  <c:v>465</c:v>
                </c:pt>
                <c:pt idx="194">
                  <c:v>463</c:v>
                </c:pt>
                <c:pt idx="195">
                  <c:v>456</c:v>
                </c:pt>
                <c:pt idx="196">
                  <c:v>457</c:v>
                </c:pt>
                <c:pt idx="197">
                  <c:v>457</c:v>
                </c:pt>
                <c:pt idx="198">
                  <c:v>457</c:v>
                </c:pt>
                <c:pt idx="199">
                  <c:v>457</c:v>
                </c:pt>
                <c:pt idx="200">
                  <c:v>456</c:v>
                </c:pt>
                <c:pt idx="201">
                  <c:v>457</c:v>
                </c:pt>
                <c:pt idx="202">
                  <c:v>457</c:v>
                </c:pt>
                <c:pt idx="203">
                  <c:v>457</c:v>
                </c:pt>
                <c:pt idx="204">
                  <c:v>456</c:v>
                </c:pt>
                <c:pt idx="205">
                  <c:v>456</c:v>
                </c:pt>
                <c:pt idx="206">
                  <c:v>457</c:v>
                </c:pt>
                <c:pt idx="207">
                  <c:v>456</c:v>
                </c:pt>
                <c:pt idx="208">
                  <c:v>457</c:v>
                </c:pt>
                <c:pt idx="209">
                  <c:v>456</c:v>
                </c:pt>
                <c:pt idx="210">
                  <c:v>457</c:v>
                </c:pt>
                <c:pt idx="211">
                  <c:v>456</c:v>
                </c:pt>
                <c:pt idx="212">
                  <c:v>457</c:v>
                </c:pt>
                <c:pt idx="213">
                  <c:v>456</c:v>
                </c:pt>
                <c:pt idx="214">
                  <c:v>456</c:v>
                </c:pt>
                <c:pt idx="215">
                  <c:v>457</c:v>
                </c:pt>
                <c:pt idx="216">
                  <c:v>457</c:v>
                </c:pt>
                <c:pt idx="217">
                  <c:v>456</c:v>
                </c:pt>
                <c:pt idx="218">
                  <c:v>456</c:v>
                </c:pt>
                <c:pt idx="219">
                  <c:v>457</c:v>
                </c:pt>
                <c:pt idx="220">
                  <c:v>456</c:v>
                </c:pt>
                <c:pt idx="221">
                  <c:v>457</c:v>
                </c:pt>
                <c:pt idx="222">
                  <c:v>456</c:v>
                </c:pt>
                <c:pt idx="223">
                  <c:v>457</c:v>
                </c:pt>
                <c:pt idx="224">
                  <c:v>456</c:v>
                </c:pt>
                <c:pt idx="225">
                  <c:v>457</c:v>
                </c:pt>
                <c:pt idx="226">
                  <c:v>457</c:v>
                </c:pt>
                <c:pt idx="227">
                  <c:v>457</c:v>
                </c:pt>
                <c:pt idx="228">
                  <c:v>457</c:v>
                </c:pt>
                <c:pt idx="229">
                  <c:v>456</c:v>
                </c:pt>
                <c:pt idx="230">
                  <c:v>456</c:v>
                </c:pt>
                <c:pt idx="231">
                  <c:v>456</c:v>
                </c:pt>
                <c:pt idx="232">
                  <c:v>457</c:v>
                </c:pt>
                <c:pt idx="233">
                  <c:v>456</c:v>
                </c:pt>
                <c:pt idx="234">
                  <c:v>456</c:v>
                </c:pt>
                <c:pt idx="235">
                  <c:v>457</c:v>
                </c:pt>
                <c:pt idx="236">
                  <c:v>457</c:v>
                </c:pt>
                <c:pt idx="237">
                  <c:v>457</c:v>
                </c:pt>
                <c:pt idx="238">
                  <c:v>456</c:v>
                </c:pt>
                <c:pt idx="239">
                  <c:v>457</c:v>
                </c:pt>
                <c:pt idx="240">
                  <c:v>457</c:v>
                </c:pt>
                <c:pt idx="241">
                  <c:v>457</c:v>
                </c:pt>
                <c:pt idx="242">
                  <c:v>456</c:v>
                </c:pt>
                <c:pt idx="243">
                  <c:v>456</c:v>
                </c:pt>
                <c:pt idx="244">
                  <c:v>457</c:v>
                </c:pt>
                <c:pt idx="245">
                  <c:v>457</c:v>
                </c:pt>
                <c:pt idx="246">
                  <c:v>457</c:v>
                </c:pt>
                <c:pt idx="247">
                  <c:v>457</c:v>
                </c:pt>
                <c:pt idx="248">
                  <c:v>457</c:v>
                </c:pt>
                <c:pt idx="249">
                  <c:v>456</c:v>
                </c:pt>
                <c:pt idx="250">
                  <c:v>457</c:v>
                </c:pt>
                <c:pt idx="251">
                  <c:v>457</c:v>
                </c:pt>
                <c:pt idx="252">
                  <c:v>457</c:v>
                </c:pt>
                <c:pt idx="253">
                  <c:v>457</c:v>
                </c:pt>
                <c:pt idx="254">
                  <c:v>456</c:v>
                </c:pt>
                <c:pt idx="255">
                  <c:v>457</c:v>
                </c:pt>
                <c:pt idx="256">
                  <c:v>456</c:v>
                </c:pt>
                <c:pt idx="257">
                  <c:v>457</c:v>
                </c:pt>
                <c:pt idx="258">
                  <c:v>457</c:v>
                </c:pt>
                <c:pt idx="259">
                  <c:v>456</c:v>
                </c:pt>
                <c:pt idx="260">
                  <c:v>457</c:v>
                </c:pt>
                <c:pt idx="261">
                  <c:v>456</c:v>
                </c:pt>
                <c:pt idx="262">
                  <c:v>456</c:v>
                </c:pt>
                <c:pt idx="263">
                  <c:v>457</c:v>
                </c:pt>
                <c:pt idx="264">
                  <c:v>457</c:v>
                </c:pt>
                <c:pt idx="265">
                  <c:v>457</c:v>
                </c:pt>
                <c:pt idx="266">
                  <c:v>456</c:v>
                </c:pt>
                <c:pt idx="267">
                  <c:v>457</c:v>
                </c:pt>
                <c:pt idx="268">
                  <c:v>457</c:v>
                </c:pt>
                <c:pt idx="269">
                  <c:v>457</c:v>
                </c:pt>
                <c:pt idx="270">
                  <c:v>456</c:v>
                </c:pt>
                <c:pt idx="271">
                  <c:v>456</c:v>
                </c:pt>
                <c:pt idx="272">
                  <c:v>457</c:v>
                </c:pt>
                <c:pt idx="273">
                  <c:v>457</c:v>
                </c:pt>
                <c:pt idx="274">
                  <c:v>457</c:v>
                </c:pt>
                <c:pt idx="275">
                  <c:v>457</c:v>
                </c:pt>
                <c:pt idx="276">
                  <c:v>457</c:v>
                </c:pt>
                <c:pt idx="277">
                  <c:v>457</c:v>
                </c:pt>
                <c:pt idx="278">
                  <c:v>457</c:v>
                </c:pt>
                <c:pt idx="279">
                  <c:v>457</c:v>
                </c:pt>
                <c:pt idx="280">
                  <c:v>457</c:v>
                </c:pt>
                <c:pt idx="281">
                  <c:v>457</c:v>
                </c:pt>
                <c:pt idx="282">
                  <c:v>457</c:v>
                </c:pt>
                <c:pt idx="283">
                  <c:v>457</c:v>
                </c:pt>
                <c:pt idx="284">
                  <c:v>457</c:v>
                </c:pt>
                <c:pt idx="285">
                  <c:v>456</c:v>
                </c:pt>
                <c:pt idx="286">
                  <c:v>457</c:v>
                </c:pt>
                <c:pt idx="287">
                  <c:v>457</c:v>
                </c:pt>
                <c:pt idx="288">
                  <c:v>457</c:v>
                </c:pt>
                <c:pt idx="289">
                  <c:v>456</c:v>
                </c:pt>
                <c:pt idx="290">
                  <c:v>457</c:v>
                </c:pt>
                <c:pt idx="291">
                  <c:v>457</c:v>
                </c:pt>
                <c:pt idx="292">
                  <c:v>457</c:v>
                </c:pt>
                <c:pt idx="293">
                  <c:v>456</c:v>
                </c:pt>
                <c:pt idx="294">
                  <c:v>457</c:v>
                </c:pt>
                <c:pt idx="295">
                  <c:v>457</c:v>
                </c:pt>
                <c:pt idx="296">
                  <c:v>457</c:v>
                </c:pt>
                <c:pt idx="297">
                  <c:v>457</c:v>
                </c:pt>
                <c:pt idx="298">
                  <c:v>457</c:v>
                </c:pt>
                <c:pt idx="299">
                  <c:v>457</c:v>
                </c:pt>
                <c:pt idx="300">
                  <c:v>457</c:v>
                </c:pt>
                <c:pt idx="301">
                  <c:v>457</c:v>
                </c:pt>
                <c:pt idx="302">
                  <c:v>457</c:v>
                </c:pt>
                <c:pt idx="303">
                  <c:v>457</c:v>
                </c:pt>
                <c:pt idx="304">
                  <c:v>457</c:v>
                </c:pt>
                <c:pt idx="305">
                  <c:v>457</c:v>
                </c:pt>
                <c:pt idx="306">
                  <c:v>457</c:v>
                </c:pt>
                <c:pt idx="307">
                  <c:v>457</c:v>
                </c:pt>
                <c:pt idx="308">
                  <c:v>457</c:v>
                </c:pt>
                <c:pt idx="309">
                  <c:v>456</c:v>
                </c:pt>
                <c:pt idx="310">
                  <c:v>457</c:v>
                </c:pt>
                <c:pt idx="311">
                  <c:v>456</c:v>
                </c:pt>
                <c:pt idx="312">
                  <c:v>457</c:v>
                </c:pt>
                <c:pt idx="313">
                  <c:v>457</c:v>
                </c:pt>
                <c:pt idx="314">
                  <c:v>457</c:v>
                </c:pt>
                <c:pt idx="315">
                  <c:v>456</c:v>
                </c:pt>
                <c:pt idx="316">
                  <c:v>456</c:v>
                </c:pt>
                <c:pt idx="317">
                  <c:v>457</c:v>
                </c:pt>
                <c:pt idx="318">
                  <c:v>456</c:v>
                </c:pt>
                <c:pt idx="319">
                  <c:v>456</c:v>
                </c:pt>
                <c:pt idx="320">
                  <c:v>456</c:v>
                </c:pt>
                <c:pt idx="321">
                  <c:v>456</c:v>
                </c:pt>
                <c:pt idx="322">
                  <c:v>457</c:v>
                </c:pt>
                <c:pt idx="323">
                  <c:v>456</c:v>
                </c:pt>
                <c:pt idx="324">
                  <c:v>456</c:v>
                </c:pt>
                <c:pt idx="325">
                  <c:v>457</c:v>
                </c:pt>
                <c:pt idx="326">
                  <c:v>457</c:v>
                </c:pt>
                <c:pt idx="327">
                  <c:v>456</c:v>
                </c:pt>
                <c:pt idx="328">
                  <c:v>457</c:v>
                </c:pt>
                <c:pt idx="329">
                  <c:v>457</c:v>
                </c:pt>
                <c:pt idx="330">
                  <c:v>457</c:v>
                </c:pt>
                <c:pt idx="331">
                  <c:v>456</c:v>
                </c:pt>
                <c:pt idx="332">
                  <c:v>456</c:v>
                </c:pt>
                <c:pt idx="333">
                  <c:v>457</c:v>
                </c:pt>
                <c:pt idx="334">
                  <c:v>457</c:v>
                </c:pt>
                <c:pt idx="335">
                  <c:v>457</c:v>
                </c:pt>
                <c:pt idx="336">
                  <c:v>457</c:v>
                </c:pt>
                <c:pt idx="337">
                  <c:v>457</c:v>
                </c:pt>
                <c:pt idx="338">
                  <c:v>456</c:v>
                </c:pt>
                <c:pt idx="339">
                  <c:v>457</c:v>
                </c:pt>
                <c:pt idx="340">
                  <c:v>457</c:v>
                </c:pt>
                <c:pt idx="341">
                  <c:v>456</c:v>
                </c:pt>
                <c:pt idx="342">
                  <c:v>457</c:v>
                </c:pt>
                <c:pt idx="343">
                  <c:v>457</c:v>
                </c:pt>
                <c:pt idx="344">
                  <c:v>456</c:v>
                </c:pt>
                <c:pt idx="345">
                  <c:v>457</c:v>
                </c:pt>
                <c:pt idx="346">
                  <c:v>457</c:v>
                </c:pt>
                <c:pt idx="347">
                  <c:v>457</c:v>
                </c:pt>
                <c:pt idx="348">
                  <c:v>456</c:v>
                </c:pt>
                <c:pt idx="349">
                  <c:v>456</c:v>
                </c:pt>
                <c:pt idx="350">
                  <c:v>457</c:v>
                </c:pt>
                <c:pt idx="351">
                  <c:v>456</c:v>
                </c:pt>
                <c:pt idx="352">
                  <c:v>456</c:v>
                </c:pt>
                <c:pt idx="353">
                  <c:v>457</c:v>
                </c:pt>
                <c:pt idx="354">
                  <c:v>457</c:v>
                </c:pt>
                <c:pt idx="355">
                  <c:v>457</c:v>
                </c:pt>
                <c:pt idx="356">
                  <c:v>457</c:v>
                </c:pt>
                <c:pt idx="357">
                  <c:v>457</c:v>
                </c:pt>
                <c:pt idx="358">
                  <c:v>457</c:v>
                </c:pt>
                <c:pt idx="359">
                  <c:v>457</c:v>
                </c:pt>
                <c:pt idx="360">
                  <c:v>457</c:v>
                </c:pt>
                <c:pt idx="361">
                  <c:v>457</c:v>
                </c:pt>
                <c:pt idx="362">
                  <c:v>456</c:v>
                </c:pt>
                <c:pt idx="363">
                  <c:v>456</c:v>
                </c:pt>
                <c:pt idx="364">
                  <c:v>457</c:v>
                </c:pt>
                <c:pt idx="365">
                  <c:v>457</c:v>
                </c:pt>
                <c:pt idx="366">
                  <c:v>457</c:v>
                </c:pt>
                <c:pt idx="367">
                  <c:v>457</c:v>
                </c:pt>
                <c:pt idx="368">
                  <c:v>457</c:v>
                </c:pt>
                <c:pt idx="369">
                  <c:v>457</c:v>
                </c:pt>
                <c:pt idx="370">
                  <c:v>457</c:v>
                </c:pt>
                <c:pt idx="371">
                  <c:v>456</c:v>
                </c:pt>
                <c:pt idx="372">
                  <c:v>457</c:v>
                </c:pt>
                <c:pt idx="373">
                  <c:v>456</c:v>
                </c:pt>
                <c:pt idx="374">
                  <c:v>457</c:v>
                </c:pt>
                <c:pt idx="375">
                  <c:v>457</c:v>
                </c:pt>
                <c:pt idx="376">
                  <c:v>456</c:v>
                </c:pt>
                <c:pt idx="377">
                  <c:v>456</c:v>
                </c:pt>
                <c:pt idx="378">
                  <c:v>457</c:v>
                </c:pt>
                <c:pt idx="379">
                  <c:v>457</c:v>
                </c:pt>
                <c:pt idx="380">
                  <c:v>456</c:v>
                </c:pt>
                <c:pt idx="381">
                  <c:v>456</c:v>
                </c:pt>
                <c:pt idx="382">
                  <c:v>456</c:v>
                </c:pt>
                <c:pt idx="383">
                  <c:v>457</c:v>
                </c:pt>
                <c:pt idx="384">
                  <c:v>456</c:v>
                </c:pt>
                <c:pt idx="385">
                  <c:v>457</c:v>
                </c:pt>
                <c:pt idx="386">
                  <c:v>457</c:v>
                </c:pt>
                <c:pt idx="387">
                  <c:v>456</c:v>
                </c:pt>
                <c:pt idx="388">
                  <c:v>457</c:v>
                </c:pt>
                <c:pt idx="389">
                  <c:v>457</c:v>
                </c:pt>
                <c:pt idx="390">
                  <c:v>456</c:v>
                </c:pt>
                <c:pt idx="391">
                  <c:v>456</c:v>
                </c:pt>
                <c:pt idx="392">
                  <c:v>456</c:v>
                </c:pt>
                <c:pt idx="393">
                  <c:v>456</c:v>
                </c:pt>
                <c:pt idx="394">
                  <c:v>456</c:v>
                </c:pt>
                <c:pt idx="395">
                  <c:v>456</c:v>
                </c:pt>
                <c:pt idx="396">
                  <c:v>457</c:v>
                </c:pt>
                <c:pt idx="397">
                  <c:v>456</c:v>
                </c:pt>
                <c:pt idx="398">
                  <c:v>457</c:v>
                </c:pt>
                <c:pt idx="399">
                  <c:v>457</c:v>
                </c:pt>
                <c:pt idx="400">
                  <c:v>457</c:v>
                </c:pt>
                <c:pt idx="401">
                  <c:v>457</c:v>
                </c:pt>
                <c:pt idx="402">
                  <c:v>456</c:v>
                </c:pt>
                <c:pt idx="403">
                  <c:v>456</c:v>
                </c:pt>
                <c:pt idx="404">
                  <c:v>456</c:v>
                </c:pt>
                <c:pt idx="405">
                  <c:v>457</c:v>
                </c:pt>
                <c:pt idx="406">
                  <c:v>457</c:v>
                </c:pt>
                <c:pt idx="407">
                  <c:v>456</c:v>
                </c:pt>
                <c:pt idx="408">
                  <c:v>456</c:v>
                </c:pt>
                <c:pt idx="409">
                  <c:v>457</c:v>
                </c:pt>
                <c:pt idx="410">
                  <c:v>456</c:v>
                </c:pt>
                <c:pt idx="411">
                  <c:v>457</c:v>
                </c:pt>
                <c:pt idx="412">
                  <c:v>457</c:v>
                </c:pt>
                <c:pt idx="413">
                  <c:v>457</c:v>
                </c:pt>
                <c:pt idx="414">
                  <c:v>457</c:v>
                </c:pt>
                <c:pt idx="415">
                  <c:v>457</c:v>
                </c:pt>
                <c:pt idx="416">
                  <c:v>457</c:v>
                </c:pt>
                <c:pt idx="417">
                  <c:v>456</c:v>
                </c:pt>
                <c:pt idx="418">
                  <c:v>457</c:v>
                </c:pt>
                <c:pt idx="419">
                  <c:v>457</c:v>
                </c:pt>
                <c:pt idx="420">
                  <c:v>457</c:v>
                </c:pt>
                <c:pt idx="421">
                  <c:v>457</c:v>
                </c:pt>
                <c:pt idx="422">
                  <c:v>457</c:v>
                </c:pt>
                <c:pt idx="423">
                  <c:v>457</c:v>
                </c:pt>
                <c:pt idx="424">
                  <c:v>456</c:v>
                </c:pt>
                <c:pt idx="425">
                  <c:v>457</c:v>
                </c:pt>
                <c:pt idx="426">
                  <c:v>456</c:v>
                </c:pt>
                <c:pt idx="427">
                  <c:v>457</c:v>
                </c:pt>
                <c:pt idx="428">
                  <c:v>456</c:v>
                </c:pt>
                <c:pt idx="429">
                  <c:v>456</c:v>
                </c:pt>
                <c:pt idx="430">
                  <c:v>456</c:v>
                </c:pt>
                <c:pt idx="431">
                  <c:v>456</c:v>
                </c:pt>
                <c:pt idx="432">
                  <c:v>457</c:v>
                </c:pt>
                <c:pt idx="433">
                  <c:v>457</c:v>
                </c:pt>
                <c:pt idx="434">
                  <c:v>457</c:v>
                </c:pt>
                <c:pt idx="435">
                  <c:v>456</c:v>
                </c:pt>
                <c:pt idx="436">
                  <c:v>457</c:v>
                </c:pt>
                <c:pt idx="437">
                  <c:v>457</c:v>
                </c:pt>
                <c:pt idx="438">
                  <c:v>457</c:v>
                </c:pt>
                <c:pt idx="439">
                  <c:v>456</c:v>
                </c:pt>
                <c:pt idx="440">
                  <c:v>457</c:v>
                </c:pt>
                <c:pt idx="441">
                  <c:v>457</c:v>
                </c:pt>
                <c:pt idx="442">
                  <c:v>456</c:v>
                </c:pt>
                <c:pt idx="443">
                  <c:v>457</c:v>
                </c:pt>
                <c:pt idx="444">
                  <c:v>457</c:v>
                </c:pt>
                <c:pt idx="445">
                  <c:v>456</c:v>
                </c:pt>
                <c:pt idx="446">
                  <c:v>457</c:v>
                </c:pt>
                <c:pt idx="447">
                  <c:v>457</c:v>
                </c:pt>
                <c:pt idx="448">
                  <c:v>457</c:v>
                </c:pt>
                <c:pt idx="449">
                  <c:v>456</c:v>
                </c:pt>
                <c:pt idx="450">
                  <c:v>457</c:v>
                </c:pt>
                <c:pt idx="451">
                  <c:v>456</c:v>
                </c:pt>
                <c:pt idx="452">
                  <c:v>457</c:v>
                </c:pt>
                <c:pt idx="453">
                  <c:v>456</c:v>
                </c:pt>
                <c:pt idx="454">
                  <c:v>456</c:v>
                </c:pt>
                <c:pt idx="455">
                  <c:v>457</c:v>
                </c:pt>
                <c:pt idx="456">
                  <c:v>456</c:v>
                </c:pt>
                <c:pt idx="457">
                  <c:v>457</c:v>
                </c:pt>
                <c:pt idx="458">
                  <c:v>457</c:v>
                </c:pt>
                <c:pt idx="459">
                  <c:v>456</c:v>
                </c:pt>
                <c:pt idx="460">
                  <c:v>456</c:v>
                </c:pt>
                <c:pt idx="461">
                  <c:v>457</c:v>
                </c:pt>
                <c:pt idx="462">
                  <c:v>457</c:v>
                </c:pt>
                <c:pt idx="463">
                  <c:v>457</c:v>
                </c:pt>
                <c:pt idx="464">
                  <c:v>456</c:v>
                </c:pt>
                <c:pt idx="465">
                  <c:v>457</c:v>
                </c:pt>
                <c:pt idx="466">
                  <c:v>456</c:v>
                </c:pt>
                <c:pt idx="467">
                  <c:v>456</c:v>
                </c:pt>
                <c:pt idx="468">
                  <c:v>457</c:v>
                </c:pt>
                <c:pt idx="469">
                  <c:v>457</c:v>
                </c:pt>
                <c:pt idx="470">
                  <c:v>457</c:v>
                </c:pt>
                <c:pt idx="471">
                  <c:v>457</c:v>
                </c:pt>
                <c:pt idx="472">
                  <c:v>456</c:v>
                </c:pt>
                <c:pt idx="473">
                  <c:v>457</c:v>
                </c:pt>
                <c:pt idx="474">
                  <c:v>457</c:v>
                </c:pt>
                <c:pt idx="475">
                  <c:v>457</c:v>
                </c:pt>
                <c:pt idx="476">
                  <c:v>457</c:v>
                </c:pt>
                <c:pt idx="477">
                  <c:v>456</c:v>
                </c:pt>
                <c:pt idx="478">
                  <c:v>457</c:v>
                </c:pt>
                <c:pt idx="479">
                  <c:v>456</c:v>
                </c:pt>
                <c:pt idx="480">
                  <c:v>456</c:v>
                </c:pt>
                <c:pt idx="481">
                  <c:v>457</c:v>
                </c:pt>
                <c:pt idx="482">
                  <c:v>457</c:v>
                </c:pt>
                <c:pt idx="483">
                  <c:v>457</c:v>
                </c:pt>
                <c:pt idx="484">
                  <c:v>457</c:v>
                </c:pt>
                <c:pt idx="485">
                  <c:v>457</c:v>
                </c:pt>
                <c:pt idx="486">
                  <c:v>457</c:v>
                </c:pt>
                <c:pt idx="487">
                  <c:v>457</c:v>
                </c:pt>
                <c:pt idx="488">
                  <c:v>457</c:v>
                </c:pt>
                <c:pt idx="489">
                  <c:v>457</c:v>
                </c:pt>
                <c:pt idx="490">
                  <c:v>456</c:v>
                </c:pt>
                <c:pt idx="491">
                  <c:v>457</c:v>
                </c:pt>
                <c:pt idx="492">
                  <c:v>456</c:v>
                </c:pt>
                <c:pt idx="493">
                  <c:v>457</c:v>
                </c:pt>
                <c:pt idx="494">
                  <c:v>456</c:v>
                </c:pt>
                <c:pt idx="495">
                  <c:v>457</c:v>
                </c:pt>
                <c:pt idx="496">
                  <c:v>457</c:v>
                </c:pt>
                <c:pt idx="497">
                  <c:v>457</c:v>
                </c:pt>
                <c:pt idx="498">
                  <c:v>456</c:v>
                </c:pt>
              </c:numCache>
            </c:numRef>
          </c:xVal>
          <c:yVal>
            <c:numRef>
              <c:f>T_calibration!$E$2:$E$500</c:f>
              <c:numCache>
                <c:formatCode>General</c:formatCode>
                <c:ptCount val="4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2A-41DA-91F9-58F351BC6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015212"/>
        <c:axId val="1494183836"/>
      </c:scatterChart>
      <c:valAx>
        <c:axId val="599015212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</a:defRPr>
                </a:pPr>
                <a:r>
                  <a:t>Arduino Reading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494183836"/>
        <c:crosses val="autoZero"/>
        <c:crossBetween val="midCat"/>
      </c:valAx>
      <c:valAx>
        <c:axId val="1494183836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</a:defRPr>
                </a:pPr>
                <a:r>
                  <a:t>Temperature [C]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599015212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80"/>
              </a:solidFill>
              <a:ln cmpd="sng">
                <a:solidFill>
                  <a:srgbClr val="000080"/>
                </a:solidFill>
              </a:ln>
            </c:spPr>
          </c:marker>
          <c:yVal>
            <c:numRef>
              <c:f>P_calibration!$E$2:$E$500</c:f>
              <c:numCache>
                <c:formatCode>General</c:formatCode>
                <c:ptCount val="499"/>
                <c:pt idx="0">
                  <c:v>14.63</c:v>
                </c:pt>
                <c:pt idx="1">
                  <c:v>15</c:v>
                </c:pt>
                <c:pt idx="2">
                  <c:v>15.38</c:v>
                </c:pt>
                <c:pt idx="3">
                  <c:v>15.76</c:v>
                </c:pt>
                <c:pt idx="4">
                  <c:v>15.76</c:v>
                </c:pt>
                <c:pt idx="5">
                  <c:v>16.14</c:v>
                </c:pt>
                <c:pt idx="6">
                  <c:v>16.510000000000002</c:v>
                </c:pt>
                <c:pt idx="7">
                  <c:v>16.89</c:v>
                </c:pt>
                <c:pt idx="8">
                  <c:v>16.89</c:v>
                </c:pt>
                <c:pt idx="9">
                  <c:v>17.27</c:v>
                </c:pt>
                <c:pt idx="10">
                  <c:v>17.64</c:v>
                </c:pt>
                <c:pt idx="11">
                  <c:v>18.02</c:v>
                </c:pt>
                <c:pt idx="12">
                  <c:v>18.02</c:v>
                </c:pt>
                <c:pt idx="13">
                  <c:v>18.399999999999999</c:v>
                </c:pt>
                <c:pt idx="14">
                  <c:v>18.78</c:v>
                </c:pt>
                <c:pt idx="15">
                  <c:v>19.149999999999999</c:v>
                </c:pt>
                <c:pt idx="16">
                  <c:v>19.53</c:v>
                </c:pt>
                <c:pt idx="17">
                  <c:v>19.53</c:v>
                </c:pt>
                <c:pt idx="18">
                  <c:v>19.91</c:v>
                </c:pt>
                <c:pt idx="19">
                  <c:v>20.28</c:v>
                </c:pt>
                <c:pt idx="20">
                  <c:v>20.66</c:v>
                </c:pt>
                <c:pt idx="21">
                  <c:v>20.66</c:v>
                </c:pt>
                <c:pt idx="22">
                  <c:v>21.04</c:v>
                </c:pt>
                <c:pt idx="23">
                  <c:v>21.42</c:v>
                </c:pt>
                <c:pt idx="24">
                  <c:v>21.79</c:v>
                </c:pt>
                <c:pt idx="25">
                  <c:v>22.17</c:v>
                </c:pt>
                <c:pt idx="26">
                  <c:v>22.17</c:v>
                </c:pt>
                <c:pt idx="27">
                  <c:v>22.55</c:v>
                </c:pt>
                <c:pt idx="28">
                  <c:v>22.92</c:v>
                </c:pt>
                <c:pt idx="29">
                  <c:v>23.3</c:v>
                </c:pt>
                <c:pt idx="30">
                  <c:v>23.3</c:v>
                </c:pt>
                <c:pt idx="31">
                  <c:v>23.68</c:v>
                </c:pt>
                <c:pt idx="32">
                  <c:v>24.06</c:v>
                </c:pt>
                <c:pt idx="33">
                  <c:v>24.43</c:v>
                </c:pt>
                <c:pt idx="34">
                  <c:v>24.43</c:v>
                </c:pt>
                <c:pt idx="35">
                  <c:v>24.81</c:v>
                </c:pt>
                <c:pt idx="36">
                  <c:v>25.19</c:v>
                </c:pt>
                <c:pt idx="37">
                  <c:v>25.56</c:v>
                </c:pt>
                <c:pt idx="38">
                  <c:v>25.94</c:v>
                </c:pt>
                <c:pt idx="39">
                  <c:v>25.94</c:v>
                </c:pt>
                <c:pt idx="40">
                  <c:v>26.32</c:v>
                </c:pt>
                <c:pt idx="41">
                  <c:v>26.69</c:v>
                </c:pt>
                <c:pt idx="42">
                  <c:v>27.07</c:v>
                </c:pt>
                <c:pt idx="43">
                  <c:v>27.07</c:v>
                </c:pt>
                <c:pt idx="44">
                  <c:v>27.45</c:v>
                </c:pt>
                <c:pt idx="45">
                  <c:v>27.83</c:v>
                </c:pt>
                <c:pt idx="46">
                  <c:v>28.2</c:v>
                </c:pt>
                <c:pt idx="47">
                  <c:v>28.58</c:v>
                </c:pt>
                <c:pt idx="48">
                  <c:v>28.58</c:v>
                </c:pt>
                <c:pt idx="49">
                  <c:v>28.96</c:v>
                </c:pt>
                <c:pt idx="50">
                  <c:v>29.33</c:v>
                </c:pt>
                <c:pt idx="51">
                  <c:v>29.71</c:v>
                </c:pt>
                <c:pt idx="52">
                  <c:v>29.71</c:v>
                </c:pt>
                <c:pt idx="53">
                  <c:v>30.09</c:v>
                </c:pt>
                <c:pt idx="54">
                  <c:v>30.47</c:v>
                </c:pt>
                <c:pt idx="55">
                  <c:v>30.84</c:v>
                </c:pt>
                <c:pt idx="56">
                  <c:v>30.84</c:v>
                </c:pt>
                <c:pt idx="57">
                  <c:v>31.22</c:v>
                </c:pt>
                <c:pt idx="58">
                  <c:v>31.6</c:v>
                </c:pt>
                <c:pt idx="59">
                  <c:v>31.97</c:v>
                </c:pt>
                <c:pt idx="60">
                  <c:v>32.35</c:v>
                </c:pt>
                <c:pt idx="61">
                  <c:v>32.35</c:v>
                </c:pt>
                <c:pt idx="62">
                  <c:v>32.729999999999997</c:v>
                </c:pt>
                <c:pt idx="63">
                  <c:v>33.11</c:v>
                </c:pt>
                <c:pt idx="64">
                  <c:v>33.479999999999997</c:v>
                </c:pt>
                <c:pt idx="65">
                  <c:v>33.479999999999997</c:v>
                </c:pt>
                <c:pt idx="66">
                  <c:v>33.86</c:v>
                </c:pt>
                <c:pt idx="67">
                  <c:v>34.24</c:v>
                </c:pt>
                <c:pt idx="68">
                  <c:v>34.61</c:v>
                </c:pt>
                <c:pt idx="69">
                  <c:v>34.99</c:v>
                </c:pt>
                <c:pt idx="70">
                  <c:v>34.99</c:v>
                </c:pt>
                <c:pt idx="71">
                  <c:v>35.369999999999997</c:v>
                </c:pt>
                <c:pt idx="72">
                  <c:v>35.75</c:v>
                </c:pt>
                <c:pt idx="73">
                  <c:v>36.119999999999997</c:v>
                </c:pt>
                <c:pt idx="74">
                  <c:v>36.119999999999997</c:v>
                </c:pt>
                <c:pt idx="75">
                  <c:v>36.5</c:v>
                </c:pt>
                <c:pt idx="76">
                  <c:v>36.880000000000003</c:v>
                </c:pt>
                <c:pt idx="77">
                  <c:v>37.25</c:v>
                </c:pt>
                <c:pt idx="78">
                  <c:v>37.25</c:v>
                </c:pt>
                <c:pt idx="79">
                  <c:v>37.630000000000003</c:v>
                </c:pt>
                <c:pt idx="80">
                  <c:v>38.01</c:v>
                </c:pt>
                <c:pt idx="81">
                  <c:v>38.39</c:v>
                </c:pt>
                <c:pt idx="82">
                  <c:v>38.76</c:v>
                </c:pt>
                <c:pt idx="83">
                  <c:v>38.76</c:v>
                </c:pt>
                <c:pt idx="84">
                  <c:v>39.14</c:v>
                </c:pt>
                <c:pt idx="85">
                  <c:v>39.520000000000003</c:v>
                </c:pt>
                <c:pt idx="86">
                  <c:v>39.89</c:v>
                </c:pt>
                <c:pt idx="87">
                  <c:v>39.89</c:v>
                </c:pt>
                <c:pt idx="88">
                  <c:v>40.270000000000003</c:v>
                </c:pt>
                <c:pt idx="89">
                  <c:v>40.65</c:v>
                </c:pt>
                <c:pt idx="90">
                  <c:v>41.03</c:v>
                </c:pt>
                <c:pt idx="91">
                  <c:v>41.4</c:v>
                </c:pt>
                <c:pt idx="92">
                  <c:v>41.4</c:v>
                </c:pt>
                <c:pt idx="93">
                  <c:v>41.78</c:v>
                </c:pt>
                <c:pt idx="94">
                  <c:v>42.16</c:v>
                </c:pt>
                <c:pt idx="95">
                  <c:v>42.53</c:v>
                </c:pt>
                <c:pt idx="96">
                  <c:v>42.53</c:v>
                </c:pt>
                <c:pt idx="97">
                  <c:v>42.91</c:v>
                </c:pt>
                <c:pt idx="98">
                  <c:v>43.29</c:v>
                </c:pt>
                <c:pt idx="99">
                  <c:v>43.67</c:v>
                </c:pt>
                <c:pt idx="100">
                  <c:v>43.67</c:v>
                </c:pt>
                <c:pt idx="101">
                  <c:v>44.04</c:v>
                </c:pt>
                <c:pt idx="102">
                  <c:v>44.42</c:v>
                </c:pt>
                <c:pt idx="103">
                  <c:v>44.8</c:v>
                </c:pt>
                <c:pt idx="104">
                  <c:v>45.17</c:v>
                </c:pt>
                <c:pt idx="105">
                  <c:v>45.17</c:v>
                </c:pt>
                <c:pt idx="106">
                  <c:v>45.55</c:v>
                </c:pt>
                <c:pt idx="107">
                  <c:v>45.93</c:v>
                </c:pt>
                <c:pt idx="108">
                  <c:v>46.31</c:v>
                </c:pt>
                <c:pt idx="109">
                  <c:v>46.31</c:v>
                </c:pt>
                <c:pt idx="110">
                  <c:v>46.68</c:v>
                </c:pt>
                <c:pt idx="111">
                  <c:v>47.06</c:v>
                </c:pt>
                <c:pt idx="112">
                  <c:v>47.44</c:v>
                </c:pt>
                <c:pt idx="113">
                  <c:v>47.81</c:v>
                </c:pt>
                <c:pt idx="114">
                  <c:v>47.81</c:v>
                </c:pt>
                <c:pt idx="115">
                  <c:v>48.19</c:v>
                </c:pt>
                <c:pt idx="116">
                  <c:v>48.57</c:v>
                </c:pt>
                <c:pt idx="117">
                  <c:v>48.94</c:v>
                </c:pt>
                <c:pt idx="118">
                  <c:v>48.94</c:v>
                </c:pt>
                <c:pt idx="119">
                  <c:v>49.32</c:v>
                </c:pt>
                <c:pt idx="120">
                  <c:v>49.7</c:v>
                </c:pt>
                <c:pt idx="121">
                  <c:v>50.08</c:v>
                </c:pt>
                <c:pt idx="122">
                  <c:v>50.08</c:v>
                </c:pt>
                <c:pt idx="123">
                  <c:v>50.45</c:v>
                </c:pt>
                <c:pt idx="124">
                  <c:v>50.83</c:v>
                </c:pt>
                <c:pt idx="125">
                  <c:v>51.21</c:v>
                </c:pt>
                <c:pt idx="126">
                  <c:v>51.58</c:v>
                </c:pt>
                <c:pt idx="127">
                  <c:v>51.58</c:v>
                </c:pt>
                <c:pt idx="128">
                  <c:v>51.96</c:v>
                </c:pt>
                <c:pt idx="129">
                  <c:v>52.34</c:v>
                </c:pt>
                <c:pt idx="130">
                  <c:v>52.72</c:v>
                </c:pt>
                <c:pt idx="131">
                  <c:v>52.72</c:v>
                </c:pt>
                <c:pt idx="132">
                  <c:v>53.09</c:v>
                </c:pt>
                <c:pt idx="133">
                  <c:v>53.47</c:v>
                </c:pt>
                <c:pt idx="134">
                  <c:v>53.85</c:v>
                </c:pt>
                <c:pt idx="135">
                  <c:v>54.22</c:v>
                </c:pt>
                <c:pt idx="136">
                  <c:v>54.22</c:v>
                </c:pt>
                <c:pt idx="137">
                  <c:v>54.6</c:v>
                </c:pt>
                <c:pt idx="138">
                  <c:v>54.98</c:v>
                </c:pt>
                <c:pt idx="139">
                  <c:v>55.36</c:v>
                </c:pt>
                <c:pt idx="140">
                  <c:v>55.36</c:v>
                </c:pt>
                <c:pt idx="141">
                  <c:v>55.73</c:v>
                </c:pt>
                <c:pt idx="142">
                  <c:v>56.11</c:v>
                </c:pt>
                <c:pt idx="143">
                  <c:v>56.49</c:v>
                </c:pt>
                <c:pt idx="144">
                  <c:v>56.49</c:v>
                </c:pt>
                <c:pt idx="145">
                  <c:v>56.86</c:v>
                </c:pt>
                <c:pt idx="146">
                  <c:v>57.24</c:v>
                </c:pt>
                <c:pt idx="147">
                  <c:v>57.62</c:v>
                </c:pt>
                <c:pt idx="148">
                  <c:v>58</c:v>
                </c:pt>
                <c:pt idx="149">
                  <c:v>58</c:v>
                </c:pt>
                <c:pt idx="150">
                  <c:v>58.37</c:v>
                </c:pt>
                <c:pt idx="151">
                  <c:v>58.75</c:v>
                </c:pt>
                <c:pt idx="152">
                  <c:v>59.13</c:v>
                </c:pt>
                <c:pt idx="153">
                  <c:v>59.13</c:v>
                </c:pt>
                <c:pt idx="154">
                  <c:v>59.5</c:v>
                </c:pt>
                <c:pt idx="155">
                  <c:v>59.88</c:v>
                </c:pt>
                <c:pt idx="156">
                  <c:v>60.26</c:v>
                </c:pt>
                <c:pt idx="157">
                  <c:v>60.64</c:v>
                </c:pt>
                <c:pt idx="158">
                  <c:v>60.64</c:v>
                </c:pt>
                <c:pt idx="159">
                  <c:v>61.01</c:v>
                </c:pt>
                <c:pt idx="160">
                  <c:v>61.39</c:v>
                </c:pt>
                <c:pt idx="161">
                  <c:v>61.77</c:v>
                </c:pt>
                <c:pt idx="162">
                  <c:v>61.77</c:v>
                </c:pt>
                <c:pt idx="163">
                  <c:v>62.14</c:v>
                </c:pt>
                <c:pt idx="164">
                  <c:v>62.52</c:v>
                </c:pt>
                <c:pt idx="165">
                  <c:v>62.9</c:v>
                </c:pt>
                <c:pt idx="166">
                  <c:v>62.9</c:v>
                </c:pt>
                <c:pt idx="167">
                  <c:v>63.28</c:v>
                </c:pt>
                <c:pt idx="168">
                  <c:v>63.65</c:v>
                </c:pt>
                <c:pt idx="169">
                  <c:v>64.03</c:v>
                </c:pt>
                <c:pt idx="170">
                  <c:v>64.41</c:v>
                </c:pt>
                <c:pt idx="171">
                  <c:v>64.41</c:v>
                </c:pt>
                <c:pt idx="172">
                  <c:v>64.78</c:v>
                </c:pt>
                <c:pt idx="173">
                  <c:v>65.16</c:v>
                </c:pt>
                <c:pt idx="174">
                  <c:v>65.540000000000006</c:v>
                </c:pt>
                <c:pt idx="175">
                  <c:v>65.540000000000006</c:v>
                </c:pt>
                <c:pt idx="176">
                  <c:v>65.92</c:v>
                </c:pt>
                <c:pt idx="177">
                  <c:v>66.290000000000006</c:v>
                </c:pt>
                <c:pt idx="178">
                  <c:v>66.67</c:v>
                </c:pt>
                <c:pt idx="179">
                  <c:v>67.05</c:v>
                </c:pt>
                <c:pt idx="180">
                  <c:v>67.05</c:v>
                </c:pt>
                <c:pt idx="181">
                  <c:v>67.42</c:v>
                </c:pt>
                <c:pt idx="182">
                  <c:v>67.8</c:v>
                </c:pt>
                <c:pt idx="183">
                  <c:v>68.180000000000007</c:v>
                </c:pt>
                <c:pt idx="184">
                  <c:v>68.180000000000007</c:v>
                </c:pt>
                <c:pt idx="185">
                  <c:v>68.56</c:v>
                </c:pt>
                <c:pt idx="186">
                  <c:v>68.930000000000007</c:v>
                </c:pt>
                <c:pt idx="187">
                  <c:v>69.31</c:v>
                </c:pt>
                <c:pt idx="188">
                  <c:v>69.31</c:v>
                </c:pt>
                <c:pt idx="189">
                  <c:v>69.69</c:v>
                </c:pt>
                <c:pt idx="190">
                  <c:v>70.06</c:v>
                </c:pt>
                <c:pt idx="191">
                  <c:v>70.44</c:v>
                </c:pt>
                <c:pt idx="192">
                  <c:v>70.819999999999993</c:v>
                </c:pt>
                <c:pt idx="193">
                  <c:v>70.819999999999993</c:v>
                </c:pt>
                <c:pt idx="194">
                  <c:v>71.19</c:v>
                </c:pt>
                <c:pt idx="195">
                  <c:v>71.569999999999993</c:v>
                </c:pt>
                <c:pt idx="196">
                  <c:v>71.95</c:v>
                </c:pt>
                <c:pt idx="197">
                  <c:v>71.95</c:v>
                </c:pt>
                <c:pt idx="198">
                  <c:v>72.33</c:v>
                </c:pt>
                <c:pt idx="199">
                  <c:v>72.7</c:v>
                </c:pt>
                <c:pt idx="200">
                  <c:v>73.08</c:v>
                </c:pt>
                <c:pt idx="201">
                  <c:v>73.459999999999994</c:v>
                </c:pt>
                <c:pt idx="202">
                  <c:v>73.459999999999994</c:v>
                </c:pt>
                <c:pt idx="203">
                  <c:v>73.83</c:v>
                </c:pt>
                <c:pt idx="204">
                  <c:v>74.209999999999994</c:v>
                </c:pt>
                <c:pt idx="205">
                  <c:v>74.59</c:v>
                </c:pt>
                <c:pt idx="206">
                  <c:v>74.59</c:v>
                </c:pt>
                <c:pt idx="207">
                  <c:v>74.97</c:v>
                </c:pt>
                <c:pt idx="208">
                  <c:v>75.34</c:v>
                </c:pt>
                <c:pt idx="209">
                  <c:v>75.72</c:v>
                </c:pt>
                <c:pt idx="210">
                  <c:v>75.72</c:v>
                </c:pt>
                <c:pt idx="211">
                  <c:v>76.099999999999994</c:v>
                </c:pt>
                <c:pt idx="212">
                  <c:v>76.47</c:v>
                </c:pt>
                <c:pt idx="213">
                  <c:v>76.849999999999994</c:v>
                </c:pt>
                <c:pt idx="214">
                  <c:v>77.23</c:v>
                </c:pt>
                <c:pt idx="215">
                  <c:v>77.23</c:v>
                </c:pt>
                <c:pt idx="216">
                  <c:v>77.61</c:v>
                </c:pt>
                <c:pt idx="217">
                  <c:v>77.98</c:v>
                </c:pt>
                <c:pt idx="218">
                  <c:v>78.36</c:v>
                </c:pt>
                <c:pt idx="219">
                  <c:v>78.36</c:v>
                </c:pt>
                <c:pt idx="220">
                  <c:v>78.739999999999995</c:v>
                </c:pt>
                <c:pt idx="221">
                  <c:v>79.11</c:v>
                </c:pt>
                <c:pt idx="222">
                  <c:v>79.489999999999995</c:v>
                </c:pt>
                <c:pt idx="223">
                  <c:v>79.87</c:v>
                </c:pt>
                <c:pt idx="224">
                  <c:v>79.87</c:v>
                </c:pt>
                <c:pt idx="225">
                  <c:v>80.25</c:v>
                </c:pt>
                <c:pt idx="226">
                  <c:v>80.62</c:v>
                </c:pt>
                <c:pt idx="227">
                  <c:v>81</c:v>
                </c:pt>
                <c:pt idx="228">
                  <c:v>81</c:v>
                </c:pt>
                <c:pt idx="229">
                  <c:v>81.38</c:v>
                </c:pt>
                <c:pt idx="230">
                  <c:v>81.75</c:v>
                </c:pt>
                <c:pt idx="231">
                  <c:v>82.13</c:v>
                </c:pt>
                <c:pt idx="232">
                  <c:v>82.13</c:v>
                </c:pt>
                <c:pt idx="233">
                  <c:v>82.51</c:v>
                </c:pt>
                <c:pt idx="234">
                  <c:v>82.89</c:v>
                </c:pt>
                <c:pt idx="235">
                  <c:v>83.26</c:v>
                </c:pt>
                <c:pt idx="236">
                  <c:v>83.64</c:v>
                </c:pt>
                <c:pt idx="237">
                  <c:v>83.64</c:v>
                </c:pt>
                <c:pt idx="238">
                  <c:v>84.02</c:v>
                </c:pt>
                <c:pt idx="239">
                  <c:v>84.39</c:v>
                </c:pt>
                <c:pt idx="240">
                  <c:v>84.77</c:v>
                </c:pt>
                <c:pt idx="241">
                  <c:v>84.77</c:v>
                </c:pt>
                <c:pt idx="242">
                  <c:v>85.15</c:v>
                </c:pt>
                <c:pt idx="243">
                  <c:v>85.53</c:v>
                </c:pt>
                <c:pt idx="244">
                  <c:v>85.9</c:v>
                </c:pt>
                <c:pt idx="245">
                  <c:v>86.28</c:v>
                </c:pt>
                <c:pt idx="246">
                  <c:v>86.28</c:v>
                </c:pt>
                <c:pt idx="247">
                  <c:v>86.66</c:v>
                </c:pt>
                <c:pt idx="248">
                  <c:v>87.03</c:v>
                </c:pt>
                <c:pt idx="249">
                  <c:v>87.41</c:v>
                </c:pt>
                <c:pt idx="250">
                  <c:v>87.41</c:v>
                </c:pt>
                <c:pt idx="251">
                  <c:v>87.79</c:v>
                </c:pt>
                <c:pt idx="252">
                  <c:v>88.17</c:v>
                </c:pt>
                <c:pt idx="253">
                  <c:v>88.54</c:v>
                </c:pt>
                <c:pt idx="254">
                  <c:v>88.54</c:v>
                </c:pt>
                <c:pt idx="255">
                  <c:v>88.92</c:v>
                </c:pt>
                <c:pt idx="256">
                  <c:v>89.3</c:v>
                </c:pt>
                <c:pt idx="257">
                  <c:v>89.67</c:v>
                </c:pt>
                <c:pt idx="258">
                  <c:v>90.05</c:v>
                </c:pt>
                <c:pt idx="259">
                  <c:v>90.05</c:v>
                </c:pt>
                <c:pt idx="260">
                  <c:v>90.43</c:v>
                </c:pt>
                <c:pt idx="261">
                  <c:v>90.81</c:v>
                </c:pt>
                <c:pt idx="262">
                  <c:v>91.18</c:v>
                </c:pt>
                <c:pt idx="263">
                  <c:v>91.18</c:v>
                </c:pt>
                <c:pt idx="264">
                  <c:v>91.56</c:v>
                </c:pt>
                <c:pt idx="265">
                  <c:v>91.94</c:v>
                </c:pt>
                <c:pt idx="266">
                  <c:v>92.31</c:v>
                </c:pt>
                <c:pt idx="267">
                  <c:v>92.69</c:v>
                </c:pt>
                <c:pt idx="268">
                  <c:v>92.69</c:v>
                </c:pt>
                <c:pt idx="269">
                  <c:v>93.07</c:v>
                </c:pt>
                <c:pt idx="270">
                  <c:v>93.44</c:v>
                </c:pt>
                <c:pt idx="271">
                  <c:v>93.82</c:v>
                </c:pt>
                <c:pt idx="272">
                  <c:v>93.82</c:v>
                </c:pt>
                <c:pt idx="273">
                  <c:v>94.2</c:v>
                </c:pt>
                <c:pt idx="274">
                  <c:v>94.58</c:v>
                </c:pt>
                <c:pt idx="275">
                  <c:v>94.95</c:v>
                </c:pt>
                <c:pt idx="276">
                  <c:v>94.95</c:v>
                </c:pt>
                <c:pt idx="277">
                  <c:v>95.33</c:v>
                </c:pt>
                <c:pt idx="278">
                  <c:v>95.71</c:v>
                </c:pt>
                <c:pt idx="279">
                  <c:v>96.08</c:v>
                </c:pt>
                <c:pt idx="280">
                  <c:v>96.46</c:v>
                </c:pt>
                <c:pt idx="281">
                  <c:v>96.46</c:v>
                </c:pt>
                <c:pt idx="282">
                  <c:v>96.84</c:v>
                </c:pt>
                <c:pt idx="283">
                  <c:v>97.22</c:v>
                </c:pt>
                <c:pt idx="284">
                  <c:v>97.59</c:v>
                </c:pt>
                <c:pt idx="285">
                  <c:v>97.59</c:v>
                </c:pt>
                <c:pt idx="286">
                  <c:v>97.97</c:v>
                </c:pt>
                <c:pt idx="287">
                  <c:v>98.35</c:v>
                </c:pt>
                <c:pt idx="288">
                  <c:v>98.72</c:v>
                </c:pt>
                <c:pt idx="289">
                  <c:v>99.1</c:v>
                </c:pt>
                <c:pt idx="290">
                  <c:v>99.1</c:v>
                </c:pt>
                <c:pt idx="291">
                  <c:v>99.48</c:v>
                </c:pt>
                <c:pt idx="292">
                  <c:v>99.86</c:v>
                </c:pt>
                <c:pt idx="293">
                  <c:v>100.23</c:v>
                </c:pt>
                <c:pt idx="294">
                  <c:v>100.23</c:v>
                </c:pt>
                <c:pt idx="295">
                  <c:v>100.61</c:v>
                </c:pt>
                <c:pt idx="296">
                  <c:v>100.99</c:v>
                </c:pt>
                <c:pt idx="297">
                  <c:v>101.36</c:v>
                </c:pt>
                <c:pt idx="298">
                  <c:v>101.36</c:v>
                </c:pt>
                <c:pt idx="299">
                  <c:v>101.74</c:v>
                </c:pt>
                <c:pt idx="300">
                  <c:v>102.12</c:v>
                </c:pt>
                <c:pt idx="301">
                  <c:v>102.5</c:v>
                </c:pt>
                <c:pt idx="302">
                  <c:v>102.87</c:v>
                </c:pt>
                <c:pt idx="303">
                  <c:v>102.87</c:v>
                </c:pt>
                <c:pt idx="304">
                  <c:v>103.25</c:v>
                </c:pt>
                <c:pt idx="305">
                  <c:v>103.63</c:v>
                </c:pt>
                <c:pt idx="306">
                  <c:v>104</c:v>
                </c:pt>
                <c:pt idx="307">
                  <c:v>104</c:v>
                </c:pt>
                <c:pt idx="308">
                  <c:v>104.38</c:v>
                </c:pt>
                <c:pt idx="309">
                  <c:v>104.76</c:v>
                </c:pt>
                <c:pt idx="310">
                  <c:v>105.14</c:v>
                </c:pt>
                <c:pt idx="311">
                  <c:v>105.51</c:v>
                </c:pt>
                <c:pt idx="312">
                  <c:v>105.51</c:v>
                </c:pt>
                <c:pt idx="313">
                  <c:v>105.89</c:v>
                </c:pt>
                <c:pt idx="314">
                  <c:v>106.27</c:v>
                </c:pt>
                <c:pt idx="315">
                  <c:v>106.64</c:v>
                </c:pt>
                <c:pt idx="316">
                  <c:v>106.64</c:v>
                </c:pt>
                <c:pt idx="317">
                  <c:v>107.02</c:v>
                </c:pt>
                <c:pt idx="318">
                  <c:v>107.4</c:v>
                </c:pt>
                <c:pt idx="319">
                  <c:v>107.78</c:v>
                </c:pt>
                <c:pt idx="320">
                  <c:v>107.78</c:v>
                </c:pt>
                <c:pt idx="321">
                  <c:v>108.15</c:v>
                </c:pt>
                <c:pt idx="322">
                  <c:v>108.53</c:v>
                </c:pt>
                <c:pt idx="323">
                  <c:v>108.91</c:v>
                </c:pt>
                <c:pt idx="324">
                  <c:v>109.28</c:v>
                </c:pt>
                <c:pt idx="325">
                  <c:v>109.28</c:v>
                </c:pt>
                <c:pt idx="326">
                  <c:v>109.66</c:v>
                </c:pt>
                <c:pt idx="327">
                  <c:v>110.04</c:v>
                </c:pt>
                <c:pt idx="328">
                  <c:v>110.42</c:v>
                </c:pt>
                <c:pt idx="329">
                  <c:v>110.42</c:v>
                </c:pt>
                <c:pt idx="330">
                  <c:v>110.79</c:v>
                </c:pt>
                <c:pt idx="331">
                  <c:v>111.17</c:v>
                </c:pt>
                <c:pt idx="332">
                  <c:v>111.55</c:v>
                </c:pt>
                <c:pt idx="333">
                  <c:v>111.92</c:v>
                </c:pt>
                <c:pt idx="334">
                  <c:v>111.92</c:v>
                </c:pt>
                <c:pt idx="335">
                  <c:v>112.3</c:v>
                </c:pt>
                <c:pt idx="336">
                  <c:v>112.68</c:v>
                </c:pt>
                <c:pt idx="337">
                  <c:v>113.06</c:v>
                </c:pt>
                <c:pt idx="338">
                  <c:v>113.06</c:v>
                </c:pt>
                <c:pt idx="339">
                  <c:v>113.43</c:v>
                </c:pt>
                <c:pt idx="340">
                  <c:v>113.81</c:v>
                </c:pt>
                <c:pt idx="341">
                  <c:v>114.19</c:v>
                </c:pt>
                <c:pt idx="342">
                  <c:v>114.19</c:v>
                </c:pt>
                <c:pt idx="343">
                  <c:v>114.56</c:v>
                </c:pt>
                <c:pt idx="344">
                  <c:v>114.94</c:v>
                </c:pt>
                <c:pt idx="345">
                  <c:v>115.32</c:v>
                </c:pt>
                <c:pt idx="346">
                  <c:v>115.69</c:v>
                </c:pt>
                <c:pt idx="347">
                  <c:v>115.69</c:v>
                </c:pt>
                <c:pt idx="348">
                  <c:v>116.07</c:v>
                </c:pt>
                <c:pt idx="349">
                  <c:v>116.45</c:v>
                </c:pt>
                <c:pt idx="350">
                  <c:v>116.83</c:v>
                </c:pt>
                <c:pt idx="351">
                  <c:v>116.83</c:v>
                </c:pt>
                <c:pt idx="352">
                  <c:v>117.2</c:v>
                </c:pt>
                <c:pt idx="353">
                  <c:v>117.58</c:v>
                </c:pt>
                <c:pt idx="354">
                  <c:v>117.96</c:v>
                </c:pt>
                <c:pt idx="355">
                  <c:v>118.33</c:v>
                </c:pt>
                <c:pt idx="356">
                  <c:v>118.33</c:v>
                </c:pt>
                <c:pt idx="357">
                  <c:v>118.71</c:v>
                </c:pt>
                <c:pt idx="358">
                  <c:v>119.09</c:v>
                </c:pt>
                <c:pt idx="359">
                  <c:v>119.47</c:v>
                </c:pt>
                <c:pt idx="360">
                  <c:v>119.47</c:v>
                </c:pt>
                <c:pt idx="361">
                  <c:v>119.84</c:v>
                </c:pt>
                <c:pt idx="362">
                  <c:v>120.22</c:v>
                </c:pt>
                <c:pt idx="363">
                  <c:v>120.6</c:v>
                </c:pt>
                <c:pt idx="364">
                  <c:v>120.6</c:v>
                </c:pt>
                <c:pt idx="365">
                  <c:v>120.97</c:v>
                </c:pt>
                <c:pt idx="366">
                  <c:v>121.35</c:v>
                </c:pt>
                <c:pt idx="367">
                  <c:v>121.73</c:v>
                </c:pt>
                <c:pt idx="368">
                  <c:v>122.11</c:v>
                </c:pt>
                <c:pt idx="369">
                  <c:v>122.11</c:v>
                </c:pt>
                <c:pt idx="370">
                  <c:v>122.48</c:v>
                </c:pt>
                <c:pt idx="371">
                  <c:v>122.86</c:v>
                </c:pt>
                <c:pt idx="372">
                  <c:v>123.24</c:v>
                </c:pt>
                <c:pt idx="373">
                  <c:v>123.24</c:v>
                </c:pt>
                <c:pt idx="374">
                  <c:v>123.61</c:v>
                </c:pt>
                <c:pt idx="375">
                  <c:v>123.99</c:v>
                </c:pt>
                <c:pt idx="376">
                  <c:v>124.37</c:v>
                </c:pt>
                <c:pt idx="377">
                  <c:v>124.75</c:v>
                </c:pt>
                <c:pt idx="378">
                  <c:v>124.75</c:v>
                </c:pt>
                <c:pt idx="379">
                  <c:v>125.12</c:v>
                </c:pt>
                <c:pt idx="380">
                  <c:v>125.5</c:v>
                </c:pt>
                <c:pt idx="381">
                  <c:v>125.88</c:v>
                </c:pt>
                <c:pt idx="382">
                  <c:v>125.88</c:v>
                </c:pt>
                <c:pt idx="383">
                  <c:v>126.25</c:v>
                </c:pt>
                <c:pt idx="384">
                  <c:v>126.63</c:v>
                </c:pt>
                <c:pt idx="385">
                  <c:v>127.01</c:v>
                </c:pt>
                <c:pt idx="386">
                  <c:v>127.01</c:v>
                </c:pt>
                <c:pt idx="387">
                  <c:v>127.39</c:v>
                </c:pt>
                <c:pt idx="388">
                  <c:v>127.76</c:v>
                </c:pt>
                <c:pt idx="389">
                  <c:v>128.13999999999999</c:v>
                </c:pt>
                <c:pt idx="390">
                  <c:v>128.52000000000001</c:v>
                </c:pt>
                <c:pt idx="391">
                  <c:v>128.52000000000001</c:v>
                </c:pt>
                <c:pt idx="392">
                  <c:v>128.88999999999999</c:v>
                </c:pt>
                <c:pt idx="393">
                  <c:v>129.27000000000001</c:v>
                </c:pt>
                <c:pt idx="394">
                  <c:v>129.65</c:v>
                </c:pt>
                <c:pt idx="395">
                  <c:v>129.65</c:v>
                </c:pt>
                <c:pt idx="396">
                  <c:v>130.03</c:v>
                </c:pt>
                <c:pt idx="397">
                  <c:v>130.4</c:v>
                </c:pt>
                <c:pt idx="398">
                  <c:v>130.78</c:v>
                </c:pt>
                <c:pt idx="399">
                  <c:v>131.16</c:v>
                </c:pt>
                <c:pt idx="400">
                  <c:v>131.16</c:v>
                </c:pt>
                <c:pt idx="401">
                  <c:v>131.53</c:v>
                </c:pt>
                <c:pt idx="402">
                  <c:v>131.91</c:v>
                </c:pt>
                <c:pt idx="403">
                  <c:v>132.29</c:v>
                </c:pt>
                <c:pt idx="404">
                  <c:v>132.29</c:v>
                </c:pt>
                <c:pt idx="405">
                  <c:v>132.66999999999999</c:v>
                </c:pt>
                <c:pt idx="406">
                  <c:v>133.04</c:v>
                </c:pt>
                <c:pt idx="407">
                  <c:v>133.41999999999999</c:v>
                </c:pt>
                <c:pt idx="408">
                  <c:v>133.41999999999999</c:v>
                </c:pt>
                <c:pt idx="409">
                  <c:v>133.80000000000001</c:v>
                </c:pt>
                <c:pt idx="410">
                  <c:v>134.16999999999999</c:v>
                </c:pt>
                <c:pt idx="411">
                  <c:v>134.55000000000001</c:v>
                </c:pt>
                <c:pt idx="412">
                  <c:v>134.93</c:v>
                </c:pt>
                <c:pt idx="413">
                  <c:v>134.93</c:v>
                </c:pt>
                <c:pt idx="414">
                  <c:v>135.31</c:v>
                </c:pt>
                <c:pt idx="415">
                  <c:v>135.68</c:v>
                </c:pt>
                <c:pt idx="416">
                  <c:v>136.06</c:v>
                </c:pt>
                <c:pt idx="417">
                  <c:v>136.06</c:v>
                </c:pt>
                <c:pt idx="418">
                  <c:v>136.44</c:v>
                </c:pt>
                <c:pt idx="419">
                  <c:v>136.81</c:v>
                </c:pt>
                <c:pt idx="420">
                  <c:v>137.19</c:v>
                </c:pt>
                <c:pt idx="421">
                  <c:v>137.57</c:v>
                </c:pt>
                <c:pt idx="422">
                  <c:v>137.57</c:v>
                </c:pt>
                <c:pt idx="423">
                  <c:v>137.94</c:v>
                </c:pt>
                <c:pt idx="424">
                  <c:v>138.32</c:v>
                </c:pt>
                <c:pt idx="425">
                  <c:v>138.69999999999999</c:v>
                </c:pt>
                <c:pt idx="426">
                  <c:v>138.69999999999999</c:v>
                </c:pt>
                <c:pt idx="427">
                  <c:v>139.08000000000001</c:v>
                </c:pt>
                <c:pt idx="428">
                  <c:v>139.44999999999999</c:v>
                </c:pt>
                <c:pt idx="429">
                  <c:v>139.83000000000001</c:v>
                </c:pt>
                <c:pt idx="430">
                  <c:v>139.83000000000001</c:v>
                </c:pt>
                <c:pt idx="431">
                  <c:v>140.21</c:v>
                </c:pt>
                <c:pt idx="432">
                  <c:v>140.58000000000001</c:v>
                </c:pt>
                <c:pt idx="433">
                  <c:v>140.96</c:v>
                </c:pt>
                <c:pt idx="434">
                  <c:v>141.34</c:v>
                </c:pt>
                <c:pt idx="435">
                  <c:v>141.34</c:v>
                </c:pt>
                <c:pt idx="436">
                  <c:v>141.72</c:v>
                </c:pt>
                <c:pt idx="437">
                  <c:v>142.09</c:v>
                </c:pt>
                <c:pt idx="438">
                  <c:v>142.47</c:v>
                </c:pt>
                <c:pt idx="439">
                  <c:v>142.47</c:v>
                </c:pt>
                <c:pt idx="440">
                  <c:v>142.85</c:v>
                </c:pt>
                <c:pt idx="441">
                  <c:v>143.22</c:v>
                </c:pt>
                <c:pt idx="442">
                  <c:v>143.6</c:v>
                </c:pt>
                <c:pt idx="443">
                  <c:v>143.97999999999999</c:v>
                </c:pt>
                <c:pt idx="444">
                  <c:v>143.97999999999999</c:v>
                </c:pt>
                <c:pt idx="445">
                  <c:v>144.36000000000001</c:v>
                </c:pt>
                <c:pt idx="446">
                  <c:v>144.72999999999999</c:v>
                </c:pt>
                <c:pt idx="447">
                  <c:v>145.11000000000001</c:v>
                </c:pt>
                <c:pt idx="448">
                  <c:v>145.11000000000001</c:v>
                </c:pt>
                <c:pt idx="449">
                  <c:v>145.49</c:v>
                </c:pt>
                <c:pt idx="450">
                  <c:v>145.86000000000001</c:v>
                </c:pt>
                <c:pt idx="451">
                  <c:v>146.24</c:v>
                </c:pt>
                <c:pt idx="452">
                  <c:v>146.24</c:v>
                </c:pt>
                <c:pt idx="453">
                  <c:v>146.62</c:v>
                </c:pt>
                <c:pt idx="454">
                  <c:v>147</c:v>
                </c:pt>
                <c:pt idx="455">
                  <c:v>147.37</c:v>
                </c:pt>
                <c:pt idx="456">
                  <c:v>147.75</c:v>
                </c:pt>
                <c:pt idx="457">
                  <c:v>147.75</c:v>
                </c:pt>
                <c:pt idx="458">
                  <c:v>148.13</c:v>
                </c:pt>
                <c:pt idx="459">
                  <c:v>148.5</c:v>
                </c:pt>
                <c:pt idx="460">
                  <c:v>148.88</c:v>
                </c:pt>
                <c:pt idx="461">
                  <c:v>148.88</c:v>
                </c:pt>
                <c:pt idx="462">
                  <c:v>149.26</c:v>
                </c:pt>
                <c:pt idx="463">
                  <c:v>149.63999999999999</c:v>
                </c:pt>
                <c:pt idx="464">
                  <c:v>150.01</c:v>
                </c:pt>
                <c:pt idx="465">
                  <c:v>150.38999999999999</c:v>
                </c:pt>
                <c:pt idx="466">
                  <c:v>150.38999999999999</c:v>
                </c:pt>
                <c:pt idx="467">
                  <c:v>150.77000000000001</c:v>
                </c:pt>
                <c:pt idx="468">
                  <c:v>151.13999999999999</c:v>
                </c:pt>
                <c:pt idx="469">
                  <c:v>151.52000000000001</c:v>
                </c:pt>
                <c:pt idx="470">
                  <c:v>151.52000000000001</c:v>
                </c:pt>
                <c:pt idx="471">
                  <c:v>151.9</c:v>
                </c:pt>
                <c:pt idx="472">
                  <c:v>152.28</c:v>
                </c:pt>
                <c:pt idx="473">
                  <c:v>152.65</c:v>
                </c:pt>
                <c:pt idx="474">
                  <c:v>152.65</c:v>
                </c:pt>
                <c:pt idx="475">
                  <c:v>153.03</c:v>
                </c:pt>
                <c:pt idx="476">
                  <c:v>153.41</c:v>
                </c:pt>
                <c:pt idx="477">
                  <c:v>153.78</c:v>
                </c:pt>
                <c:pt idx="478">
                  <c:v>154.16</c:v>
                </c:pt>
                <c:pt idx="479">
                  <c:v>154.16</c:v>
                </c:pt>
                <c:pt idx="480">
                  <c:v>154.54</c:v>
                </c:pt>
                <c:pt idx="481">
                  <c:v>154.91999999999999</c:v>
                </c:pt>
                <c:pt idx="482">
                  <c:v>155.29</c:v>
                </c:pt>
                <c:pt idx="483">
                  <c:v>155.29</c:v>
                </c:pt>
                <c:pt idx="484">
                  <c:v>155.66999999999999</c:v>
                </c:pt>
                <c:pt idx="485">
                  <c:v>156.05000000000001</c:v>
                </c:pt>
                <c:pt idx="486">
                  <c:v>156.41999999999999</c:v>
                </c:pt>
                <c:pt idx="487">
                  <c:v>156.41999999999999</c:v>
                </c:pt>
                <c:pt idx="488">
                  <c:v>156.80000000000001</c:v>
                </c:pt>
                <c:pt idx="489">
                  <c:v>157.18</c:v>
                </c:pt>
                <c:pt idx="490">
                  <c:v>157.56</c:v>
                </c:pt>
                <c:pt idx="491">
                  <c:v>157.93</c:v>
                </c:pt>
                <c:pt idx="492">
                  <c:v>157.93</c:v>
                </c:pt>
                <c:pt idx="493">
                  <c:v>158.31</c:v>
                </c:pt>
                <c:pt idx="494">
                  <c:v>158.69</c:v>
                </c:pt>
                <c:pt idx="495">
                  <c:v>159.06</c:v>
                </c:pt>
                <c:pt idx="496">
                  <c:v>159.06</c:v>
                </c:pt>
                <c:pt idx="497">
                  <c:v>159.44</c:v>
                </c:pt>
                <c:pt idx="498">
                  <c:v>159.82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05-4D63-B715-6843B5C58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186293"/>
        <c:axId val="392987483"/>
      </c:scatterChart>
      <c:valAx>
        <c:axId val="370186293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</a:defRPr>
                </a:pPr>
                <a:r>
                  <a:t>Temperature [C]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392987483"/>
        <c:crosses val="autoZero"/>
        <c:crossBetween val="midCat"/>
      </c:valAx>
      <c:valAx>
        <c:axId val="392987483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</a:defRPr>
                </a:pPr>
                <a:r>
                  <a:t>Pressure [psi]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370186293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80"/>
              </a:solidFill>
              <a:ln cmpd="sng">
                <a:solidFill>
                  <a:srgbClr val="000080"/>
                </a:solidFill>
              </a:ln>
            </c:spPr>
          </c:marker>
          <c:yVal>
            <c:numRef>
              <c:f>P_calibration!$F$2:$F$500</c:f>
              <c:numCache>
                <c:formatCode>General</c:formatCode>
                <c:ptCount val="499"/>
                <c:pt idx="0">
                  <c:v>-4.804392587508477E-2</c:v>
                </c:pt>
                <c:pt idx="1">
                  <c:v>0.20590253946465389</c:v>
                </c:pt>
                <c:pt idx="2">
                  <c:v>0.46671242278654873</c:v>
                </c:pt>
                <c:pt idx="3">
                  <c:v>0.72752230610844237</c:v>
                </c:pt>
                <c:pt idx="4">
                  <c:v>0.72752230610844237</c:v>
                </c:pt>
                <c:pt idx="5">
                  <c:v>0.98833218943033718</c:v>
                </c:pt>
                <c:pt idx="6">
                  <c:v>1.242278654770077</c:v>
                </c:pt>
                <c:pt idx="7">
                  <c:v>1.5030885380919707</c:v>
                </c:pt>
                <c:pt idx="8">
                  <c:v>1.5030885380919707</c:v>
                </c:pt>
                <c:pt idx="9">
                  <c:v>1.7638984214138642</c:v>
                </c:pt>
                <c:pt idx="10">
                  <c:v>2.0178448867536041</c:v>
                </c:pt>
                <c:pt idx="11">
                  <c:v>2.2786547700754975</c:v>
                </c:pt>
                <c:pt idx="12">
                  <c:v>2.2786547700754975</c:v>
                </c:pt>
                <c:pt idx="13">
                  <c:v>2.5394646533973915</c:v>
                </c:pt>
                <c:pt idx="14">
                  <c:v>2.8002745367192876</c:v>
                </c:pt>
                <c:pt idx="15">
                  <c:v>3.054221002059025</c:v>
                </c:pt>
                <c:pt idx="16">
                  <c:v>3.3150308853809207</c:v>
                </c:pt>
                <c:pt idx="17">
                  <c:v>3.3150308853809207</c:v>
                </c:pt>
                <c:pt idx="18">
                  <c:v>3.5758407687028146</c:v>
                </c:pt>
                <c:pt idx="19">
                  <c:v>3.8297872340425543</c:v>
                </c:pt>
                <c:pt idx="20">
                  <c:v>4.0905971173644478</c:v>
                </c:pt>
                <c:pt idx="21">
                  <c:v>4.0905971173644478</c:v>
                </c:pt>
                <c:pt idx="22">
                  <c:v>4.3514070006863417</c:v>
                </c:pt>
                <c:pt idx="23">
                  <c:v>4.6122168840082374</c:v>
                </c:pt>
                <c:pt idx="24">
                  <c:v>4.8661633493479757</c:v>
                </c:pt>
                <c:pt idx="25">
                  <c:v>5.1269732326698705</c:v>
                </c:pt>
                <c:pt idx="26">
                  <c:v>5.1269732326698705</c:v>
                </c:pt>
                <c:pt idx="27">
                  <c:v>5.3877831159917644</c:v>
                </c:pt>
                <c:pt idx="28">
                  <c:v>5.6417295813315045</c:v>
                </c:pt>
                <c:pt idx="29">
                  <c:v>5.9025394646533984</c:v>
                </c:pt>
                <c:pt idx="30">
                  <c:v>5.9025394646533984</c:v>
                </c:pt>
                <c:pt idx="31">
                  <c:v>6.1633493479752923</c:v>
                </c:pt>
                <c:pt idx="32">
                  <c:v>6.4241592312971854</c:v>
                </c:pt>
                <c:pt idx="33">
                  <c:v>6.6781056966369254</c:v>
                </c:pt>
                <c:pt idx="34">
                  <c:v>6.6781056966369254</c:v>
                </c:pt>
                <c:pt idx="35">
                  <c:v>6.9389155799588194</c:v>
                </c:pt>
                <c:pt idx="36">
                  <c:v>7.1997254632807151</c:v>
                </c:pt>
                <c:pt idx="37">
                  <c:v>7.4536719286204525</c:v>
                </c:pt>
                <c:pt idx="38">
                  <c:v>7.7144818119423482</c:v>
                </c:pt>
                <c:pt idx="39">
                  <c:v>7.7144818119423482</c:v>
                </c:pt>
                <c:pt idx="40">
                  <c:v>7.975291695264243</c:v>
                </c:pt>
                <c:pt idx="41">
                  <c:v>8.2292381606039822</c:v>
                </c:pt>
                <c:pt idx="42">
                  <c:v>8.4900480439258761</c:v>
                </c:pt>
                <c:pt idx="43">
                  <c:v>8.4900480439258761</c:v>
                </c:pt>
                <c:pt idx="44">
                  <c:v>8.75085792724777</c:v>
                </c:pt>
                <c:pt idx="45">
                  <c:v>9.0116678105696622</c:v>
                </c:pt>
                <c:pt idx="46">
                  <c:v>9.2656142759094031</c:v>
                </c:pt>
                <c:pt idx="47">
                  <c:v>9.5264241592312953</c:v>
                </c:pt>
                <c:pt idx="48">
                  <c:v>9.5264241592312953</c:v>
                </c:pt>
                <c:pt idx="49">
                  <c:v>9.7872340425531927</c:v>
                </c:pt>
                <c:pt idx="50">
                  <c:v>10.04118050789293</c:v>
                </c:pt>
                <c:pt idx="51">
                  <c:v>10.301990391214826</c:v>
                </c:pt>
                <c:pt idx="52">
                  <c:v>10.301990391214826</c:v>
                </c:pt>
                <c:pt idx="53">
                  <c:v>10.56280027453672</c:v>
                </c:pt>
                <c:pt idx="54">
                  <c:v>10.823610157858612</c:v>
                </c:pt>
                <c:pt idx="55">
                  <c:v>11.077556623198353</c:v>
                </c:pt>
                <c:pt idx="56">
                  <c:v>11.077556623198353</c:v>
                </c:pt>
                <c:pt idx="57">
                  <c:v>11.338366506520247</c:v>
                </c:pt>
                <c:pt idx="58">
                  <c:v>11.599176389842142</c:v>
                </c:pt>
                <c:pt idx="59">
                  <c:v>11.85312285518188</c:v>
                </c:pt>
                <c:pt idx="60">
                  <c:v>12.113932738503777</c:v>
                </c:pt>
                <c:pt idx="61">
                  <c:v>12.113932738503777</c:v>
                </c:pt>
                <c:pt idx="62">
                  <c:v>12.374742621825668</c:v>
                </c:pt>
                <c:pt idx="63">
                  <c:v>12.635552505147563</c:v>
                </c:pt>
                <c:pt idx="64">
                  <c:v>12.889498970487301</c:v>
                </c:pt>
                <c:pt idx="65">
                  <c:v>12.889498970487301</c:v>
                </c:pt>
                <c:pt idx="66">
                  <c:v>13.150308853809197</c:v>
                </c:pt>
                <c:pt idx="67">
                  <c:v>13.411118737131094</c:v>
                </c:pt>
                <c:pt idx="68">
                  <c:v>13.66506520247083</c:v>
                </c:pt>
                <c:pt idx="69">
                  <c:v>13.925875085792727</c:v>
                </c:pt>
                <c:pt idx="70">
                  <c:v>13.925875085792727</c:v>
                </c:pt>
                <c:pt idx="71">
                  <c:v>14.186684969114618</c:v>
                </c:pt>
                <c:pt idx="72">
                  <c:v>14.447494852436513</c:v>
                </c:pt>
                <c:pt idx="73">
                  <c:v>14.701441317776251</c:v>
                </c:pt>
                <c:pt idx="74">
                  <c:v>14.701441317776251</c:v>
                </c:pt>
                <c:pt idx="75">
                  <c:v>14.962251201098146</c:v>
                </c:pt>
                <c:pt idx="76">
                  <c:v>15.223061084420044</c:v>
                </c:pt>
                <c:pt idx="77">
                  <c:v>15.477007549759779</c:v>
                </c:pt>
                <c:pt idx="78">
                  <c:v>15.477007549759779</c:v>
                </c:pt>
                <c:pt idx="79">
                  <c:v>15.737817433081677</c:v>
                </c:pt>
                <c:pt idx="80">
                  <c:v>15.998627316403569</c:v>
                </c:pt>
                <c:pt idx="81">
                  <c:v>16.259437199725465</c:v>
                </c:pt>
                <c:pt idx="82">
                  <c:v>16.513383665065202</c:v>
                </c:pt>
                <c:pt idx="83">
                  <c:v>16.513383665065202</c:v>
                </c:pt>
                <c:pt idx="84">
                  <c:v>16.774193548387096</c:v>
                </c:pt>
                <c:pt idx="85">
                  <c:v>17.035003431708994</c:v>
                </c:pt>
                <c:pt idx="86">
                  <c:v>17.288949897048731</c:v>
                </c:pt>
                <c:pt idx="87">
                  <c:v>17.288949897048731</c:v>
                </c:pt>
                <c:pt idx="88">
                  <c:v>17.549759780370628</c:v>
                </c:pt>
                <c:pt idx="89">
                  <c:v>17.810569663692519</c:v>
                </c:pt>
                <c:pt idx="90">
                  <c:v>18.071379547014413</c:v>
                </c:pt>
                <c:pt idx="91">
                  <c:v>18.325326012354154</c:v>
                </c:pt>
                <c:pt idx="92">
                  <c:v>18.325326012354154</c:v>
                </c:pt>
                <c:pt idx="93">
                  <c:v>18.586135895676048</c:v>
                </c:pt>
                <c:pt idx="94">
                  <c:v>18.846945778997938</c:v>
                </c:pt>
                <c:pt idx="95">
                  <c:v>19.100892244337679</c:v>
                </c:pt>
                <c:pt idx="96">
                  <c:v>19.100892244337679</c:v>
                </c:pt>
                <c:pt idx="97">
                  <c:v>19.361702127659573</c:v>
                </c:pt>
                <c:pt idx="98">
                  <c:v>19.622512010981467</c:v>
                </c:pt>
                <c:pt idx="99">
                  <c:v>19.883321894303364</c:v>
                </c:pt>
                <c:pt idx="100">
                  <c:v>19.883321894303364</c:v>
                </c:pt>
                <c:pt idx="101">
                  <c:v>20.137268359643102</c:v>
                </c:pt>
                <c:pt idx="102">
                  <c:v>20.398078242964999</c:v>
                </c:pt>
                <c:pt idx="103">
                  <c:v>20.65888812628689</c:v>
                </c:pt>
                <c:pt idx="104">
                  <c:v>20.912834591626634</c:v>
                </c:pt>
                <c:pt idx="105">
                  <c:v>20.912834591626634</c:v>
                </c:pt>
                <c:pt idx="106">
                  <c:v>21.173644474948524</c:v>
                </c:pt>
                <c:pt idx="107">
                  <c:v>21.434454358270418</c:v>
                </c:pt>
                <c:pt idx="108">
                  <c:v>21.695264241592316</c:v>
                </c:pt>
                <c:pt idx="109">
                  <c:v>21.695264241592316</c:v>
                </c:pt>
                <c:pt idx="110">
                  <c:v>21.949210706932053</c:v>
                </c:pt>
                <c:pt idx="111">
                  <c:v>22.210020590253947</c:v>
                </c:pt>
                <c:pt idx="112">
                  <c:v>22.470830473575838</c:v>
                </c:pt>
                <c:pt idx="113">
                  <c:v>22.724776938915582</c:v>
                </c:pt>
                <c:pt idx="114">
                  <c:v>22.724776938915582</c:v>
                </c:pt>
                <c:pt idx="115">
                  <c:v>22.985586822237472</c:v>
                </c:pt>
                <c:pt idx="116">
                  <c:v>23.24639670555937</c:v>
                </c:pt>
                <c:pt idx="117">
                  <c:v>23.500343170899107</c:v>
                </c:pt>
                <c:pt idx="118">
                  <c:v>23.500343170899107</c:v>
                </c:pt>
                <c:pt idx="119">
                  <c:v>23.761153054221005</c:v>
                </c:pt>
                <c:pt idx="120">
                  <c:v>24.021962937542895</c:v>
                </c:pt>
                <c:pt idx="121">
                  <c:v>24.282772820864786</c:v>
                </c:pt>
                <c:pt idx="122">
                  <c:v>24.282772820864786</c:v>
                </c:pt>
                <c:pt idx="123">
                  <c:v>24.53671928620453</c:v>
                </c:pt>
                <c:pt idx="124">
                  <c:v>24.79752916952642</c:v>
                </c:pt>
                <c:pt idx="125">
                  <c:v>25.058339052848318</c:v>
                </c:pt>
                <c:pt idx="126">
                  <c:v>25.312285518188055</c:v>
                </c:pt>
                <c:pt idx="127">
                  <c:v>25.312285518188055</c:v>
                </c:pt>
                <c:pt idx="128">
                  <c:v>25.573095401509953</c:v>
                </c:pt>
                <c:pt idx="129">
                  <c:v>25.833905284831843</c:v>
                </c:pt>
                <c:pt idx="130">
                  <c:v>26.094715168153737</c:v>
                </c:pt>
                <c:pt idx="131">
                  <c:v>26.094715168153737</c:v>
                </c:pt>
                <c:pt idx="132">
                  <c:v>26.348661633493478</c:v>
                </c:pt>
                <c:pt idx="133">
                  <c:v>26.609471516815368</c:v>
                </c:pt>
                <c:pt idx="134">
                  <c:v>26.870281400137273</c:v>
                </c:pt>
                <c:pt idx="135">
                  <c:v>27.124227865477003</c:v>
                </c:pt>
                <c:pt idx="136">
                  <c:v>27.124227865477003</c:v>
                </c:pt>
                <c:pt idx="137">
                  <c:v>27.385037748798904</c:v>
                </c:pt>
                <c:pt idx="138">
                  <c:v>27.645847632120795</c:v>
                </c:pt>
                <c:pt idx="139">
                  <c:v>27.906657515442689</c:v>
                </c:pt>
                <c:pt idx="140">
                  <c:v>27.906657515442689</c:v>
                </c:pt>
                <c:pt idx="141">
                  <c:v>28.16060398078243</c:v>
                </c:pt>
                <c:pt idx="142">
                  <c:v>28.42141386410432</c:v>
                </c:pt>
                <c:pt idx="143">
                  <c:v>28.682223747426224</c:v>
                </c:pt>
                <c:pt idx="144">
                  <c:v>28.682223747426224</c:v>
                </c:pt>
                <c:pt idx="145">
                  <c:v>28.936170212765955</c:v>
                </c:pt>
                <c:pt idx="146">
                  <c:v>29.196980096087856</c:v>
                </c:pt>
                <c:pt idx="147">
                  <c:v>29.45778997940975</c:v>
                </c:pt>
                <c:pt idx="148">
                  <c:v>29.71859986273164</c:v>
                </c:pt>
                <c:pt idx="149">
                  <c:v>29.71859986273164</c:v>
                </c:pt>
                <c:pt idx="150">
                  <c:v>29.972546328071381</c:v>
                </c:pt>
                <c:pt idx="151">
                  <c:v>30.233356211393275</c:v>
                </c:pt>
                <c:pt idx="152">
                  <c:v>30.494166094715172</c:v>
                </c:pt>
                <c:pt idx="153">
                  <c:v>30.494166094715172</c:v>
                </c:pt>
                <c:pt idx="154">
                  <c:v>30.748112560054906</c:v>
                </c:pt>
                <c:pt idx="155">
                  <c:v>31.008922443376807</c:v>
                </c:pt>
                <c:pt idx="156">
                  <c:v>31.269732326698698</c:v>
                </c:pt>
                <c:pt idx="157">
                  <c:v>31.530542210020588</c:v>
                </c:pt>
                <c:pt idx="158">
                  <c:v>31.530542210020588</c:v>
                </c:pt>
                <c:pt idx="159">
                  <c:v>31.784488675360329</c:v>
                </c:pt>
                <c:pt idx="160">
                  <c:v>32.045298558682219</c:v>
                </c:pt>
                <c:pt idx="161">
                  <c:v>32.306108442004124</c:v>
                </c:pt>
                <c:pt idx="162">
                  <c:v>32.306108442004124</c:v>
                </c:pt>
                <c:pt idx="163">
                  <c:v>32.560054907343854</c:v>
                </c:pt>
                <c:pt idx="164">
                  <c:v>32.820864790665752</c:v>
                </c:pt>
                <c:pt idx="165">
                  <c:v>33.081674673987642</c:v>
                </c:pt>
                <c:pt idx="166">
                  <c:v>33.081674673987642</c:v>
                </c:pt>
                <c:pt idx="167">
                  <c:v>33.34248455730954</c:v>
                </c:pt>
                <c:pt idx="168">
                  <c:v>33.596431022649277</c:v>
                </c:pt>
                <c:pt idx="169">
                  <c:v>33.857240905971167</c:v>
                </c:pt>
                <c:pt idx="170">
                  <c:v>34.118050789293058</c:v>
                </c:pt>
                <c:pt idx="171">
                  <c:v>34.118050789293058</c:v>
                </c:pt>
                <c:pt idx="172">
                  <c:v>34.371997254632802</c:v>
                </c:pt>
                <c:pt idx="173">
                  <c:v>34.632807137954693</c:v>
                </c:pt>
                <c:pt idx="174">
                  <c:v>34.893617021276597</c:v>
                </c:pt>
                <c:pt idx="175">
                  <c:v>34.893617021276597</c:v>
                </c:pt>
                <c:pt idx="176">
                  <c:v>35.154426904598495</c:v>
                </c:pt>
                <c:pt idx="177">
                  <c:v>35.408373369938232</c:v>
                </c:pt>
                <c:pt idx="178">
                  <c:v>35.669183253260123</c:v>
                </c:pt>
                <c:pt idx="179">
                  <c:v>35.92999313658202</c:v>
                </c:pt>
                <c:pt idx="180">
                  <c:v>35.92999313658202</c:v>
                </c:pt>
                <c:pt idx="181">
                  <c:v>36.183939601921757</c:v>
                </c:pt>
                <c:pt idx="182">
                  <c:v>36.444749485243648</c:v>
                </c:pt>
                <c:pt idx="183">
                  <c:v>36.705559368565552</c:v>
                </c:pt>
                <c:pt idx="184">
                  <c:v>36.705559368565552</c:v>
                </c:pt>
                <c:pt idx="185">
                  <c:v>36.966369251887443</c:v>
                </c:pt>
                <c:pt idx="186">
                  <c:v>37.22031571722718</c:v>
                </c:pt>
                <c:pt idx="187">
                  <c:v>37.481125600549078</c:v>
                </c:pt>
                <c:pt idx="188">
                  <c:v>37.481125600549078</c:v>
                </c:pt>
                <c:pt idx="189">
                  <c:v>37.741935483870968</c:v>
                </c:pt>
                <c:pt idx="190">
                  <c:v>37.995881949210705</c:v>
                </c:pt>
                <c:pt idx="191">
                  <c:v>38.256691832532596</c:v>
                </c:pt>
                <c:pt idx="192">
                  <c:v>38.517501715854493</c:v>
                </c:pt>
                <c:pt idx="193">
                  <c:v>38.517501715854493</c:v>
                </c:pt>
                <c:pt idx="194">
                  <c:v>38.771448181194231</c:v>
                </c:pt>
                <c:pt idx="195">
                  <c:v>39.032258064516121</c:v>
                </c:pt>
                <c:pt idx="196">
                  <c:v>39.293067947838026</c:v>
                </c:pt>
                <c:pt idx="197">
                  <c:v>39.293067947838026</c:v>
                </c:pt>
                <c:pt idx="198">
                  <c:v>39.553877831159916</c:v>
                </c:pt>
                <c:pt idx="199">
                  <c:v>39.807824296499653</c:v>
                </c:pt>
                <c:pt idx="200">
                  <c:v>40.068634179821544</c:v>
                </c:pt>
                <c:pt idx="201">
                  <c:v>40.329444063143441</c:v>
                </c:pt>
                <c:pt idx="202">
                  <c:v>40.329444063143441</c:v>
                </c:pt>
                <c:pt idx="203">
                  <c:v>40.583390528483179</c:v>
                </c:pt>
                <c:pt idx="204">
                  <c:v>40.844200411805069</c:v>
                </c:pt>
                <c:pt idx="205">
                  <c:v>41.105010295126974</c:v>
                </c:pt>
                <c:pt idx="206">
                  <c:v>41.105010295126974</c:v>
                </c:pt>
                <c:pt idx="207">
                  <c:v>41.365820178448864</c:v>
                </c:pt>
                <c:pt idx="208">
                  <c:v>41.619766643788601</c:v>
                </c:pt>
                <c:pt idx="209">
                  <c:v>41.880576527110499</c:v>
                </c:pt>
                <c:pt idx="210">
                  <c:v>41.880576527110499</c:v>
                </c:pt>
                <c:pt idx="211">
                  <c:v>42.141386410432389</c:v>
                </c:pt>
                <c:pt idx="212">
                  <c:v>42.395332875772127</c:v>
                </c:pt>
                <c:pt idx="213">
                  <c:v>42.656142759094017</c:v>
                </c:pt>
                <c:pt idx="214">
                  <c:v>42.916952642415922</c:v>
                </c:pt>
                <c:pt idx="215">
                  <c:v>42.916952642415922</c:v>
                </c:pt>
                <c:pt idx="216">
                  <c:v>43.177762525737812</c:v>
                </c:pt>
                <c:pt idx="217">
                  <c:v>43.431708991077549</c:v>
                </c:pt>
                <c:pt idx="218">
                  <c:v>43.692518874399447</c:v>
                </c:pt>
                <c:pt idx="219">
                  <c:v>43.692518874399447</c:v>
                </c:pt>
                <c:pt idx="220">
                  <c:v>43.953328757721337</c:v>
                </c:pt>
                <c:pt idx="221">
                  <c:v>44.207275223061075</c:v>
                </c:pt>
                <c:pt idx="222">
                  <c:v>44.468085106382965</c:v>
                </c:pt>
                <c:pt idx="223">
                  <c:v>44.728894989704877</c:v>
                </c:pt>
                <c:pt idx="224">
                  <c:v>44.728894989704877</c:v>
                </c:pt>
                <c:pt idx="225">
                  <c:v>44.989704873026767</c:v>
                </c:pt>
                <c:pt idx="226">
                  <c:v>45.243651338366512</c:v>
                </c:pt>
                <c:pt idx="227">
                  <c:v>45.504461221688402</c:v>
                </c:pt>
                <c:pt idx="228">
                  <c:v>45.504461221688402</c:v>
                </c:pt>
                <c:pt idx="229">
                  <c:v>45.765271105010292</c:v>
                </c:pt>
                <c:pt idx="230">
                  <c:v>46.019217570350037</c:v>
                </c:pt>
                <c:pt idx="231">
                  <c:v>46.280027453671927</c:v>
                </c:pt>
                <c:pt idx="232">
                  <c:v>46.280027453671927</c:v>
                </c:pt>
                <c:pt idx="233">
                  <c:v>46.540837336993825</c:v>
                </c:pt>
                <c:pt idx="234">
                  <c:v>46.801647220315715</c:v>
                </c:pt>
                <c:pt idx="235">
                  <c:v>47.05559368565546</c:v>
                </c:pt>
                <c:pt idx="236">
                  <c:v>47.31640356897735</c:v>
                </c:pt>
                <c:pt idx="237">
                  <c:v>47.31640356897735</c:v>
                </c:pt>
                <c:pt idx="238">
                  <c:v>47.57721345229924</c:v>
                </c:pt>
                <c:pt idx="239">
                  <c:v>47.831159917638985</c:v>
                </c:pt>
                <c:pt idx="240">
                  <c:v>48.091969800960875</c:v>
                </c:pt>
                <c:pt idx="241">
                  <c:v>48.091969800960875</c:v>
                </c:pt>
                <c:pt idx="242">
                  <c:v>48.352779684282773</c:v>
                </c:pt>
                <c:pt idx="243">
                  <c:v>48.613589567604663</c:v>
                </c:pt>
                <c:pt idx="244">
                  <c:v>48.867536032944408</c:v>
                </c:pt>
                <c:pt idx="245">
                  <c:v>49.128345916266298</c:v>
                </c:pt>
                <c:pt idx="246">
                  <c:v>49.128345916266298</c:v>
                </c:pt>
                <c:pt idx="247">
                  <c:v>49.389155799588188</c:v>
                </c:pt>
                <c:pt idx="248">
                  <c:v>49.643102264927933</c:v>
                </c:pt>
                <c:pt idx="249">
                  <c:v>49.903912148249823</c:v>
                </c:pt>
                <c:pt idx="250">
                  <c:v>49.903912148249823</c:v>
                </c:pt>
                <c:pt idx="251">
                  <c:v>50.164722031571728</c:v>
                </c:pt>
                <c:pt idx="252">
                  <c:v>50.425531914893618</c:v>
                </c:pt>
                <c:pt idx="253">
                  <c:v>50.679478380233363</c:v>
                </c:pt>
                <c:pt idx="254">
                  <c:v>50.679478380233363</c:v>
                </c:pt>
                <c:pt idx="255">
                  <c:v>50.940288263555253</c:v>
                </c:pt>
                <c:pt idx="256">
                  <c:v>51.201098146877143</c:v>
                </c:pt>
                <c:pt idx="257">
                  <c:v>51.455044612216888</c:v>
                </c:pt>
                <c:pt idx="258">
                  <c:v>51.715854495538778</c:v>
                </c:pt>
                <c:pt idx="259">
                  <c:v>51.715854495538778</c:v>
                </c:pt>
                <c:pt idx="260">
                  <c:v>51.976664378860676</c:v>
                </c:pt>
                <c:pt idx="261">
                  <c:v>52.237474262182566</c:v>
                </c:pt>
                <c:pt idx="262">
                  <c:v>52.491420727522311</c:v>
                </c:pt>
                <c:pt idx="263">
                  <c:v>52.491420727522311</c:v>
                </c:pt>
                <c:pt idx="264">
                  <c:v>52.752230610844201</c:v>
                </c:pt>
                <c:pt idx="265">
                  <c:v>53.013040494166091</c:v>
                </c:pt>
                <c:pt idx="266">
                  <c:v>53.266986959505836</c:v>
                </c:pt>
                <c:pt idx="267">
                  <c:v>53.527796842827726</c:v>
                </c:pt>
                <c:pt idx="268">
                  <c:v>53.527796842827726</c:v>
                </c:pt>
                <c:pt idx="269">
                  <c:v>53.788606726149617</c:v>
                </c:pt>
                <c:pt idx="270">
                  <c:v>54.042553191489361</c:v>
                </c:pt>
                <c:pt idx="271">
                  <c:v>54.303363074811251</c:v>
                </c:pt>
                <c:pt idx="272">
                  <c:v>54.303363074811251</c:v>
                </c:pt>
                <c:pt idx="273">
                  <c:v>54.564172958133149</c:v>
                </c:pt>
                <c:pt idx="274">
                  <c:v>54.824982841455039</c:v>
                </c:pt>
                <c:pt idx="275">
                  <c:v>55.078929306794784</c:v>
                </c:pt>
                <c:pt idx="276">
                  <c:v>55.078929306794784</c:v>
                </c:pt>
                <c:pt idx="277">
                  <c:v>55.339739190116674</c:v>
                </c:pt>
                <c:pt idx="278">
                  <c:v>55.600549073438565</c:v>
                </c:pt>
                <c:pt idx="279">
                  <c:v>55.854495538778309</c:v>
                </c:pt>
                <c:pt idx="280">
                  <c:v>56.115305422100199</c:v>
                </c:pt>
                <c:pt idx="281">
                  <c:v>56.115305422100199</c:v>
                </c:pt>
                <c:pt idx="282">
                  <c:v>56.376115305422097</c:v>
                </c:pt>
                <c:pt idx="283">
                  <c:v>56.636925188743987</c:v>
                </c:pt>
                <c:pt idx="284">
                  <c:v>56.890871654083732</c:v>
                </c:pt>
                <c:pt idx="285">
                  <c:v>56.890871654083732</c:v>
                </c:pt>
                <c:pt idx="286">
                  <c:v>57.151681537405622</c:v>
                </c:pt>
                <c:pt idx="287">
                  <c:v>57.412491420727513</c:v>
                </c:pt>
                <c:pt idx="288">
                  <c:v>57.666437886067257</c:v>
                </c:pt>
                <c:pt idx="289">
                  <c:v>57.927247769389147</c:v>
                </c:pt>
                <c:pt idx="290">
                  <c:v>57.927247769389147</c:v>
                </c:pt>
                <c:pt idx="291">
                  <c:v>58.188057652711045</c:v>
                </c:pt>
                <c:pt idx="292">
                  <c:v>58.448867536032935</c:v>
                </c:pt>
                <c:pt idx="293">
                  <c:v>58.70281400137268</c:v>
                </c:pt>
                <c:pt idx="294">
                  <c:v>58.70281400137268</c:v>
                </c:pt>
                <c:pt idx="295">
                  <c:v>58.96362388469457</c:v>
                </c:pt>
                <c:pt idx="296">
                  <c:v>59.224433768016461</c:v>
                </c:pt>
                <c:pt idx="297">
                  <c:v>59.478380233356205</c:v>
                </c:pt>
                <c:pt idx="298">
                  <c:v>59.478380233356205</c:v>
                </c:pt>
                <c:pt idx="299">
                  <c:v>59.739190116678095</c:v>
                </c:pt>
                <c:pt idx="300">
                  <c:v>60</c:v>
                </c:pt>
                <c:pt idx="301">
                  <c:v>60.26080988332189</c:v>
                </c:pt>
                <c:pt idx="302">
                  <c:v>60.514756348661635</c:v>
                </c:pt>
                <c:pt idx="303">
                  <c:v>60.514756348661635</c:v>
                </c:pt>
                <c:pt idx="304">
                  <c:v>60.775566231983525</c:v>
                </c:pt>
                <c:pt idx="305">
                  <c:v>61.036376115305416</c:v>
                </c:pt>
                <c:pt idx="306">
                  <c:v>61.29032258064516</c:v>
                </c:pt>
                <c:pt idx="307">
                  <c:v>61.29032258064516</c:v>
                </c:pt>
                <c:pt idx="308">
                  <c:v>61.551132463967051</c:v>
                </c:pt>
                <c:pt idx="309">
                  <c:v>61.811942347288948</c:v>
                </c:pt>
                <c:pt idx="310">
                  <c:v>62.072752230610838</c:v>
                </c:pt>
                <c:pt idx="311">
                  <c:v>62.326698695950583</c:v>
                </c:pt>
                <c:pt idx="312">
                  <c:v>62.326698695950583</c:v>
                </c:pt>
                <c:pt idx="313">
                  <c:v>62.587508579272473</c:v>
                </c:pt>
                <c:pt idx="314">
                  <c:v>62.848318462594364</c:v>
                </c:pt>
                <c:pt idx="315">
                  <c:v>63.102264927934108</c:v>
                </c:pt>
                <c:pt idx="316">
                  <c:v>63.102264927934108</c:v>
                </c:pt>
                <c:pt idx="317">
                  <c:v>63.363074811255998</c:v>
                </c:pt>
                <c:pt idx="318">
                  <c:v>63.623884694577896</c:v>
                </c:pt>
                <c:pt idx="319">
                  <c:v>63.884694577899786</c:v>
                </c:pt>
                <c:pt idx="320">
                  <c:v>63.884694577899786</c:v>
                </c:pt>
                <c:pt idx="321">
                  <c:v>64.138641043239531</c:v>
                </c:pt>
                <c:pt idx="322">
                  <c:v>64.399450926561428</c:v>
                </c:pt>
                <c:pt idx="323">
                  <c:v>64.660260809883312</c:v>
                </c:pt>
                <c:pt idx="324">
                  <c:v>64.914207275223063</c:v>
                </c:pt>
                <c:pt idx="325">
                  <c:v>64.914207275223063</c:v>
                </c:pt>
                <c:pt idx="326">
                  <c:v>65.175017158544946</c:v>
                </c:pt>
                <c:pt idx="327">
                  <c:v>65.435827041866858</c:v>
                </c:pt>
                <c:pt idx="328">
                  <c:v>65.696636925188741</c:v>
                </c:pt>
                <c:pt idx="329">
                  <c:v>65.696636925188741</c:v>
                </c:pt>
                <c:pt idx="330">
                  <c:v>65.950583390528493</c:v>
                </c:pt>
                <c:pt idx="331">
                  <c:v>66.211393273850376</c:v>
                </c:pt>
                <c:pt idx="332">
                  <c:v>66.472203157172274</c:v>
                </c:pt>
                <c:pt idx="333">
                  <c:v>66.726149622512011</c:v>
                </c:pt>
                <c:pt idx="334">
                  <c:v>66.726149622512011</c:v>
                </c:pt>
                <c:pt idx="335">
                  <c:v>66.986959505833909</c:v>
                </c:pt>
                <c:pt idx="336">
                  <c:v>67.247769389155806</c:v>
                </c:pt>
                <c:pt idx="337">
                  <c:v>67.508579272477689</c:v>
                </c:pt>
                <c:pt idx="338">
                  <c:v>67.508579272477689</c:v>
                </c:pt>
                <c:pt idx="339">
                  <c:v>67.762525737817441</c:v>
                </c:pt>
                <c:pt idx="340">
                  <c:v>68.023335621139324</c:v>
                </c:pt>
                <c:pt idx="341">
                  <c:v>68.284145504461222</c:v>
                </c:pt>
                <c:pt idx="342">
                  <c:v>68.284145504461222</c:v>
                </c:pt>
                <c:pt idx="343">
                  <c:v>68.538091969800959</c:v>
                </c:pt>
                <c:pt idx="344">
                  <c:v>68.798901853122857</c:v>
                </c:pt>
                <c:pt idx="345">
                  <c:v>69.05971173644474</c:v>
                </c:pt>
                <c:pt idx="346">
                  <c:v>69.313658201784492</c:v>
                </c:pt>
                <c:pt idx="347">
                  <c:v>69.313658201784492</c:v>
                </c:pt>
                <c:pt idx="348">
                  <c:v>69.574468085106375</c:v>
                </c:pt>
                <c:pt idx="349">
                  <c:v>69.835277968428272</c:v>
                </c:pt>
                <c:pt idx="350">
                  <c:v>70.09608785175017</c:v>
                </c:pt>
                <c:pt idx="351">
                  <c:v>70.09608785175017</c:v>
                </c:pt>
                <c:pt idx="352">
                  <c:v>70.350034317089907</c:v>
                </c:pt>
                <c:pt idx="353">
                  <c:v>70.610844200411805</c:v>
                </c:pt>
                <c:pt idx="354">
                  <c:v>70.871654083733688</c:v>
                </c:pt>
                <c:pt idx="355">
                  <c:v>71.12560054907344</c:v>
                </c:pt>
                <c:pt idx="356">
                  <c:v>71.12560054907344</c:v>
                </c:pt>
                <c:pt idx="357">
                  <c:v>71.386410432395323</c:v>
                </c:pt>
                <c:pt idx="358">
                  <c:v>71.647220315717234</c:v>
                </c:pt>
                <c:pt idx="359">
                  <c:v>71.908030199039118</c:v>
                </c:pt>
                <c:pt idx="360">
                  <c:v>71.908030199039118</c:v>
                </c:pt>
                <c:pt idx="361">
                  <c:v>72.161976664378869</c:v>
                </c:pt>
                <c:pt idx="362">
                  <c:v>72.422786547700753</c:v>
                </c:pt>
                <c:pt idx="363">
                  <c:v>72.68359643102265</c:v>
                </c:pt>
                <c:pt idx="364">
                  <c:v>72.68359643102265</c:v>
                </c:pt>
                <c:pt idx="365">
                  <c:v>72.937542896362388</c:v>
                </c:pt>
                <c:pt idx="366">
                  <c:v>73.198352779684285</c:v>
                </c:pt>
                <c:pt idx="367">
                  <c:v>73.459162663006168</c:v>
                </c:pt>
                <c:pt idx="368">
                  <c:v>73.719972546328066</c:v>
                </c:pt>
                <c:pt idx="369">
                  <c:v>73.719972546328066</c:v>
                </c:pt>
                <c:pt idx="370">
                  <c:v>73.973919011667803</c:v>
                </c:pt>
                <c:pt idx="371">
                  <c:v>74.234728894989701</c:v>
                </c:pt>
                <c:pt idx="372">
                  <c:v>74.495538778311584</c:v>
                </c:pt>
                <c:pt idx="373">
                  <c:v>74.495538778311584</c:v>
                </c:pt>
                <c:pt idx="374">
                  <c:v>74.749485243651336</c:v>
                </c:pt>
                <c:pt idx="375">
                  <c:v>75.010295126973219</c:v>
                </c:pt>
                <c:pt idx="376">
                  <c:v>75.27110501029513</c:v>
                </c:pt>
                <c:pt idx="377">
                  <c:v>75.531914893617014</c:v>
                </c:pt>
                <c:pt idx="378">
                  <c:v>75.531914893617014</c:v>
                </c:pt>
                <c:pt idx="379">
                  <c:v>75.785861358956765</c:v>
                </c:pt>
                <c:pt idx="380">
                  <c:v>76.046671242278649</c:v>
                </c:pt>
                <c:pt idx="381">
                  <c:v>76.307481125600546</c:v>
                </c:pt>
                <c:pt idx="382">
                  <c:v>76.307481125600546</c:v>
                </c:pt>
                <c:pt idx="383">
                  <c:v>76.561427590940283</c:v>
                </c:pt>
                <c:pt idx="384">
                  <c:v>76.822237474262181</c:v>
                </c:pt>
                <c:pt idx="385">
                  <c:v>77.083047357584064</c:v>
                </c:pt>
                <c:pt idx="386">
                  <c:v>77.083047357584064</c:v>
                </c:pt>
                <c:pt idx="387">
                  <c:v>77.343857240905976</c:v>
                </c:pt>
                <c:pt idx="388">
                  <c:v>77.597803706245699</c:v>
                </c:pt>
                <c:pt idx="389">
                  <c:v>77.858613589567597</c:v>
                </c:pt>
                <c:pt idx="390">
                  <c:v>78.119423472889494</c:v>
                </c:pt>
                <c:pt idx="391">
                  <c:v>78.119423472889494</c:v>
                </c:pt>
                <c:pt idx="392">
                  <c:v>78.373369938229231</c:v>
                </c:pt>
                <c:pt idx="393">
                  <c:v>78.634179821551129</c:v>
                </c:pt>
                <c:pt idx="394">
                  <c:v>78.894989704873026</c:v>
                </c:pt>
                <c:pt idx="395">
                  <c:v>78.894989704873026</c:v>
                </c:pt>
                <c:pt idx="396">
                  <c:v>79.15579958819491</c:v>
                </c:pt>
                <c:pt idx="397">
                  <c:v>79.409746053534661</c:v>
                </c:pt>
                <c:pt idx="398">
                  <c:v>79.670555936856545</c:v>
                </c:pt>
                <c:pt idx="399">
                  <c:v>79.931365820178442</c:v>
                </c:pt>
                <c:pt idx="400">
                  <c:v>79.931365820178442</c:v>
                </c:pt>
                <c:pt idx="401">
                  <c:v>80.185312285518179</c:v>
                </c:pt>
                <c:pt idx="402">
                  <c:v>80.446122168840077</c:v>
                </c:pt>
                <c:pt idx="403">
                  <c:v>80.70693205216196</c:v>
                </c:pt>
                <c:pt idx="404">
                  <c:v>80.70693205216196</c:v>
                </c:pt>
                <c:pt idx="405">
                  <c:v>80.967741935483858</c:v>
                </c:pt>
                <c:pt idx="406">
                  <c:v>81.221688400823595</c:v>
                </c:pt>
                <c:pt idx="407">
                  <c:v>81.482498284145493</c:v>
                </c:pt>
                <c:pt idx="408">
                  <c:v>81.482498284145493</c:v>
                </c:pt>
                <c:pt idx="409">
                  <c:v>81.743308167467404</c:v>
                </c:pt>
                <c:pt idx="410">
                  <c:v>81.997254632807127</c:v>
                </c:pt>
                <c:pt idx="411">
                  <c:v>82.258064516129025</c:v>
                </c:pt>
                <c:pt idx="412">
                  <c:v>82.518874399450922</c:v>
                </c:pt>
                <c:pt idx="413">
                  <c:v>82.518874399450922</c:v>
                </c:pt>
                <c:pt idx="414">
                  <c:v>82.77968428277282</c:v>
                </c:pt>
                <c:pt idx="415">
                  <c:v>83.033630748112557</c:v>
                </c:pt>
                <c:pt idx="416">
                  <c:v>83.294440631434441</c:v>
                </c:pt>
                <c:pt idx="417">
                  <c:v>83.294440631434441</c:v>
                </c:pt>
                <c:pt idx="418">
                  <c:v>83.555250514756338</c:v>
                </c:pt>
                <c:pt idx="419">
                  <c:v>83.809196980096075</c:v>
                </c:pt>
                <c:pt idx="420">
                  <c:v>84.070006863417973</c:v>
                </c:pt>
                <c:pt idx="421">
                  <c:v>84.330816746739856</c:v>
                </c:pt>
                <c:pt idx="422">
                  <c:v>84.330816746739856</c:v>
                </c:pt>
                <c:pt idx="423">
                  <c:v>84.584763212079608</c:v>
                </c:pt>
                <c:pt idx="424">
                  <c:v>84.845573095401491</c:v>
                </c:pt>
                <c:pt idx="425">
                  <c:v>85.106382978723389</c:v>
                </c:pt>
                <c:pt idx="426">
                  <c:v>85.106382978723389</c:v>
                </c:pt>
                <c:pt idx="427">
                  <c:v>85.367192862045314</c:v>
                </c:pt>
                <c:pt idx="428">
                  <c:v>85.621139327385023</c:v>
                </c:pt>
                <c:pt idx="429">
                  <c:v>85.881949210706949</c:v>
                </c:pt>
                <c:pt idx="430">
                  <c:v>85.881949210706949</c:v>
                </c:pt>
                <c:pt idx="431">
                  <c:v>86.142759094028833</c:v>
                </c:pt>
                <c:pt idx="432">
                  <c:v>86.39670555936857</c:v>
                </c:pt>
                <c:pt idx="433">
                  <c:v>86.657515442690467</c:v>
                </c:pt>
                <c:pt idx="434">
                  <c:v>86.918325326012365</c:v>
                </c:pt>
                <c:pt idx="435">
                  <c:v>86.918325326012365</c:v>
                </c:pt>
                <c:pt idx="436">
                  <c:v>87.179135209334248</c:v>
                </c:pt>
                <c:pt idx="437">
                  <c:v>87.433081674673986</c:v>
                </c:pt>
                <c:pt idx="438">
                  <c:v>87.693891557995883</c:v>
                </c:pt>
                <c:pt idx="439">
                  <c:v>87.693891557995883</c:v>
                </c:pt>
                <c:pt idx="440">
                  <c:v>87.954701441317781</c:v>
                </c:pt>
                <c:pt idx="441">
                  <c:v>88.208647906657518</c:v>
                </c:pt>
                <c:pt idx="442">
                  <c:v>88.469457789979401</c:v>
                </c:pt>
                <c:pt idx="443">
                  <c:v>88.730267673301299</c:v>
                </c:pt>
                <c:pt idx="444">
                  <c:v>88.730267673301299</c:v>
                </c:pt>
                <c:pt idx="445">
                  <c:v>88.991077556623225</c:v>
                </c:pt>
                <c:pt idx="446">
                  <c:v>89.245024021962934</c:v>
                </c:pt>
                <c:pt idx="447">
                  <c:v>89.505833905284859</c:v>
                </c:pt>
                <c:pt idx="448">
                  <c:v>89.505833905284859</c:v>
                </c:pt>
                <c:pt idx="449">
                  <c:v>89.766643788606729</c:v>
                </c:pt>
                <c:pt idx="450">
                  <c:v>90.020590253946494</c:v>
                </c:pt>
                <c:pt idx="451">
                  <c:v>90.281400137268363</c:v>
                </c:pt>
                <c:pt idx="452">
                  <c:v>90.281400137268363</c:v>
                </c:pt>
                <c:pt idx="453">
                  <c:v>90.542210020590275</c:v>
                </c:pt>
                <c:pt idx="454">
                  <c:v>90.803019903912144</c:v>
                </c:pt>
                <c:pt idx="455">
                  <c:v>91.05696636925191</c:v>
                </c:pt>
                <c:pt idx="456">
                  <c:v>91.317776252573779</c:v>
                </c:pt>
                <c:pt idx="457">
                  <c:v>91.317776252573779</c:v>
                </c:pt>
                <c:pt idx="458">
                  <c:v>91.578586135895691</c:v>
                </c:pt>
                <c:pt idx="459">
                  <c:v>91.832532601235414</c:v>
                </c:pt>
                <c:pt idx="460">
                  <c:v>92.093342484557326</c:v>
                </c:pt>
                <c:pt idx="461">
                  <c:v>92.093342484557326</c:v>
                </c:pt>
                <c:pt idx="462">
                  <c:v>92.354152367879195</c:v>
                </c:pt>
                <c:pt idx="463">
                  <c:v>92.614962251201106</c:v>
                </c:pt>
                <c:pt idx="464">
                  <c:v>92.86890871654083</c:v>
                </c:pt>
                <c:pt idx="465">
                  <c:v>93.129718599862741</c:v>
                </c:pt>
                <c:pt idx="466">
                  <c:v>93.129718599862741</c:v>
                </c:pt>
                <c:pt idx="467">
                  <c:v>93.390528483184639</c:v>
                </c:pt>
                <c:pt idx="468">
                  <c:v>93.644474948524376</c:v>
                </c:pt>
                <c:pt idx="469">
                  <c:v>93.905284831846274</c:v>
                </c:pt>
                <c:pt idx="470">
                  <c:v>93.905284831846274</c:v>
                </c:pt>
                <c:pt idx="471">
                  <c:v>94.166094715168171</c:v>
                </c:pt>
                <c:pt idx="472">
                  <c:v>94.426904598490054</c:v>
                </c:pt>
                <c:pt idx="473">
                  <c:v>94.680851063829806</c:v>
                </c:pt>
                <c:pt idx="474">
                  <c:v>94.680851063829806</c:v>
                </c:pt>
                <c:pt idx="475">
                  <c:v>94.941660947151689</c:v>
                </c:pt>
                <c:pt idx="476">
                  <c:v>95.202470830473587</c:v>
                </c:pt>
                <c:pt idx="477">
                  <c:v>95.456417295813324</c:v>
                </c:pt>
                <c:pt idx="478">
                  <c:v>95.717227179135222</c:v>
                </c:pt>
                <c:pt idx="479">
                  <c:v>95.717227179135222</c:v>
                </c:pt>
                <c:pt idx="480">
                  <c:v>95.978037062457105</c:v>
                </c:pt>
                <c:pt idx="481">
                  <c:v>96.238846945779002</c:v>
                </c:pt>
                <c:pt idx="482">
                  <c:v>96.49279341111874</c:v>
                </c:pt>
                <c:pt idx="483">
                  <c:v>96.49279341111874</c:v>
                </c:pt>
                <c:pt idx="484">
                  <c:v>96.753603294440637</c:v>
                </c:pt>
                <c:pt idx="485">
                  <c:v>97.014413177762535</c:v>
                </c:pt>
                <c:pt idx="486">
                  <c:v>97.268359643102272</c:v>
                </c:pt>
                <c:pt idx="487">
                  <c:v>97.268359643102272</c:v>
                </c:pt>
                <c:pt idx="488">
                  <c:v>97.52916952642417</c:v>
                </c:pt>
                <c:pt idx="489">
                  <c:v>97.789979409746067</c:v>
                </c:pt>
                <c:pt idx="490">
                  <c:v>98.05078929306795</c:v>
                </c:pt>
                <c:pt idx="491">
                  <c:v>98.304735758407702</c:v>
                </c:pt>
                <c:pt idx="492">
                  <c:v>98.304735758407702</c:v>
                </c:pt>
                <c:pt idx="493">
                  <c:v>98.565545641729585</c:v>
                </c:pt>
                <c:pt idx="494">
                  <c:v>98.826355525051483</c:v>
                </c:pt>
                <c:pt idx="495">
                  <c:v>99.08030199039122</c:v>
                </c:pt>
                <c:pt idx="496">
                  <c:v>99.08030199039122</c:v>
                </c:pt>
                <c:pt idx="497">
                  <c:v>99.341111873713118</c:v>
                </c:pt>
                <c:pt idx="498">
                  <c:v>99.601921757035001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B1-415A-ADF9-578ECB396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1664617"/>
        <c:axId val="1828396821"/>
      </c:scatterChart>
      <c:valAx>
        <c:axId val="631664617"/>
        <c:scaling>
          <c:orientation val="minMax"/>
        </c:scaling>
        <c:delete val="0"/>
        <c:axPos val="b"/>
        <c:majorGridlines>
          <c:spPr>
            <a:ln>
              <a:solidFill>
                <a:srgbClr val="FFFFFF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</a:defRPr>
                </a:pPr>
                <a:r>
                  <a:t>Temperature [C]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1828396821"/>
        <c:crosses val="autoZero"/>
        <c:crossBetween val="midCat"/>
      </c:valAx>
      <c:valAx>
        <c:axId val="1828396821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</a:defRPr>
                </a:pPr>
                <a:r>
                  <a:t>Depth [m]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631664617"/>
        <c:crosses val="autoZero"/>
        <c:crossBetween val="midCat"/>
      </c:valAx>
      <c:spPr>
        <a:solidFill>
          <a:srgbClr val="FFFFFF"/>
        </a:solidFill>
      </c:spPr>
    </c:plotArea>
    <c:plotVisOnly val="1"/>
    <c:dispBlanksAs val="zero"/>
    <c:showDLblsOverMax val="1"/>
  </c:chart>
  <c:spPr>
    <a:solidFill>
      <a:srgbClr val="FFFFFF"/>
    </a:solidFill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3</xdr:col>
      <xdr:colOff>1062038</xdr:colOff>
      <xdr:row>30</xdr:row>
      <xdr:rowOff>0</xdr:rowOff>
    </xdr:to>
    <xdr:sp macro="" textlink="">
      <xdr:nvSpPr>
        <xdr:cNvPr id="1026" name="Rectangle 2" hidden="1">
          <a:extLst>
            <a:ext uri="{FF2B5EF4-FFF2-40B4-BE49-F238E27FC236}">
              <a16:creationId xmlns:a16="http://schemas.microsoft.com/office/drawing/2014/main" id="{6CC56004-825E-4514-82D8-EFB2C465A38F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4762500" cy="4762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1062038</xdr:colOff>
      <xdr:row>25</xdr:row>
      <xdr:rowOff>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BDE9D3C9-8C8C-4E30-B819-90EAF49C98B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5176838" cy="4762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1" descr="Chart 0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1" descr="Chart 0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2" name="Chart 2" descr="Chart 0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3" name="Chart 3" descr="Chart 0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4" name="Chart 4" descr="Chart 0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10600" cy="6276975"/>
    <xdr:graphicFrame macro="">
      <xdr:nvGraphicFramePr>
        <xdr:cNvPr id="5" name="Chart 5" descr="Chart 0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3"/>
  <sheetViews>
    <sheetView workbookViewId="0">
      <selection activeCell="D25" sqref="D25"/>
    </sheetView>
  </sheetViews>
  <sheetFormatPr defaultColWidth="17.265625" defaultRowHeight="15" customHeight="1" x14ac:dyDescent="0.35"/>
  <cols>
    <col min="2" max="2" width="23.06640625" customWidth="1"/>
  </cols>
  <sheetData>
    <row r="1" spans="1:29" ht="15" customHeight="1" x14ac:dyDescent="0.35">
      <c r="A1" s="26" t="s">
        <v>78</v>
      </c>
    </row>
    <row r="2" spans="1:29" ht="15" customHeight="1" x14ac:dyDescent="0.4">
      <c r="A2" s="7" t="s">
        <v>16</v>
      </c>
      <c r="B2" s="28" t="s">
        <v>79</v>
      </c>
    </row>
    <row r="3" spans="1:29" ht="15" customHeight="1" x14ac:dyDescent="0.35">
      <c r="A3" s="11" t="s">
        <v>21</v>
      </c>
      <c r="B3" s="29" t="s">
        <v>80</v>
      </c>
    </row>
    <row r="4" spans="1:29" ht="15" customHeight="1" x14ac:dyDescent="0.35">
      <c r="A4" s="30"/>
      <c r="B4" s="31"/>
    </row>
    <row r="5" spans="1:29" ht="15" customHeight="1" x14ac:dyDescent="0.35">
      <c r="A5" s="26" t="s">
        <v>65</v>
      </c>
    </row>
    <row r="6" spans="1:29" ht="15" customHeight="1" x14ac:dyDescent="0.4">
      <c r="A6" s="24" t="s">
        <v>63</v>
      </c>
      <c r="B6" s="2" t="s">
        <v>6</v>
      </c>
      <c r="C6" s="2" t="s">
        <v>10</v>
      </c>
      <c r="D6" s="2" t="s">
        <v>12</v>
      </c>
      <c r="E6" s="1" t="s">
        <v>16</v>
      </c>
      <c r="F6" s="2"/>
      <c r="G6" s="2"/>
      <c r="H6" s="2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</row>
    <row r="7" spans="1:29" ht="15" customHeight="1" x14ac:dyDescent="0.35">
      <c r="A7" s="25" t="s">
        <v>64</v>
      </c>
      <c r="B7" s="22" t="s">
        <v>61</v>
      </c>
      <c r="C7" s="22" t="s">
        <v>60</v>
      </c>
      <c r="D7" s="8" t="s">
        <v>19</v>
      </c>
      <c r="E7" s="23" t="s">
        <v>62</v>
      </c>
      <c r="F7" s="8"/>
      <c r="G7" s="8"/>
      <c r="H7" s="8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 ht="15" customHeight="1" x14ac:dyDescent="0.35">
      <c r="F8" s="9"/>
      <c r="H8" s="6"/>
    </row>
    <row r="9" spans="1:29" ht="15" customHeight="1" x14ac:dyDescent="0.35">
      <c r="A9" s="26"/>
      <c r="F9" s="9"/>
      <c r="H9" s="6"/>
    </row>
    <row r="10" spans="1:29" ht="15" customHeight="1" x14ac:dyDescent="0.35">
      <c r="A10" s="26" t="s">
        <v>66</v>
      </c>
      <c r="F10" s="9"/>
      <c r="H10" s="6"/>
    </row>
    <row r="11" spans="1:29" ht="15" customHeight="1" x14ac:dyDescent="0.4">
      <c r="A11" s="27" t="s">
        <v>67</v>
      </c>
      <c r="B11" s="27" t="s">
        <v>68</v>
      </c>
      <c r="C11" s="27" t="s">
        <v>69</v>
      </c>
      <c r="D11" s="27" t="s">
        <v>70</v>
      </c>
      <c r="E11" s="27" t="s">
        <v>71</v>
      </c>
      <c r="F11" s="9"/>
      <c r="H11" s="6"/>
    </row>
    <row r="12" spans="1:29" ht="15" customHeight="1" x14ac:dyDescent="0.35">
      <c r="F12" s="9"/>
      <c r="H12" s="6"/>
    </row>
    <row r="13" spans="1:29" ht="15" customHeight="1" x14ac:dyDescent="0.35">
      <c r="F13" s="9"/>
      <c r="H13" s="6"/>
    </row>
    <row r="14" spans="1:29" ht="15" customHeight="1" x14ac:dyDescent="0.35">
      <c r="F14" s="9"/>
      <c r="H14" s="6"/>
    </row>
    <row r="15" spans="1:29" ht="15" customHeight="1" x14ac:dyDescent="0.35">
      <c r="F15" s="9"/>
      <c r="H15" s="6"/>
    </row>
    <row r="16" spans="1:29" ht="15" customHeight="1" x14ac:dyDescent="0.35">
      <c r="A16" s="26" t="s">
        <v>72</v>
      </c>
      <c r="F16" s="9"/>
      <c r="H16" s="6"/>
    </row>
    <row r="17" spans="1:8" ht="15" customHeight="1" x14ac:dyDescent="0.35">
      <c r="A17" s="26" t="s">
        <v>73</v>
      </c>
      <c r="B17" s="26" t="s">
        <v>74</v>
      </c>
      <c r="H17" s="6"/>
    </row>
    <row r="18" spans="1:8" ht="15" customHeight="1" x14ac:dyDescent="0.35">
      <c r="A18" s="26" t="s">
        <v>75</v>
      </c>
      <c r="B18" s="26" t="s">
        <v>76</v>
      </c>
      <c r="H18" s="6"/>
    </row>
    <row r="19" spans="1:8" ht="15" customHeight="1" x14ac:dyDescent="0.35">
      <c r="A19" s="26" t="s">
        <v>69</v>
      </c>
      <c r="B19" s="26" t="s">
        <v>77</v>
      </c>
      <c r="H19" s="6"/>
    </row>
    <row r="20" spans="1:8" ht="15" customHeight="1" x14ac:dyDescent="0.35">
      <c r="H20" s="6"/>
    </row>
    <row r="21" spans="1:8" ht="15" customHeight="1" x14ac:dyDescent="0.35">
      <c r="H21" s="6"/>
    </row>
    <row r="22" spans="1:8" ht="15" customHeight="1" x14ac:dyDescent="0.35">
      <c r="H22" s="6"/>
    </row>
    <row r="23" spans="1:8" ht="15" customHeight="1" x14ac:dyDescent="0.35">
      <c r="H23" s="6"/>
    </row>
    <row r="24" spans="1:8" ht="15" customHeight="1" x14ac:dyDescent="0.35">
      <c r="H24" s="6"/>
    </row>
    <row r="25" spans="1:8" ht="15" customHeight="1" x14ac:dyDescent="0.35">
      <c r="H25" s="6"/>
    </row>
    <row r="26" spans="1:8" ht="15" customHeight="1" x14ac:dyDescent="0.35">
      <c r="H26" s="6"/>
    </row>
    <row r="27" spans="1:8" ht="15" customHeight="1" x14ac:dyDescent="0.35">
      <c r="H27" s="6"/>
    </row>
    <row r="28" spans="1:8" ht="15" customHeight="1" x14ac:dyDescent="0.35">
      <c r="H28" s="6"/>
    </row>
    <row r="29" spans="1:8" ht="15" customHeight="1" x14ac:dyDescent="0.35">
      <c r="H29" s="6"/>
    </row>
    <row r="30" spans="1:8" ht="15" customHeight="1" x14ac:dyDescent="0.35">
      <c r="H30" s="6"/>
    </row>
    <row r="31" spans="1:8" ht="15" customHeight="1" x14ac:dyDescent="0.35">
      <c r="H31" s="6"/>
    </row>
    <row r="32" spans="1:8" ht="15" customHeight="1" x14ac:dyDescent="0.35">
      <c r="H32" s="6"/>
    </row>
    <row r="33" spans="8:8" ht="15" customHeight="1" x14ac:dyDescent="0.35">
      <c r="H33" s="6"/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sqref="A1:C12"/>
    </sheetView>
  </sheetViews>
  <sheetFormatPr defaultColWidth="17.265625" defaultRowHeight="15" customHeight="1" x14ac:dyDescent="0.35"/>
  <sheetData>
    <row r="1" spans="1:4" ht="15" customHeight="1" x14ac:dyDescent="0.4">
      <c r="A1" s="7" t="s">
        <v>7</v>
      </c>
      <c r="B1" s="7" t="s">
        <v>16</v>
      </c>
      <c r="C1" s="7" t="s">
        <v>17</v>
      </c>
      <c r="D1" s="9" t="s">
        <v>18</v>
      </c>
    </row>
    <row r="2" spans="1:4" ht="15" customHeight="1" x14ac:dyDescent="0.35">
      <c r="A2" s="11" t="s">
        <v>20</v>
      </c>
      <c r="B2" s="11" t="s">
        <v>21</v>
      </c>
      <c r="C2" s="11" t="s">
        <v>22</v>
      </c>
    </row>
    <row r="3" spans="1:4" ht="15" customHeight="1" x14ac:dyDescent="0.35">
      <c r="A3" s="12">
        <v>1</v>
      </c>
      <c r="B3" s="13"/>
      <c r="C3" s="14">
        <v>0</v>
      </c>
    </row>
    <row r="4" spans="1:4" ht="15" customHeight="1" x14ac:dyDescent="0.35">
      <c r="A4" s="12">
        <v>2</v>
      </c>
      <c r="B4" s="13"/>
      <c r="C4" s="14">
        <f t="shared" ref="C4:C28" si="0">C3+0.2</f>
        <v>0.2</v>
      </c>
    </row>
    <row r="5" spans="1:4" ht="15" customHeight="1" x14ac:dyDescent="0.35">
      <c r="A5" s="12">
        <v>3</v>
      </c>
      <c r="B5" s="13"/>
      <c r="C5" s="14">
        <f t="shared" si="0"/>
        <v>0.4</v>
      </c>
    </row>
    <row r="6" spans="1:4" ht="15" customHeight="1" x14ac:dyDescent="0.35">
      <c r="A6" s="12">
        <v>4</v>
      </c>
      <c r="B6" s="13"/>
      <c r="C6" s="14">
        <f t="shared" si="0"/>
        <v>0.60000000000000009</v>
      </c>
    </row>
    <row r="7" spans="1:4" ht="15" customHeight="1" x14ac:dyDescent="0.35">
      <c r="A7" s="12">
        <v>5</v>
      </c>
      <c r="B7" s="13"/>
      <c r="C7" s="14">
        <f t="shared" si="0"/>
        <v>0.8</v>
      </c>
    </row>
    <row r="8" spans="1:4" ht="15" customHeight="1" x14ac:dyDescent="0.35">
      <c r="A8" s="12">
        <v>6</v>
      </c>
      <c r="B8" s="13"/>
      <c r="C8" s="14">
        <f t="shared" si="0"/>
        <v>1</v>
      </c>
    </row>
    <row r="9" spans="1:4" ht="15" customHeight="1" x14ac:dyDescent="0.35">
      <c r="A9" s="12">
        <v>7</v>
      </c>
      <c r="B9" s="13"/>
      <c r="C9" s="14">
        <f t="shared" si="0"/>
        <v>1.2</v>
      </c>
    </row>
    <row r="10" spans="1:4" ht="15" customHeight="1" x14ac:dyDescent="0.35">
      <c r="A10" s="12">
        <v>8</v>
      </c>
      <c r="B10" s="13"/>
      <c r="C10" s="14">
        <f t="shared" si="0"/>
        <v>1.4</v>
      </c>
    </row>
    <row r="11" spans="1:4" ht="15" customHeight="1" x14ac:dyDescent="0.35">
      <c r="A11" s="12">
        <v>9</v>
      </c>
      <c r="B11" s="13"/>
      <c r="C11" s="14">
        <f t="shared" si="0"/>
        <v>1.5999999999999999</v>
      </c>
    </row>
    <row r="12" spans="1:4" ht="15" customHeight="1" x14ac:dyDescent="0.35">
      <c r="A12" s="12">
        <v>10</v>
      </c>
      <c r="B12" s="13"/>
      <c r="C12" s="14">
        <f t="shared" si="0"/>
        <v>1.7999999999999998</v>
      </c>
    </row>
    <row r="13" spans="1:4" ht="15" customHeight="1" x14ac:dyDescent="0.35">
      <c r="A13" s="12">
        <v>11</v>
      </c>
      <c r="B13" s="13"/>
      <c r="C13" s="14">
        <f t="shared" si="0"/>
        <v>1.9999999999999998</v>
      </c>
    </row>
    <row r="14" spans="1:4" ht="15" customHeight="1" x14ac:dyDescent="0.35">
      <c r="A14" s="12">
        <v>12</v>
      </c>
      <c r="B14" s="13"/>
      <c r="C14" s="14">
        <f t="shared" si="0"/>
        <v>2.1999999999999997</v>
      </c>
    </row>
    <row r="15" spans="1:4" ht="15" customHeight="1" x14ac:dyDescent="0.35">
      <c r="A15" s="12">
        <v>13</v>
      </c>
      <c r="B15" s="13"/>
      <c r="C15" s="14">
        <f t="shared" si="0"/>
        <v>2.4</v>
      </c>
    </row>
    <row r="16" spans="1:4" ht="15" customHeight="1" x14ac:dyDescent="0.35">
      <c r="A16" s="12">
        <v>14</v>
      </c>
      <c r="B16" s="13"/>
      <c r="C16" s="14">
        <f t="shared" si="0"/>
        <v>2.6</v>
      </c>
    </row>
    <row r="17" spans="1:3" ht="15" customHeight="1" x14ac:dyDescent="0.35">
      <c r="A17" s="12">
        <v>15</v>
      </c>
      <c r="B17" s="13"/>
      <c r="C17" s="14">
        <f t="shared" si="0"/>
        <v>2.8000000000000003</v>
      </c>
    </row>
    <row r="18" spans="1:3" ht="15" customHeight="1" x14ac:dyDescent="0.35">
      <c r="A18" s="12">
        <v>16</v>
      </c>
      <c r="B18" s="13"/>
      <c r="C18" s="14">
        <f t="shared" si="0"/>
        <v>3.0000000000000004</v>
      </c>
    </row>
    <row r="19" spans="1:3" ht="15" customHeight="1" x14ac:dyDescent="0.35">
      <c r="A19" s="13"/>
      <c r="B19" s="13"/>
      <c r="C19" s="14">
        <f t="shared" si="0"/>
        <v>3.2000000000000006</v>
      </c>
    </row>
    <row r="20" spans="1:3" ht="15" customHeight="1" x14ac:dyDescent="0.35">
      <c r="A20" s="13"/>
      <c r="B20" s="13"/>
      <c r="C20" s="14">
        <f t="shared" si="0"/>
        <v>3.4000000000000008</v>
      </c>
    </row>
    <row r="21" spans="1:3" ht="15" customHeight="1" x14ac:dyDescent="0.35">
      <c r="A21" s="13"/>
      <c r="B21" s="13"/>
      <c r="C21" s="14">
        <f t="shared" si="0"/>
        <v>3.600000000000001</v>
      </c>
    </row>
    <row r="22" spans="1:3" ht="15" customHeight="1" x14ac:dyDescent="0.35">
      <c r="A22" s="13"/>
      <c r="B22" s="13"/>
      <c r="C22" s="14">
        <f t="shared" si="0"/>
        <v>3.8000000000000012</v>
      </c>
    </row>
    <row r="23" spans="1:3" ht="15" customHeight="1" x14ac:dyDescent="0.35">
      <c r="A23" s="13"/>
      <c r="B23" s="13"/>
      <c r="C23" s="14">
        <f t="shared" si="0"/>
        <v>4.0000000000000009</v>
      </c>
    </row>
    <row r="24" spans="1:3" ht="15" customHeight="1" x14ac:dyDescent="0.35">
      <c r="A24" s="13"/>
      <c r="B24" s="13"/>
      <c r="C24" s="14">
        <f t="shared" si="0"/>
        <v>4.2000000000000011</v>
      </c>
    </row>
    <row r="25" spans="1:3" ht="15" customHeight="1" x14ac:dyDescent="0.35">
      <c r="A25" s="13"/>
      <c r="B25" s="13"/>
      <c r="C25" s="14">
        <f t="shared" si="0"/>
        <v>4.4000000000000012</v>
      </c>
    </row>
    <row r="26" spans="1:3" ht="15" customHeight="1" x14ac:dyDescent="0.35">
      <c r="A26" s="13"/>
      <c r="B26" s="13"/>
      <c r="C26" s="14">
        <f t="shared" si="0"/>
        <v>4.6000000000000014</v>
      </c>
    </row>
    <row r="27" spans="1:3" ht="15" customHeight="1" x14ac:dyDescent="0.35">
      <c r="A27" s="13"/>
      <c r="B27" s="13"/>
      <c r="C27" s="14">
        <f t="shared" si="0"/>
        <v>4.8000000000000016</v>
      </c>
    </row>
    <row r="28" spans="1:3" ht="15" customHeight="1" x14ac:dyDescent="0.35">
      <c r="A28" s="13"/>
      <c r="B28" s="13"/>
      <c r="C28" s="14">
        <f t="shared" si="0"/>
        <v>5.0000000000000018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00"/>
  <sheetViews>
    <sheetView workbookViewId="0"/>
  </sheetViews>
  <sheetFormatPr defaultColWidth="17.265625" defaultRowHeight="15" customHeight="1" x14ac:dyDescent="0.35"/>
  <cols>
    <col min="1" max="26" width="8" customWidth="1"/>
  </cols>
  <sheetData>
    <row r="1" spans="1:23" ht="12.75" customHeight="1" x14ac:dyDescent="0.4">
      <c r="A1" s="1" t="s">
        <v>0</v>
      </c>
      <c r="B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0</v>
      </c>
      <c r="P1" s="1" t="s">
        <v>8</v>
      </c>
      <c r="Q1" s="1" t="s">
        <v>1</v>
      </c>
      <c r="V1" s="3" t="s">
        <v>9</v>
      </c>
      <c r="W1" s="3" t="s">
        <v>13</v>
      </c>
    </row>
    <row r="2" spans="1:23" ht="12.75" customHeight="1" x14ac:dyDescent="0.35">
      <c r="A2" s="5">
        <v>44</v>
      </c>
      <c r="B2" s="5">
        <v>580</v>
      </c>
      <c r="E2" s="6" t="s">
        <v>14</v>
      </c>
      <c r="F2" s="6">
        <v>8</v>
      </c>
      <c r="G2" s="6" t="s">
        <v>15</v>
      </c>
      <c r="H2" s="6">
        <v>664</v>
      </c>
      <c r="K2" s="6">
        <v>0</v>
      </c>
      <c r="L2" s="6">
        <f t="shared" ref="L2:L500" si="0">K2*14.57/10+14.7</f>
        <v>14.7</v>
      </c>
      <c r="M2" s="6">
        <f t="shared" ref="M2:M63" ca="1" si="1">20+0.2*RAND()</f>
        <v>20.086466674205397</v>
      </c>
      <c r="N2" s="5">
        <f>(L2*P_calibration!$I$4+P_calibration!$I$5)*P_calibration!$I$6/10</f>
        <v>2.8701488400000001</v>
      </c>
      <c r="O2" s="5">
        <f>ROUND((N2*P_calibration!$I$2+P_calibration!$I$3)*1023/5,0)</f>
        <v>44</v>
      </c>
      <c r="P2" s="5">
        <f t="shared" ref="P2:P500" ca="1" si="2">FORECAST(M2,$V$2:$V$59,$W$2:$W$59)</f>
        <v>3813.3808448571976</v>
      </c>
      <c r="Q2" s="5">
        <f ca="1">ROUND((1023/5)*T_calibration!$I$6/(1+InputData_FromArduino!P2/T_calibration!$I$2),0)</f>
        <v>580</v>
      </c>
      <c r="V2" s="6">
        <v>811.3</v>
      </c>
      <c r="W2" s="6">
        <v>50</v>
      </c>
    </row>
    <row r="3" spans="1:23" ht="12.75" customHeight="1" x14ac:dyDescent="0.35">
      <c r="A3" s="5">
        <v>45</v>
      </c>
      <c r="B3" s="5">
        <v>580</v>
      </c>
      <c r="E3" s="6" t="s">
        <v>14</v>
      </c>
      <c r="F3" s="6">
        <v>40</v>
      </c>
      <c r="G3" s="6" t="s">
        <v>15</v>
      </c>
      <c r="H3" s="6">
        <v>665</v>
      </c>
      <c r="K3" s="6">
        <f t="shared" ref="K3:K500" si="3">K2+0.2</f>
        <v>0.2</v>
      </c>
      <c r="L3" s="6">
        <f t="shared" si="0"/>
        <v>14.991399999999999</v>
      </c>
      <c r="M3" s="6">
        <f t="shared" ca="1" si="1"/>
        <v>20.090909299152987</v>
      </c>
      <c r="N3" s="5">
        <f>(L3*P_calibration!$I$4+P_calibration!$I$5)*P_calibration!$I$6/10</f>
        <v>2.9269695670799996</v>
      </c>
      <c r="O3" s="5">
        <f>ROUND((N3*P_calibration!$I$2+P_calibration!$I$3)*1023/5,0)</f>
        <v>45</v>
      </c>
      <c r="P3" s="5">
        <f t="shared" ca="1" si="2"/>
        <v>3812.7152504431706</v>
      </c>
      <c r="Q3" s="5">
        <f ca="1">ROUND((1023/5)*T_calibration!$I$6/(1+InputData_FromArduino!P3/T_calibration!$I$2),0)</f>
        <v>580</v>
      </c>
      <c r="V3" s="6">
        <v>842.8</v>
      </c>
      <c r="W3" s="6">
        <v>49</v>
      </c>
    </row>
    <row r="4" spans="1:23" ht="12.75" customHeight="1" x14ac:dyDescent="0.35">
      <c r="A4" s="5">
        <v>46</v>
      </c>
      <c r="B4" s="5">
        <v>580</v>
      </c>
      <c r="E4" s="6" t="s">
        <v>14</v>
      </c>
      <c r="F4" s="6">
        <v>40</v>
      </c>
      <c r="G4" s="6" t="s">
        <v>15</v>
      </c>
      <c r="H4" s="6">
        <v>664</v>
      </c>
      <c r="K4" s="6">
        <f t="shared" si="3"/>
        <v>0.4</v>
      </c>
      <c r="L4" s="6">
        <f t="shared" si="0"/>
        <v>15.2828</v>
      </c>
      <c r="M4" s="6">
        <f t="shared" ca="1" si="1"/>
        <v>20.161249159517403</v>
      </c>
      <c r="N4" s="5">
        <f>(L4*P_calibration!$I$4+P_calibration!$I$5)*P_calibration!$I$6/10</f>
        <v>2.9837902941599999</v>
      </c>
      <c r="O4" s="5">
        <f>ROUND((N4*P_calibration!$I$2+P_calibration!$I$3)*1023/5,0)</f>
        <v>46</v>
      </c>
      <c r="P4" s="5">
        <f t="shared" ca="1" si="2"/>
        <v>3802.1769271108392</v>
      </c>
      <c r="Q4" s="5">
        <f ca="1">ROUND((1023/5)*T_calibration!$I$6/(1+InputData_FromArduino!P4/T_calibration!$I$2),0)</f>
        <v>580</v>
      </c>
      <c r="V4" s="6">
        <v>875.8</v>
      </c>
      <c r="W4" s="6">
        <v>48</v>
      </c>
    </row>
    <row r="5" spans="1:23" ht="12.75" customHeight="1" x14ac:dyDescent="0.35">
      <c r="A5" s="5">
        <v>47</v>
      </c>
      <c r="B5" s="5">
        <v>580</v>
      </c>
      <c r="E5" s="6" t="s">
        <v>14</v>
      </c>
      <c r="F5" s="6">
        <v>41</v>
      </c>
      <c r="G5" s="6" t="s">
        <v>15</v>
      </c>
      <c r="H5" s="6">
        <v>664</v>
      </c>
      <c r="K5" s="6">
        <f t="shared" si="3"/>
        <v>0.60000000000000009</v>
      </c>
      <c r="L5" s="6">
        <f t="shared" si="0"/>
        <v>15.574199999999999</v>
      </c>
      <c r="M5" s="6">
        <f t="shared" ca="1" si="1"/>
        <v>20.183994395575546</v>
      </c>
      <c r="N5" s="5">
        <f>(L5*P_calibration!$I$4+P_calibration!$I$5)*P_calibration!$I$6/10</f>
        <v>3.0406110212399997</v>
      </c>
      <c r="O5" s="5">
        <f>ROUND((N5*P_calibration!$I$2+P_calibration!$I$3)*1023/5,0)</f>
        <v>47</v>
      </c>
      <c r="P5" s="5">
        <f t="shared" ca="1" si="2"/>
        <v>3798.769234081466</v>
      </c>
      <c r="Q5" s="5">
        <f ca="1">ROUND((1023/5)*T_calibration!$I$6/(1+InputData_FromArduino!P5/T_calibration!$I$2),0)</f>
        <v>581</v>
      </c>
      <c r="V5" s="6">
        <v>910.2</v>
      </c>
      <c r="W5" s="6">
        <v>47</v>
      </c>
    </row>
    <row r="6" spans="1:23" ht="12.75" customHeight="1" x14ac:dyDescent="0.35">
      <c r="A6" s="5">
        <v>47</v>
      </c>
      <c r="B6" s="5">
        <v>579</v>
      </c>
      <c r="E6" s="6" t="s">
        <v>14</v>
      </c>
      <c r="F6" s="6">
        <v>39</v>
      </c>
      <c r="G6" s="6" t="s">
        <v>15</v>
      </c>
      <c r="H6" s="6">
        <v>665</v>
      </c>
      <c r="K6" s="6">
        <f t="shared" si="3"/>
        <v>0.8</v>
      </c>
      <c r="L6" s="6">
        <f t="shared" si="0"/>
        <v>15.865599999999999</v>
      </c>
      <c r="M6" s="6">
        <f t="shared" ca="1" si="1"/>
        <v>20.045409273195421</v>
      </c>
      <c r="N6" s="5">
        <f>(L6*P_calibration!$I$4+P_calibration!$I$5)*P_calibration!$I$6/10</f>
        <v>3.09743174832</v>
      </c>
      <c r="O6" s="5">
        <f>ROUND((N6*P_calibration!$I$2+P_calibration!$I$3)*1023/5,0)</f>
        <v>47</v>
      </c>
      <c r="P6" s="5">
        <f t="shared" ca="1" si="2"/>
        <v>3819.5320678591584</v>
      </c>
      <c r="Q6" s="5">
        <f ca="1">ROUND((1023/5)*T_calibration!$I$6/(1+InputData_FromArduino!P6/T_calibration!$I$2),0)</f>
        <v>579</v>
      </c>
      <c r="V6" s="6">
        <v>946.2</v>
      </c>
      <c r="W6" s="6">
        <v>46</v>
      </c>
    </row>
    <row r="7" spans="1:23" ht="12.75" customHeight="1" x14ac:dyDescent="0.35">
      <c r="A7" s="5">
        <v>48</v>
      </c>
      <c r="B7" s="5">
        <v>580</v>
      </c>
      <c r="E7" s="6" t="s">
        <v>14</v>
      </c>
      <c r="F7" s="6">
        <v>40</v>
      </c>
      <c r="G7" s="6" t="s">
        <v>15</v>
      </c>
      <c r="H7" s="6">
        <v>665</v>
      </c>
      <c r="K7" s="6">
        <f t="shared" si="3"/>
        <v>1</v>
      </c>
      <c r="L7" s="6">
        <f t="shared" si="0"/>
        <v>16.157</v>
      </c>
      <c r="M7" s="6">
        <f t="shared" ca="1" si="1"/>
        <v>20.141052227184595</v>
      </c>
      <c r="N7" s="5">
        <f>(L7*P_calibration!$I$4+P_calibration!$I$5)*P_calibration!$I$6/10</f>
        <v>3.1542524754000003</v>
      </c>
      <c r="O7" s="5">
        <f>ROUND((N7*P_calibration!$I$2+P_calibration!$I$3)*1023/5,0)</f>
        <v>48</v>
      </c>
      <c r="P7" s="5">
        <f t="shared" ca="1" si="2"/>
        <v>3805.2028330785461</v>
      </c>
      <c r="Q7" s="5">
        <f ca="1">ROUND((1023/5)*T_calibration!$I$6/(1+InputData_FromArduino!P7/T_calibration!$I$2),0)</f>
        <v>580</v>
      </c>
      <c r="V7" s="6">
        <v>983.8</v>
      </c>
      <c r="W7" s="6">
        <v>45</v>
      </c>
    </row>
    <row r="8" spans="1:23" ht="12.75" customHeight="1" x14ac:dyDescent="0.35">
      <c r="A8" s="5">
        <v>49</v>
      </c>
      <c r="B8" s="5">
        <v>580</v>
      </c>
      <c r="E8" s="6" t="s">
        <v>14</v>
      </c>
      <c r="F8" s="6">
        <v>40</v>
      </c>
      <c r="G8" s="6" t="s">
        <v>15</v>
      </c>
      <c r="H8" s="6">
        <v>665</v>
      </c>
      <c r="K8" s="6">
        <f t="shared" si="3"/>
        <v>1.2</v>
      </c>
      <c r="L8" s="6">
        <f t="shared" si="0"/>
        <v>16.448399999999999</v>
      </c>
      <c r="M8" s="6">
        <f t="shared" ca="1" si="1"/>
        <v>20.171646007443638</v>
      </c>
      <c r="N8" s="5">
        <f>(L8*P_calibration!$I$4+P_calibration!$I$5)*P_calibration!$I$6/10</f>
        <v>3.2110732024800002</v>
      </c>
      <c r="O8" s="5">
        <f>ROUND((N8*P_calibration!$I$2+P_calibration!$I$3)*1023/5,0)</f>
        <v>49</v>
      </c>
      <c r="P8" s="5">
        <f t="shared" ca="1" si="2"/>
        <v>3800.6192705485983</v>
      </c>
      <c r="Q8" s="5">
        <f ca="1">ROUND((1023/5)*T_calibration!$I$6/(1+InputData_FromArduino!P8/T_calibration!$I$2),0)</f>
        <v>581</v>
      </c>
      <c r="V8" s="6">
        <v>1023</v>
      </c>
      <c r="W8" s="6">
        <v>44</v>
      </c>
    </row>
    <row r="9" spans="1:23" ht="12.75" customHeight="1" x14ac:dyDescent="0.35">
      <c r="A9" s="5">
        <v>50</v>
      </c>
      <c r="B9" s="5">
        <v>579</v>
      </c>
      <c r="E9" s="6" t="s">
        <v>14</v>
      </c>
      <c r="F9" s="6">
        <v>41</v>
      </c>
      <c r="G9" s="6" t="s">
        <v>15</v>
      </c>
      <c r="H9" s="6">
        <v>665</v>
      </c>
      <c r="K9" s="6">
        <f t="shared" si="3"/>
        <v>1.4</v>
      </c>
      <c r="L9" s="6">
        <f t="shared" si="0"/>
        <v>16.739799999999999</v>
      </c>
      <c r="M9" s="6">
        <f t="shared" ca="1" si="1"/>
        <v>20.005388664480286</v>
      </c>
      <c r="N9" s="5">
        <f>(L9*P_calibration!$I$4+P_calibration!$I$5)*P_calibration!$I$6/10</f>
        <v>3.2678939295599996</v>
      </c>
      <c r="O9" s="5">
        <f>ROUND((N9*P_calibration!$I$2+P_calibration!$I$3)*1023/5,0)</f>
        <v>50</v>
      </c>
      <c r="P9" s="5">
        <f t="shared" ca="1" si="2"/>
        <v>3825.5279585591375</v>
      </c>
      <c r="Q9" s="5">
        <f ca="1">ROUND((1023/5)*T_calibration!$I$6/(1+InputData_FromArduino!P9/T_calibration!$I$2),0)</f>
        <v>579</v>
      </c>
      <c r="V9" s="6">
        <v>1064</v>
      </c>
      <c r="W9" s="6">
        <v>43</v>
      </c>
    </row>
    <row r="10" spans="1:23" ht="12.75" customHeight="1" x14ac:dyDescent="0.35">
      <c r="A10" s="5">
        <v>50</v>
      </c>
      <c r="B10" s="5">
        <v>579</v>
      </c>
      <c r="E10" s="6" t="s">
        <v>14</v>
      </c>
      <c r="F10" s="6">
        <v>41</v>
      </c>
      <c r="G10" s="6" t="s">
        <v>15</v>
      </c>
      <c r="H10" s="6">
        <v>665</v>
      </c>
      <c r="K10" s="6">
        <f t="shared" si="3"/>
        <v>1.5999999999999999</v>
      </c>
      <c r="L10" s="6">
        <f t="shared" si="0"/>
        <v>17.031199999999998</v>
      </c>
      <c r="M10" s="6">
        <f t="shared" ca="1" si="1"/>
        <v>20.113056413026673</v>
      </c>
      <c r="N10" s="5">
        <f>(L10*P_calibration!$I$4+P_calibration!$I$5)*P_calibration!$I$6/10</f>
        <v>3.3247146566399999</v>
      </c>
      <c r="O10" s="5">
        <f>ROUND((N10*P_calibration!$I$2+P_calibration!$I$3)*1023/5,0)</f>
        <v>50</v>
      </c>
      <c r="P10" s="5">
        <f t="shared" ca="1" si="2"/>
        <v>3809.3971681258372</v>
      </c>
      <c r="Q10" s="5">
        <f ca="1">ROUND((1023/5)*T_calibration!$I$6/(1+InputData_FromArduino!P10/T_calibration!$I$2),0)</f>
        <v>580</v>
      </c>
      <c r="V10" s="6">
        <v>1107</v>
      </c>
      <c r="W10" s="6">
        <v>42</v>
      </c>
    </row>
    <row r="11" spans="1:23" ht="12.75" customHeight="1" x14ac:dyDescent="0.35">
      <c r="A11" s="5">
        <v>51</v>
      </c>
      <c r="B11" s="5">
        <v>580</v>
      </c>
      <c r="E11" s="6" t="s">
        <v>14</v>
      </c>
      <c r="F11" s="6">
        <v>41</v>
      </c>
      <c r="G11" s="6" t="s">
        <v>15</v>
      </c>
      <c r="H11" s="6">
        <v>665</v>
      </c>
      <c r="K11" s="6">
        <f t="shared" si="3"/>
        <v>1.7999999999999998</v>
      </c>
      <c r="L11" s="6">
        <f t="shared" si="0"/>
        <v>17.322599999999998</v>
      </c>
      <c r="M11" s="6">
        <f t="shared" ca="1" si="1"/>
        <v>20.033415853718481</v>
      </c>
      <c r="N11" s="5">
        <f>(L11*P_calibration!$I$4+P_calibration!$I$5)*P_calibration!$I$6/10</f>
        <v>3.3815353837199993</v>
      </c>
      <c r="O11" s="5">
        <f>ROUND((N11*P_calibration!$I$2+P_calibration!$I$3)*1023/5,0)</f>
        <v>51</v>
      </c>
      <c r="P11" s="5">
        <f t="shared" ca="1" si="2"/>
        <v>3821.3289228948875</v>
      </c>
      <c r="Q11" s="5">
        <f ca="1">ROUND((1023/5)*T_calibration!$I$6/(1+InputData_FromArduino!P11/T_calibration!$I$2),0)</f>
        <v>579</v>
      </c>
      <c r="V11" s="6">
        <v>1152</v>
      </c>
      <c r="W11" s="6">
        <v>41</v>
      </c>
    </row>
    <row r="12" spans="1:23" ht="12.75" customHeight="1" x14ac:dyDescent="0.35">
      <c r="A12" s="5">
        <v>52</v>
      </c>
      <c r="B12" s="5">
        <v>579</v>
      </c>
      <c r="E12" s="6" t="s">
        <v>14</v>
      </c>
      <c r="F12" s="6">
        <v>39</v>
      </c>
      <c r="G12" s="6" t="s">
        <v>15</v>
      </c>
      <c r="H12" s="6">
        <v>665</v>
      </c>
      <c r="K12" s="6">
        <f t="shared" si="3"/>
        <v>1.9999999999999998</v>
      </c>
      <c r="L12" s="6">
        <f t="shared" si="0"/>
        <v>17.613999999999997</v>
      </c>
      <c r="M12" s="6">
        <f t="shared" ca="1" si="1"/>
        <v>20.195851291884832</v>
      </c>
      <c r="N12" s="5">
        <f>(L12*P_calibration!$I$4+P_calibration!$I$5)*P_calibration!$I$6/10</f>
        <v>3.4383561107999996</v>
      </c>
      <c r="O12" s="5">
        <f>ROUND((N12*P_calibration!$I$2+P_calibration!$I$3)*1023/5,0)</f>
        <v>52</v>
      </c>
      <c r="P12" s="5">
        <f t="shared" ca="1" si="2"/>
        <v>3796.9928329572977</v>
      </c>
      <c r="Q12" s="5">
        <f ca="1">ROUND((1023/5)*T_calibration!$I$6/(1+InputData_FromArduino!P12/T_calibration!$I$2),0)</f>
        <v>581</v>
      </c>
      <c r="V12" s="6">
        <v>1200</v>
      </c>
      <c r="W12" s="6">
        <v>40</v>
      </c>
    </row>
    <row r="13" spans="1:23" ht="12.75" customHeight="1" x14ac:dyDescent="0.35">
      <c r="A13" s="5">
        <v>53</v>
      </c>
      <c r="B13" s="5">
        <v>581</v>
      </c>
      <c r="E13" s="6" t="s">
        <v>14</v>
      </c>
      <c r="F13" s="6">
        <v>40</v>
      </c>
      <c r="G13" s="6" t="s">
        <v>15</v>
      </c>
      <c r="H13" s="6">
        <v>665</v>
      </c>
      <c r="K13" s="6">
        <f t="shared" si="3"/>
        <v>2.1999999999999997</v>
      </c>
      <c r="L13" s="6">
        <f t="shared" si="0"/>
        <v>17.9054</v>
      </c>
      <c r="M13" s="6">
        <f t="shared" ca="1" si="1"/>
        <v>20.162420085928897</v>
      </c>
      <c r="N13" s="5">
        <f>(L13*P_calibration!$I$4+P_calibration!$I$5)*P_calibration!$I$6/10</f>
        <v>3.4951768378799999</v>
      </c>
      <c r="O13" s="5">
        <f>ROUND((N13*P_calibration!$I$2+P_calibration!$I$3)*1023/5,0)</f>
        <v>53</v>
      </c>
      <c r="P13" s="5">
        <f t="shared" ca="1" si="2"/>
        <v>3802.0014988251023</v>
      </c>
      <c r="Q13" s="5">
        <f ca="1">ROUND((1023/5)*T_calibration!$I$6/(1+InputData_FromArduino!P13/T_calibration!$I$2),0)</f>
        <v>580</v>
      </c>
      <c r="V13" s="6">
        <v>1249</v>
      </c>
      <c r="W13" s="6">
        <v>39</v>
      </c>
    </row>
    <row r="14" spans="1:23" ht="12.75" customHeight="1" x14ac:dyDescent="0.35">
      <c r="A14" s="5">
        <v>53</v>
      </c>
      <c r="B14" s="5">
        <v>579</v>
      </c>
      <c r="E14" s="6" t="s">
        <v>14</v>
      </c>
      <c r="F14" s="6">
        <v>40</v>
      </c>
      <c r="G14" s="6" t="s">
        <v>15</v>
      </c>
      <c r="H14" s="6">
        <v>665</v>
      </c>
      <c r="K14" s="6">
        <f t="shared" si="3"/>
        <v>2.4</v>
      </c>
      <c r="L14" s="6">
        <f t="shared" si="0"/>
        <v>18.1968</v>
      </c>
      <c r="M14" s="6">
        <f t="shared" ca="1" si="1"/>
        <v>20.136785176120775</v>
      </c>
      <c r="N14" s="5">
        <f>(L14*P_calibration!$I$4+P_calibration!$I$5)*P_calibration!$I$6/10</f>
        <v>3.5519975649599997</v>
      </c>
      <c r="O14" s="5">
        <f>ROUND((N14*P_calibration!$I$2+P_calibration!$I$3)*1023/5,0)</f>
        <v>53</v>
      </c>
      <c r="P14" s="5">
        <f t="shared" ca="1" si="2"/>
        <v>3805.8421229996966</v>
      </c>
      <c r="Q14" s="5">
        <f ca="1">ROUND((1023/5)*T_calibration!$I$6/(1+InputData_FromArduino!P14/T_calibration!$I$2),0)</f>
        <v>580</v>
      </c>
      <c r="V14" s="6">
        <v>1301</v>
      </c>
      <c r="W14" s="6">
        <v>38</v>
      </c>
    </row>
    <row r="15" spans="1:23" ht="12.75" customHeight="1" x14ac:dyDescent="0.35">
      <c r="A15" s="5">
        <v>54</v>
      </c>
      <c r="B15" s="5">
        <v>581</v>
      </c>
      <c r="E15" s="6" t="s">
        <v>14</v>
      </c>
      <c r="F15" s="6">
        <v>39</v>
      </c>
      <c r="G15" s="6" t="s">
        <v>15</v>
      </c>
      <c r="H15" s="6">
        <v>664</v>
      </c>
      <c r="K15" s="6">
        <f t="shared" si="3"/>
        <v>2.6</v>
      </c>
      <c r="L15" s="6">
        <f t="shared" si="0"/>
        <v>18.488199999999999</v>
      </c>
      <c r="M15" s="6">
        <f t="shared" ca="1" si="1"/>
        <v>20.090874819856424</v>
      </c>
      <c r="N15" s="5">
        <f>(L15*P_calibration!$I$4+P_calibration!$I$5)*P_calibration!$I$6/10</f>
        <v>3.60881829204</v>
      </c>
      <c r="O15" s="5">
        <f>ROUND((N15*P_calibration!$I$2+P_calibration!$I$3)*1023/5,0)</f>
        <v>54</v>
      </c>
      <c r="P15" s="5">
        <f t="shared" ca="1" si="2"/>
        <v>3812.7204161340542</v>
      </c>
      <c r="Q15" s="5">
        <f ca="1">ROUND((1023/5)*T_calibration!$I$6/(1+InputData_FromArduino!P15/T_calibration!$I$2),0)</f>
        <v>580</v>
      </c>
      <c r="V15" s="6">
        <v>1355</v>
      </c>
      <c r="W15" s="6">
        <v>37</v>
      </c>
    </row>
    <row r="16" spans="1:23" ht="12.75" customHeight="1" x14ac:dyDescent="0.35">
      <c r="A16" s="5">
        <v>55</v>
      </c>
      <c r="B16" s="5">
        <v>579</v>
      </c>
      <c r="E16" s="6" t="s">
        <v>14</v>
      </c>
      <c r="F16" s="6">
        <v>40</v>
      </c>
      <c r="G16" s="6" t="s">
        <v>15</v>
      </c>
      <c r="H16" s="6">
        <v>665</v>
      </c>
      <c r="K16" s="6">
        <f t="shared" si="3"/>
        <v>2.8000000000000003</v>
      </c>
      <c r="L16" s="6">
        <f t="shared" si="0"/>
        <v>18.779600000000002</v>
      </c>
      <c r="M16" s="6">
        <f t="shared" ca="1" si="1"/>
        <v>20.01525708435458</v>
      </c>
      <c r="N16" s="5">
        <f>(L16*P_calibration!$I$4+P_calibration!$I$5)*P_calibration!$I$6/10</f>
        <v>3.6656390191200003</v>
      </c>
      <c r="O16" s="5">
        <f>ROUND((N16*P_calibration!$I$2+P_calibration!$I$3)*1023/5,0)</f>
        <v>55</v>
      </c>
      <c r="P16" s="5">
        <f t="shared" ca="1" si="2"/>
        <v>3824.0494711286001</v>
      </c>
      <c r="Q16" s="5">
        <f ca="1">ROUND((1023/5)*T_calibration!$I$6/(1+InputData_FromArduino!P16/T_calibration!$I$2),0)</f>
        <v>579</v>
      </c>
      <c r="V16" s="6">
        <v>1412</v>
      </c>
      <c r="W16" s="6">
        <v>36</v>
      </c>
    </row>
    <row r="17" spans="1:23" ht="12.75" customHeight="1" x14ac:dyDescent="0.35">
      <c r="A17" s="5">
        <v>56</v>
      </c>
      <c r="B17" s="5">
        <v>579</v>
      </c>
      <c r="E17" s="6" t="s">
        <v>14</v>
      </c>
      <c r="F17" s="6">
        <v>40</v>
      </c>
      <c r="G17" s="6" t="s">
        <v>15</v>
      </c>
      <c r="H17" s="6">
        <v>665</v>
      </c>
      <c r="K17" s="6">
        <f t="shared" si="3"/>
        <v>3.0000000000000004</v>
      </c>
      <c r="L17" s="6">
        <f t="shared" si="0"/>
        <v>19.070999999999998</v>
      </c>
      <c r="M17" s="6">
        <f t="shared" ca="1" si="1"/>
        <v>20.020619876039035</v>
      </c>
      <c r="N17" s="5">
        <f>(L17*P_calibration!$I$4+P_calibration!$I$5)*P_calibration!$I$6/10</f>
        <v>3.7224597461999998</v>
      </c>
      <c r="O17" s="5">
        <f>ROUND((N17*P_calibration!$I$2+P_calibration!$I$3)*1023/5,0)</f>
        <v>56</v>
      </c>
      <c r="P17" s="5">
        <f t="shared" ca="1" si="2"/>
        <v>3823.2460172627279</v>
      </c>
      <c r="Q17" s="5">
        <f ca="1">ROUND((1023/5)*T_calibration!$I$6/(1+InputData_FromArduino!P17/T_calibration!$I$2),0)</f>
        <v>579</v>
      </c>
      <c r="V17" s="6">
        <v>1471</v>
      </c>
      <c r="W17" s="6">
        <v>35</v>
      </c>
    </row>
    <row r="18" spans="1:23" ht="12.75" customHeight="1" x14ac:dyDescent="0.35">
      <c r="A18" s="5">
        <v>57</v>
      </c>
      <c r="B18" s="5">
        <v>580</v>
      </c>
      <c r="E18" s="6" t="s">
        <v>14</v>
      </c>
      <c r="F18" s="6">
        <v>40</v>
      </c>
      <c r="G18" s="6" t="s">
        <v>15</v>
      </c>
      <c r="H18" s="6">
        <v>665</v>
      </c>
      <c r="K18" s="6">
        <f t="shared" si="3"/>
        <v>3.2000000000000006</v>
      </c>
      <c r="L18" s="6">
        <f t="shared" si="0"/>
        <v>19.362400000000001</v>
      </c>
      <c r="M18" s="6">
        <f t="shared" ca="1" si="1"/>
        <v>20.159028829463001</v>
      </c>
      <c r="N18" s="5">
        <f>(L18*P_calibration!$I$4+P_calibration!$I$5)*P_calibration!$I$6/10</f>
        <v>3.7792804732800001</v>
      </c>
      <c r="O18" s="5">
        <f>ROUND((N18*P_calibration!$I$2+P_calibration!$I$3)*1023/5,0)</f>
        <v>57</v>
      </c>
      <c r="P18" s="5">
        <f t="shared" ca="1" si="2"/>
        <v>3802.5095771317028</v>
      </c>
      <c r="Q18" s="5">
        <f ca="1">ROUND((1023/5)*T_calibration!$I$6/(1+InputData_FromArduino!P18/T_calibration!$I$2),0)</f>
        <v>580</v>
      </c>
      <c r="V18" s="6">
        <v>1533</v>
      </c>
      <c r="W18" s="6">
        <v>34</v>
      </c>
    </row>
    <row r="19" spans="1:23" ht="12.75" customHeight="1" x14ac:dyDescent="0.35">
      <c r="A19" s="5">
        <v>57</v>
      </c>
      <c r="B19" s="5">
        <v>580</v>
      </c>
      <c r="E19" s="6" t="s">
        <v>14</v>
      </c>
      <c r="F19" s="6">
        <v>40</v>
      </c>
      <c r="G19" s="6" t="s">
        <v>15</v>
      </c>
      <c r="H19" s="6">
        <v>665</v>
      </c>
      <c r="K19" s="6">
        <f t="shared" si="3"/>
        <v>3.4000000000000008</v>
      </c>
      <c r="L19" s="6">
        <f t="shared" si="0"/>
        <v>19.6538</v>
      </c>
      <c r="M19" s="6">
        <f t="shared" ca="1" si="1"/>
        <v>20.061890315054985</v>
      </c>
      <c r="N19" s="5">
        <f>(L19*P_calibration!$I$4+P_calibration!$I$5)*P_calibration!$I$6/10</f>
        <v>3.8361012003600004</v>
      </c>
      <c r="O19" s="5">
        <f>ROUND((N19*P_calibration!$I$2+P_calibration!$I$3)*1023/5,0)</f>
        <v>57</v>
      </c>
      <c r="P19" s="5">
        <f t="shared" ca="1" si="2"/>
        <v>3817.0628768901979</v>
      </c>
      <c r="Q19" s="5">
        <f ca="1">ROUND((1023/5)*T_calibration!$I$6/(1+InputData_FromArduino!P19/T_calibration!$I$2),0)</f>
        <v>579</v>
      </c>
      <c r="V19" s="6">
        <v>1599</v>
      </c>
      <c r="W19" s="6">
        <v>33</v>
      </c>
    </row>
    <row r="20" spans="1:23" ht="12.75" customHeight="1" x14ac:dyDescent="0.35">
      <c r="A20" s="5">
        <v>58</v>
      </c>
      <c r="B20" s="5">
        <v>580</v>
      </c>
      <c r="E20" s="6" t="s">
        <v>14</v>
      </c>
      <c r="F20" s="6">
        <v>40</v>
      </c>
      <c r="G20" s="6" t="s">
        <v>15</v>
      </c>
      <c r="H20" s="6">
        <v>665</v>
      </c>
      <c r="K20" s="6">
        <f t="shared" si="3"/>
        <v>3.600000000000001</v>
      </c>
      <c r="L20" s="6">
        <f t="shared" si="0"/>
        <v>19.9452</v>
      </c>
      <c r="M20" s="6">
        <f t="shared" ca="1" si="1"/>
        <v>20.154137240882701</v>
      </c>
      <c r="N20" s="5">
        <f>(L20*P_calibration!$I$4+P_calibration!$I$5)*P_calibration!$I$6/10</f>
        <v>3.8929219274399998</v>
      </c>
      <c r="O20" s="5">
        <f>ROUND((N20*P_calibration!$I$2+P_calibration!$I$3)*1023/5,0)</f>
        <v>58</v>
      </c>
      <c r="P20" s="5">
        <f t="shared" ca="1" si="2"/>
        <v>3803.242435311985</v>
      </c>
      <c r="Q20" s="5">
        <f ca="1">ROUND((1023/5)*T_calibration!$I$6/(1+InputData_FromArduino!P20/T_calibration!$I$2),0)</f>
        <v>580</v>
      </c>
      <c r="V20" s="6">
        <v>1667</v>
      </c>
      <c r="W20" s="6">
        <v>32</v>
      </c>
    </row>
    <row r="21" spans="1:23" ht="12.75" customHeight="1" x14ac:dyDescent="0.35">
      <c r="A21" s="5">
        <v>59</v>
      </c>
      <c r="B21" s="5">
        <v>580</v>
      </c>
      <c r="E21" s="6" t="s">
        <v>14</v>
      </c>
      <c r="F21" s="6">
        <v>40</v>
      </c>
      <c r="G21" s="6" t="s">
        <v>15</v>
      </c>
      <c r="H21" s="6">
        <v>665</v>
      </c>
      <c r="K21" s="6">
        <f t="shared" si="3"/>
        <v>3.8000000000000012</v>
      </c>
      <c r="L21" s="6">
        <f t="shared" si="0"/>
        <v>20.236600000000003</v>
      </c>
      <c r="M21" s="6">
        <f t="shared" ca="1" si="1"/>
        <v>20.159905311934395</v>
      </c>
      <c r="N21" s="5">
        <f>(L21*P_calibration!$I$4+P_calibration!$I$5)*P_calibration!$I$6/10</f>
        <v>3.9497426545200005</v>
      </c>
      <c r="O21" s="5">
        <f>ROUND((N21*P_calibration!$I$2+P_calibration!$I$3)*1023/5,0)</f>
        <v>59</v>
      </c>
      <c r="P21" s="5">
        <f t="shared" ca="1" si="2"/>
        <v>3802.3782624598966</v>
      </c>
      <c r="Q21" s="5">
        <f ca="1">ROUND((1023/5)*T_calibration!$I$6/(1+InputData_FromArduino!P21/T_calibration!$I$2),0)</f>
        <v>580</v>
      </c>
      <c r="V21" s="6">
        <v>1739</v>
      </c>
      <c r="W21" s="6">
        <v>31</v>
      </c>
    </row>
    <row r="22" spans="1:23" ht="12.75" customHeight="1" x14ac:dyDescent="0.35">
      <c r="A22" s="5">
        <v>60</v>
      </c>
      <c r="B22" s="5">
        <v>579</v>
      </c>
      <c r="E22" s="6" t="s">
        <v>14</v>
      </c>
      <c r="F22" s="6">
        <v>40</v>
      </c>
      <c r="G22" s="6" t="s">
        <v>15</v>
      </c>
      <c r="H22" s="6">
        <v>664</v>
      </c>
      <c r="K22" s="6">
        <f t="shared" si="3"/>
        <v>4.0000000000000009</v>
      </c>
      <c r="L22" s="6">
        <f t="shared" si="0"/>
        <v>20.527999999999999</v>
      </c>
      <c r="M22" s="6">
        <f t="shared" ca="1" si="1"/>
        <v>20.069950660205944</v>
      </c>
      <c r="N22" s="5">
        <f>(L22*P_calibration!$I$4+P_calibration!$I$5)*P_calibration!$I$6/10</f>
        <v>4.0065633816000013</v>
      </c>
      <c r="O22" s="5">
        <f>ROUND((N22*P_calibration!$I$2+P_calibration!$I$3)*1023/5,0)</f>
        <v>60</v>
      </c>
      <c r="P22" s="5">
        <f t="shared" ca="1" si="2"/>
        <v>3815.8552753548674</v>
      </c>
      <c r="Q22" s="5">
        <f ca="1">ROUND((1023/5)*T_calibration!$I$6/(1+InputData_FromArduino!P22/T_calibration!$I$2),0)</f>
        <v>580</v>
      </c>
      <c r="V22" s="6">
        <v>1815</v>
      </c>
      <c r="W22" s="6">
        <v>30</v>
      </c>
    </row>
    <row r="23" spans="1:23" ht="12.75" customHeight="1" x14ac:dyDescent="0.35">
      <c r="A23" s="5">
        <v>60</v>
      </c>
      <c r="B23" s="5">
        <v>580</v>
      </c>
      <c r="E23" s="6" t="s">
        <v>14</v>
      </c>
      <c r="F23" s="6">
        <v>40</v>
      </c>
      <c r="G23" s="6" t="s">
        <v>15</v>
      </c>
      <c r="H23" s="6">
        <v>663</v>
      </c>
      <c r="K23" s="6">
        <f t="shared" si="3"/>
        <v>4.2000000000000011</v>
      </c>
      <c r="L23" s="6">
        <f t="shared" si="0"/>
        <v>20.819400000000002</v>
      </c>
      <c r="M23" s="6">
        <f t="shared" ca="1" si="1"/>
        <v>20.039324415287613</v>
      </c>
      <c r="N23" s="5">
        <f>(L23*P_calibration!$I$4+P_calibration!$I$5)*P_calibration!$I$6/10</f>
        <v>4.0633841086800011</v>
      </c>
      <c r="O23" s="5">
        <f>ROUND((N23*P_calibration!$I$2+P_calibration!$I$3)*1023/5,0)</f>
        <v>60</v>
      </c>
      <c r="P23" s="5">
        <f t="shared" ca="1" si="2"/>
        <v>3820.4437017425862</v>
      </c>
      <c r="Q23" s="5">
        <f ca="1">ROUND((1023/5)*T_calibration!$I$6/(1+InputData_FromArduino!P23/T_calibration!$I$2),0)</f>
        <v>579</v>
      </c>
      <c r="V23" s="6">
        <v>1894</v>
      </c>
      <c r="W23" s="6">
        <v>29</v>
      </c>
    </row>
    <row r="24" spans="1:23" ht="12.75" customHeight="1" x14ac:dyDescent="0.35">
      <c r="A24" s="5">
        <v>61</v>
      </c>
      <c r="B24" s="5">
        <v>580</v>
      </c>
      <c r="E24" s="6" t="s">
        <v>14</v>
      </c>
      <c r="F24" s="6">
        <v>40</v>
      </c>
      <c r="G24" s="6" t="s">
        <v>15</v>
      </c>
      <c r="H24" s="6">
        <v>664</v>
      </c>
      <c r="K24" s="6">
        <f t="shared" si="3"/>
        <v>4.4000000000000012</v>
      </c>
      <c r="L24" s="6">
        <f t="shared" si="0"/>
        <v>21.110800000000001</v>
      </c>
      <c r="M24" s="6">
        <f t="shared" ca="1" si="1"/>
        <v>20.052177567384781</v>
      </c>
      <c r="N24" s="5">
        <f>(L24*P_calibration!$I$4+P_calibration!$I$5)*P_calibration!$I$6/10</f>
        <v>4.120204835760001</v>
      </c>
      <c r="O24" s="5">
        <f>ROUND((N24*P_calibration!$I$2+P_calibration!$I$3)*1023/5,0)</f>
        <v>61</v>
      </c>
      <c r="P24" s="5">
        <f t="shared" ca="1" si="2"/>
        <v>3818.5180414990505</v>
      </c>
      <c r="Q24" s="5">
        <f ca="1">ROUND((1023/5)*T_calibration!$I$6/(1+InputData_FromArduino!P24/T_calibration!$I$2),0)</f>
        <v>579</v>
      </c>
      <c r="V24" s="6">
        <v>1977</v>
      </c>
      <c r="W24" s="6">
        <v>28</v>
      </c>
    </row>
    <row r="25" spans="1:23" ht="12.75" customHeight="1" x14ac:dyDescent="0.35">
      <c r="A25" s="5">
        <v>62</v>
      </c>
      <c r="B25" s="5">
        <v>579</v>
      </c>
      <c r="E25" s="6" t="s">
        <v>14</v>
      </c>
      <c r="F25" s="6">
        <v>41</v>
      </c>
      <c r="G25" s="6" t="s">
        <v>15</v>
      </c>
      <c r="H25" s="6">
        <v>664</v>
      </c>
      <c r="K25" s="6">
        <f t="shared" si="3"/>
        <v>4.6000000000000014</v>
      </c>
      <c r="L25" s="6">
        <f t="shared" si="0"/>
        <v>21.402200000000001</v>
      </c>
      <c r="M25" s="6">
        <f t="shared" ca="1" si="1"/>
        <v>20.164274552751451</v>
      </c>
      <c r="N25" s="5">
        <f>(L25*P_calibration!$I$4+P_calibration!$I$5)*P_calibration!$I$6/10</f>
        <v>4.1770255628400008</v>
      </c>
      <c r="O25" s="5">
        <f>ROUND((N25*P_calibration!$I$2+P_calibration!$I$3)*1023/5,0)</f>
        <v>62</v>
      </c>
      <c r="P25" s="5">
        <f t="shared" ca="1" si="2"/>
        <v>3801.7236624619945</v>
      </c>
      <c r="Q25" s="5">
        <f ca="1">ROUND((1023/5)*T_calibration!$I$6/(1+InputData_FromArduino!P25/T_calibration!$I$2),0)</f>
        <v>580</v>
      </c>
      <c r="V25" s="6">
        <v>2064</v>
      </c>
      <c r="W25" s="6">
        <v>27</v>
      </c>
    </row>
    <row r="26" spans="1:23" ht="12.75" customHeight="1" x14ac:dyDescent="0.35">
      <c r="A26" s="5">
        <v>63</v>
      </c>
      <c r="B26" s="5">
        <v>581</v>
      </c>
      <c r="E26" s="6" t="s">
        <v>14</v>
      </c>
      <c r="F26" s="6">
        <v>40</v>
      </c>
      <c r="G26" s="6" t="s">
        <v>15</v>
      </c>
      <c r="H26" s="6">
        <v>664</v>
      </c>
      <c r="K26" s="6">
        <f t="shared" si="3"/>
        <v>4.8000000000000016</v>
      </c>
      <c r="L26" s="6">
        <f t="shared" si="0"/>
        <v>21.693600000000004</v>
      </c>
      <c r="M26" s="6">
        <f t="shared" ca="1" si="1"/>
        <v>20.01175064238689</v>
      </c>
      <c r="N26" s="5">
        <f>(L26*P_calibration!$I$4+P_calibration!$I$5)*P_calibration!$I$6/10</f>
        <v>4.2338462899200007</v>
      </c>
      <c r="O26" s="5">
        <f>ROUND((N26*P_calibration!$I$2+P_calibration!$I$3)*1023/5,0)</f>
        <v>63</v>
      </c>
      <c r="P26" s="5">
        <f t="shared" ca="1" si="2"/>
        <v>3824.5748065360085</v>
      </c>
      <c r="Q26" s="5">
        <f ca="1">ROUND((1023/5)*T_calibration!$I$6/(1+InputData_FromArduino!P26/T_calibration!$I$2),0)</f>
        <v>579</v>
      </c>
      <c r="V26" s="6">
        <v>2156</v>
      </c>
      <c r="W26" s="6">
        <v>26</v>
      </c>
    </row>
    <row r="27" spans="1:23" ht="12.75" customHeight="1" x14ac:dyDescent="0.35">
      <c r="A27" s="5">
        <v>64</v>
      </c>
      <c r="B27" s="5">
        <v>580</v>
      </c>
      <c r="E27" s="6" t="s">
        <v>14</v>
      </c>
      <c r="F27" s="6">
        <v>40</v>
      </c>
      <c r="G27" s="6" t="s">
        <v>15</v>
      </c>
      <c r="H27" s="6">
        <v>664</v>
      </c>
      <c r="K27" s="6">
        <f t="shared" si="3"/>
        <v>5.0000000000000018</v>
      </c>
      <c r="L27" s="6">
        <f t="shared" si="0"/>
        <v>21.984999999999999</v>
      </c>
      <c r="M27" s="6">
        <f t="shared" ca="1" si="1"/>
        <v>20.058898016168197</v>
      </c>
      <c r="N27" s="5">
        <f>(L27*P_calibration!$I$4+P_calibration!$I$5)*P_calibration!$I$6/10</f>
        <v>4.2906670170000005</v>
      </c>
      <c r="O27" s="5">
        <f>ROUND((N27*P_calibration!$I$2+P_calibration!$I$3)*1023/5,0)</f>
        <v>64</v>
      </c>
      <c r="P27" s="5">
        <f t="shared" ca="1" si="2"/>
        <v>3817.5111833413703</v>
      </c>
      <c r="Q27" s="5">
        <f ca="1">ROUND((1023/5)*T_calibration!$I$6/(1+InputData_FromArduino!P27/T_calibration!$I$2),0)</f>
        <v>579</v>
      </c>
      <c r="V27" s="6">
        <v>2252</v>
      </c>
      <c r="W27" s="6">
        <v>25</v>
      </c>
    </row>
    <row r="28" spans="1:23" ht="12.75" customHeight="1" x14ac:dyDescent="0.35">
      <c r="A28" s="5">
        <v>64</v>
      </c>
      <c r="B28" s="5">
        <v>579</v>
      </c>
      <c r="E28" s="6" t="s">
        <v>14</v>
      </c>
      <c r="F28" s="6">
        <v>40</v>
      </c>
      <c r="G28" s="6" t="s">
        <v>15</v>
      </c>
      <c r="H28" s="6">
        <v>664</v>
      </c>
      <c r="K28" s="6">
        <f t="shared" si="3"/>
        <v>5.200000000000002</v>
      </c>
      <c r="L28" s="6">
        <f t="shared" si="0"/>
        <v>22.276400000000002</v>
      </c>
      <c r="M28" s="6">
        <f t="shared" ca="1" si="1"/>
        <v>20.009567423189718</v>
      </c>
      <c r="N28" s="5">
        <f>(L28*P_calibration!$I$4+P_calibration!$I$5)*P_calibration!$I$6/10</f>
        <v>4.3474877440800004</v>
      </c>
      <c r="O28" s="5">
        <f>ROUND((N28*P_calibration!$I$2+P_calibration!$I$3)*1023/5,0)</f>
        <v>64</v>
      </c>
      <c r="P28" s="5">
        <f t="shared" ca="1" si="2"/>
        <v>3824.9018966053654</v>
      </c>
      <c r="Q28" s="5">
        <f ca="1">ROUND((1023/5)*T_calibration!$I$6/(1+InputData_FromArduino!P28/T_calibration!$I$2),0)</f>
        <v>579</v>
      </c>
      <c r="V28" s="6">
        <v>2354</v>
      </c>
      <c r="W28" s="6">
        <v>24</v>
      </c>
    </row>
    <row r="29" spans="1:23" ht="12.75" customHeight="1" x14ac:dyDescent="0.35">
      <c r="A29" s="5">
        <v>65</v>
      </c>
      <c r="B29" s="5">
        <v>580</v>
      </c>
      <c r="E29" s="6" t="s">
        <v>14</v>
      </c>
      <c r="F29" s="6">
        <v>40</v>
      </c>
      <c r="G29" s="6" t="s">
        <v>15</v>
      </c>
      <c r="H29" s="6">
        <v>664</v>
      </c>
      <c r="K29" s="6">
        <f t="shared" si="3"/>
        <v>5.4000000000000021</v>
      </c>
      <c r="L29" s="6">
        <f t="shared" si="0"/>
        <v>22.567800000000002</v>
      </c>
      <c r="M29" s="6">
        <f t="shared" ca="1" si="1"/>
        <v>20.040530602924576</v>
      </c>
      <c r="N29" s="5">
        <f>(L29*P_calibration!$I$4+P_calibration!$I$5)*P_calibration!$I$6/10</f>
        <v>4.4043084711600002</v>
      </c>
      <c r="O29" s="5">
        <f>ROUND((N29*P_calibration!$I$2+P_calibration!$I$3)*1023/5,0)</f>
        <v>65</v>
      </c>
      <c r="P29" s="5">
        <f t="shared" ca="1" si="2"/>
        <v>3820.2629906173161</v>
      </c>
      <c r="Q29" s="5">
        <f ca="1">ROUND((1023/5)*T_calibration!$I$6/(1+InputData_FromArduino!P29/T_calibration!$I$2),0)</f>
        <v>579</v>
      </c>
      <c r="V29" s="6">
        <v>2460</v>
      </c>
      <c r="W29" s="6">
        <v>23</v>
      </c>
    </row>
    <row r="30" spans="1:23" ht="12.75" customHeight="1" x14ac:dyDescent="0.35">
      <c r="A30" s="5">
        <v>66</v>
      </c>
      <c r="B30" s="5">
        <v>580</v>
      </c>
      <c r="E30" s="6" t="s">
        <v>14</v>
      </c>
      <c r="F30" s="6">
        <v>40</v>
      </c>
      <c r="G30" s="6" t="s">
        <v>15</v>
      </c>
      <c r="H30" s="6">
        <v>665</v>
      </c>
      <c r="K30" s="6">
        <f t="shared" si="3"/>
        <v>5.6000000000000023</v>
      </c>
      <c r="L30" s="6">
        <f t="shared" si="0"/>
        <v>22.859200000000001</v>
      </c>
      <c r="M30" s="6">
        <f t="shared" ca="1" si="1"/>
        <v>20.162588847391902</v>
      </c>
      <c r="N30" s="5">
        <f>(L30*P_calibration!$I$4+P_calibration!$I$5)*P_calibration!$I$6/10</f>
        <v>4.461129198240001</v>
      </c>
      <c r="O30" s="5">
        <f>ROUND((N30*P_calibration!$I$2+P_calibration!$I$3)*1023/5,0)</f>
        <v>66</v>
      </c>
      <c r="P30" s="5">
        <f t="shared" ca="1" si="2"/>
        <v>3801.976214969633</v>
      </c>
      <c r="Q30" s="5">
        <f ca="1">ROUND((1023/5)*T_calibration!$I$6/(1+InputData_FromArduino!P30/T_calibration!$I$2),0)</f>
        <v>580</v>
      </c>
      <c r="V30" s="6">
        <v>2572</v>
      </c>
      <c r="W30" s="6">
        <v>22</v>
      </c>
    </row>
    <row r="31" spans="1:23" ht="12.75" customHeight="1" x14ac:dyDescent="0.35">
      <c r="A31" s="5">
        <v>67</v>
      </c>
      <c r="B31" s="5">
        <v>579</v>
      </c>
      <c r="E31" s="6" t="s">
        <v>14</v>
      </c>
      <c r="F31" s="6">
        <v>40</v>
      </c>
      <c r="G31" s="6" t="s">
        <v>15</v>
      </c>
      <c r="H31" s="6">
        <v>664</v>
      </c>
      <c r="K31" s="6">
        <f t="shared" si="3"/>
        <v>5.8000000000000025</v>
      </c>
      <c r="L31" s="6">
        <f t="shared" si="0"/>
        <v>23.150600000000004</v>
      </c>
      <c r="M31" s="6">
        <f t="shared" ca="1" si="1"/>
        <v>20.157703185344232</v>
      </c>
      <c r="N31" s="5">
        <f>(L31*P_calibration!$I$4+P_calibration!$I$5)*P_calibration!$I$6/10</f>
        <v>4.5179499253200008</v>
      </c>
      <c r="O31" s="5">
        <f>ROUND((N31*P_calibration!$I$2+P_calibration!$I$3)*1023/5,0)</f>
        <v>67</v>
      </c>
      <c r="P31" s="5">
        <f t="shared" ca="1" si="2"/>
        <v>3802.7081852363367</v>
      </c>
      <c r="Q31" s="5">
        <f ca="1">ROUND((1023/5)*T_calibration!$I$6/(1+InputData_FromArduino!P31/T_calibration!$I$2),0)</f>
        <v>580</v>
      </c>
      <c r="V31" s="6">
        <v>2690</v>
      </c>
      <c r="W31" s="6">
        <v>21</v>
      </c>
    </row>
    <row r="32" spans="1:23" ht="12.75" customHeight="1" x14ac:dyDescent="0.35">
      <c r="A32" s="5">
        <v>67</v>
      </c>
      <c r="B32" s="5">
        <v>580</v>
      </c>
      <c r="E32" s="6" t="s">
        <v>14</v>
      </c>
      <c r="F32" s="6">
        <v>40</v>
      </c>
      <c r="G32" s="6" t="s">
        <v>15</v>
      </c>
      <c r="H32" s="6">
        <v>664</v>
      </c>
      <c r="K32" s="6">
        <f t="shared" si="3"/>
        <v>6.0000000000000027</v>
      </c>
      <c r="L32" s="6">
        <f t="shared" si="0"/>
        <v>23.442000000000004</v>
      </c>
      <c r="M32" s="6">
        <f t="shared" ca="1" si="1"/>
        <v>20.176911598976972</v>
      </c>
      <c r="N32" s="5">
        <f>(L32*P_calibration!$I$4+P_calibration!$I$5)*P_calibration!$I$6/10</f>
        <v>4.5747706524000016</v>
      </c>
      <c r="O32" s="5">
        <f>ROUND((N32*P_calibration!$I$2+P_calibration!$I$3)*1023/5,0)</f>
        <v>67</v>
      </c>
      <c r="P32" s="5">
        <f t="shared" ca="1" si="2"/>
        <v>3799.8303792169013</v>
      </c>
      <c r="Q32" s="5">
        <f ca="1">ROUND((1023/5)*T_calibration!$I$6/(1+InputData_FromArduino!P32/T_calibration!$I$2),0)</f>
        <v>581</v>
      </c>
      <c r="V32" s="6">
        <v>2814</v>
      </c>
      <c r="W32" s="6">
        <v>20</v>
      </c>
    </row>
    <row r="33" spans="1:23" ht="12.75" customHeight="1" x14ac:dyDescent="0.35">
      <c r="A33" s="5">
        <v>68</v>
      </c>
      <c r="B33" s="5">
        <v>579</v>
      </c>
      <c r="E33" s="6" t="s">
        <v>14</v>
      </c>
      <c r="F33" s="6">
        <v>40</v>
      </c>
      <c r="G33" s="6" t="s">
        <v>15</v>
      </c>
      <c r="H33" s="6">
        <v>665</v>
      </c>
      <c r="K33" s="6">
        <f t="shared" si="3"/>
        <v>6.2000000000000028</v>
      </c>
      <c r="L33" s="6">
        <f t="shared" si="0"/>
        <v>23.733400000000003</v>
      </c>
      <c r="M33" s="6">
        <f t="shared" ca="1" si="1"/>
        <v>20.08203700399849</v>
      </c>
      <c r="N33" s="5">
        <f>(L33*P_calibration!$I$4+P_calibration!$I$5)*P_calibration!$I$6/10</f>
        <v>4.6315913794800014</v>
      </c>
      <c r="O33" s="5">
        <f>ROUND((N33*P_calibration!$I$2+P_calibration!$I$3)*1023/5,0)</f>
        <v>68</v>
      </c>
      <c r="P33" s="5">
        <f t="shared" ca="1" si="2"/>
        <v>3814.0444983909711</v>
      </c>
      <c r="Q33" s="5">
        <f ca="1">ROUND((1023/5)*T_calibration!$I$6/(1+InputData_FromArduino!P33/T_calibration!$I$2),0)</f>
        <v>580</v>
      </c>
      <c r="V33" s="6">
        <v>2944</v>
      </c>
      <c r="W33" s="6">
        <v>19</v>
      </c>
    </row>
    <row r="34" spans="1:23" ht="12.75" customHeight="1" x14ac:dyDescent="0.35">
      <c r="A34" s="5">
        <v>69</v>
      </c>
      <c r="B34" s="5">
        <v>581</v>
      </c>
      <c r="E34" s="6" t="s">
        <v>14</v>
      </c>
      <c r="F34" s="6">
        <v>40</v>
      </c>
      <c r="G34" s="6" t="s">
        <v>15</v>
      </c>
      <c r="H34" s="6">
        <v>664</v>
      </c>
      <c r="K34" s="6">
        <f t="shared" si="3"/>
        <v>6.400000000000003</v>
      </c>
      <c r="L34" s="6">
        <f t="shared" si="0"/>
        <v>24.024800000000006</v>
      </c>
      <c r="M34" s="6">
        <f t="shared" ca="1" si="1"/>
        <v>20.068473089281522</v>
      </c>
      <c r="N34" s="5">
        <f>(L34*P_calibration!$I$4+P_calibration!$I$5)*P_calibration!$I$6/10</f>
        <v>4.6884121065600022</v>
      </c>
      <c r="O34" s="5">
        <f>ROUND((N34*P_calibration!$I$2+P_calibration!$I$3)*1023/5,0)</f>
        <v>69</v>
      </c>
      <c r="P34" s="5">
        <f t="shared" ca="1" si="2"/>
        <v>3816.076645145301</v>
      </c>
      <c r="Q34" s="5">
        <f ca="1">ROUND((1023/5)*T_calibration!$I$6/(1+InputData_FromArduino!P34/T_calibration!$I$2),0)</f>
        <v>579</v>
      </c>
      <c r="V34" s="6">
        <v>3081</v>
      </c>
      <c r="W34" s="6">
        <v>18</v>
      </c>
    </row>
    <row r="35" spans="1:23" ht="12.75" customHeight="1" x14ac:dyDescent="0.35">
      <c r="A35" s="5">
        <v>70</v>
      </c>
      <c r="B35" s="5">
        <v>580</v>
      </c>
      <c r="E35" s="6" t="s">
        <v>14</v>
      </c>
      <c r="F35" s="6">
        <v>40</v>
      </c>
      <c r="G35" s="6" t="s">
        <v>15</v>
      </c>
      <c r="H35" s="6">
        <v>664</v>
      </c>
      <c r="K35" s="6">
        <f t="shared" si="3"/>
        <v>6.6000000000000032</v>
      </c>
      <c r="L35" s="6">
        <f t="shared" si="0"/>
        <v>24.316200000000002</v>
      </c>
      <c r="M35" s="6">
        <f t="shared" ca="1" si="1"/>
        <v>20.183505202498733</v>
      </c>
      <c r="N35" s="5">
        <f>(L35*P_calibration!$I$4+P_calibration!$I$5)*P_calibration!$I$6/10</f>
        <v>4.7452328336400011</v>
      </c>
      <c r="O35" s="5">
        <f>ROUND((N35*P_calibration!$I$2+P_calibration!$I$3)*1023/5,0)</f>
        <v>70</v>
      </c>
      <c r="P35" s="5">
        <f t="shared" ca="1" si="2"/>
        <v>3798.8425250261548</v>
      </c>
      <c r="Q35" s="5">
        <f ca="1">ROUND((1023/5)*T_calibration!$I$6/(1+InputData_FromArduino!P35/T_calibration!$I$2),0)</f>
        <v>581</v>
      </c>
      <c r="V35" s="6">
        <v>3226</v>
      </c>
      <c r="W35" s="6">
        <v>17</v>
      </c>
    </row>
    <row r="36" spans="1:23" ht="12.75" customHeight="1" x14ac:dyDescent="0.35">
      <c r="A36" s="5">
        <v>70</v>
      </c>
      <c r="B36" s="5">
        <v>580</v>
      </c>
      <c r="E36" s="6" t="s">
        <v>14</v>
      </c>
      <c r="F36" s="6">
        <v>40</v>
      </c>
      <c r="G36" s="6" t="s">
        <v>15</v>
      </c>
      <c r="H36" s="6">
        <v>665</v>
      </c>
      <c r="K36" s="6">
        <f t="shared" si="3"/>
        <v>6.8000000000000034</v>
      </c>
      <c r="L36" s="6">
        <f t="shared" si="0"/>
        <v>24.607600000000005</v>
      </c>
      <c r="M36" s="6">
        <f t="shared" ca="1" si="1"/>
        <v>20.044190465833584</v>
      </c>
      <c r="N36" s="5">
        <f>(L36*P_calibration!$I$4+P_calibration!$I$5)*P_calibration!$I$6/10</f>
        <v>4.8020535607200019</v>
      </c>
      <c r="O36" s="5">
        <f>ROUND((N36*P_calibration!$I$2+P_calibration!$I$3)*1023/5,0)</f>
        <v>70</v>
      </c>
      <c r="P36" s="5">
        <f t="shared" ca="1" si="2"/>
        <v>3819.7146696725872</v>
      </c>
      <c r="Q36" s="5">
        <f ca="1">ROUND((1023/5)*T_calibration!$I$6/(1+InputData_FromArduino!P36/T_calibration!$I$2),0)</f>
        <v>579</v>
      </c>
      <c r="V36" s="6">
        <v>3378</v>
      </c>
      <c r="W36" s="6">
        <v>16</v>
      </c>
    </row>
    <row r="37" spans="1:23" ht="12.75" customHeight="1" x14ac:dyDescent="0.35">
      <c r="A37" s="5">
        <v>71</v>
      </c>
      <c r="B37" s="5">
        <v>580</v>
      </c>
      <c r="E37" s="6" t="s">
        <v>14</v>
      </c>
      <c r="F37" s="6">
        <v>40</v>
      </c>
      <c r="G37" s="6" t="s">
        <v>15</v>
      </c>
      <c r="H37" s="6">
        <v>665</v>
      </c>
      <c r="K37" s="6">
        <f t="shared" si="3"/>
        <v>7.0000000000000036</v>
      </c>
      <c r="L37" s="6">
        <f t="shared" si="0"/>
        <v>24.899000000000004</v>
      </c>
      <c r="M37" s="6">
        <f t="shared" ca="1" si="1"/>
        <v>20.006054724998471</v>
      </c>
      <c r="N37" s="5">
        <f>(L37*P_calibration!$I$4+P_calibration!$I$5)*P_calibration!$I$6/10</f>
        <v>4.8588742878000009</v>
      </c>
      <c r="O37" s="5">
        <f>ROUND((N37*P_calibration!$I$2+P_calibration!$I$3)*1023/5,0)</f>
        <v>71</v>
      </c>
      <c r="P37" s="5">
        <f t="shared" ca="1" si="2"/>
        <v>3825.4281693206717</v>
      </c>
      <c r="Q37" s="5">
        <f ca="1">ROUND((1023/5)*T_calibration!$I$6/(1+InputData_FromArduino!P37/T_calibration!$I$2),0)</f>
        <v>579</v>
      </c>
      <c r="V37" s="6">
        <v>3539</v>
      </c>
      <c r="W37" s="6">
        <v>15</v>
      </c>
    </row>
    <row r="38" spans="1:23" ht="12.75" customHeight="1" x14ac:dyDescent="0.35">
      <c r="A38" s="5">
        <v>72</v>
      </c>
      <c r="B38" s="5">
        <v>579</v>
      </c>
      <c r="E38" s="6" t="s">
        <v>14</v>
      </c>
      <c r="F38" s="6">
        <v>40</v>
      </c>
      <c r="G38" s="6" t="s">
        <v>15</v>
      </c>
      <c r="H38" s="6">
        <v>665</v>
      </c>
      <c r="K38" s="6">
        <f t="shared" si="3"/>
        <v>7.2000000000000037</v>
      </c>
      <c r="L38" s="6">
        <f t="shared" si="0"/>
        <v>25.190400000000004</v>
      </c>
      <c r="M38" s="6">
        <f t="shared" ca="1" si="1"/>
        <v>20.051491110517158</v>
      </c>
      <c r="N38" s="5">
        <f>(L38*P_calibration!$I$4+P_calibration!$I$5)*P_calibration!$I$6/10</f>
        <v>4.9156950148800007</v>
      </c>
      <c r="O38" s="5">
        <f>ROUND((N38*P_calibration!$I$2+P_calibration!$I$3)*1023/5,0)</f>
        <v>72</v>
      </c>
      <c r="P38" s="5">
        <f t="shared" ca="1" si="2"/>
        <v>3818.6208865201697</v>
      </c>
      <c r="Q38" s="5">
        <f ca="1">ROUND((1023/5)*T_calibration!$I$6/(1+InputData_FromArduino!P38/T_calibration!$I$2),0)</f>
        <v>579</v>
      </c>
      <c r="V38" s="6">
        <v>3708</v>
      </c>
      <c r="W38" s="6">
        <v>14</v>
      </c>
    </row>
    <row r="39" spans="1:23" ht="12.75" customHeight="1" x14ac:dyDescent="0.35">
      <c r="A39" s="5">
        <v>73</v>
      </c>
      <c r="B39" s="5">
        <v>580</v>
      </c>
      <c r="E39" s="6" t="s">
        <v>14</v>
      </c>
      <c r="F39" s="6">
        <v>40</v>
      </c>
      <c r="G39" s="6" t="s">
        <v>15</v>
      </c>
      <c r="H39" s="6">
        <v>665</v>
      </c>
      <c r="K39" s="6">
        <f t="shared" si="3"/>
        <v>7.4000000000000039</v>
      </c>
      <c r="L39" s="6">
        <f t="shared" si="0"/>
        <v>25.481800000000007</v>
      </c>
      <c r="M39" s="6">
        <f t="shared" ca="1" si="1"/>
        <v>20.073535581897364</v>
      </c>
      <c r="N39" s="5">
        <f>(L39*P_calibration!$I$4+P_calibration!$I$5)*P_calibration!$I$6/10</f>
        <v>4.9725157419600015</v>
      </c>
      <c r="O39" s="5">
        <f>ROUND((N39*P_calibration!$I$2+P_calibration!$I$3)*1023/5,0)</f>
        <v>73</v>
      </c>
      <c r="P39" s="5">
        <f t="shared" ca="1" si="2"/>
        <v>3815.3181821091666</v>
      </c>
      <c r="Q39" s="5">
        <f ca="1">ROUND((1023/5)*T_calibration!$I$6/(1+InputData_FromArduino!P39/T_calibration!$I$2),0)</f>
        <v>580</v>
      </c>
      <c r="V39" s="6">
        <v>3886</v>
      </c>
      <c r="W39" s="6">
        <v>13</v>
      </c>
    </row>
    <row r="40" spans="1:23" ht="12.75" customHeight="1" x14ac:dyDescent="0.35">
      <c r="A40" s="5">
        <v>74</v>
      </c>
      <c r="B40" s="5">
        <v>581</v>
      </c>
      <c r="E40" s="6" t="s">
        <v>14</v>
      </c>
      <c r="F40" s="6">
        <v>39</v>
      </c>
      <c r="G40" s="6" t="s">
        <v>15</v>
      </c>
      <c r="H40" s="6">
        <v>664</v>
      </c>
      <c r="K40" s="6">
        <f t="shared" si="3"/>
        <v>7.6000000000000041</v>
      </c>
      <c r="L40" s="6">
        <f t="shared" si="0"/>
        <v>25.773200000000003</v>
      </c>
      <c r="M40" s="6">
        <f t="shared" ca="1" si="1"/>
        <v>20.063856570484724</v>
      </c>
      <c r="N40" s="5">
        <f>(L40*P_calibration!$I$4+P_calibration!$I$5)*P_calibration!$I$6/10</f>
        <v>5.0293364690400013</v>
      </c>
      <c r="O40" s="5">
        <f>ROUND((N40*P_calibration!$I$2+P_calibration!$I$3)*1023/5,0)</f>
        <v>74</v>
      </c>
      <c r="P40" s="5">
        <f t="shared" ca="1" si="2"/>
        <v>3816.7682923492962</v>
      </c>
      <c r="Q40" s="5">
        <f ca="1">ROUND((1023/5)*T_calibration!$I$6/(1+InputData_FromArduino!P40/T_calibration!$I$2),0)</f>
        <v>579</v>
      </c>
      <c r="V40" s="6">
        <v>4074</v>
      </c>
      <c r="W40" s="6">
        <v>12</v>
      </c>
    </row>
    <row r="41" spans="1:23" ht="12.75" customHeight="1" x14ac:dyDescent="0.35">
      <c r="A41" s="5">
        <v>74</v>
      </c>
      <c r="B41" s="5">
        <v>579</v>
      </c>
      <c r="E41" s="6" t="s">
        <v>14</v>
      </c>
      <c r="F41" s="6">
        <v>40</v>
      </c>
      <c r="G41" s="6" t="s">
        <v>15</v>
      </c>
      <c r="H41" s="6">
        <v>665</v>
      </c>
      <c r="K41" s="6">
        <f t="shared" si="3"/>
        <v>7.8000000000000043</v>
      </c>
      <c r="L41" s="6">
        <f t="shared" si="0"/>
        <v>26.064600000000006</v>
      </c>
      <c r="M41" s="6">
        <f t="shared" ca="1" si="1"/>
        <v>20.056358908505768</v>
      </c>
      <c r="N41" s="5">
        <f>(L41*P_calibration!$I$4+P_calibration!$I$5)*P_calibration!$I$6/10</f>
        <v>5.0861571961200021</v>
      </c>
      <c r="O41" s="5">
        <f>ROUND((N41*P_calibration!$I$2+P_calibration!$I$3)*1023/5,0)</f>
        <v>74</v>
      </c>
      <c r="P41" s="5">
        <f t="shared" ca="1" si="2"/>
        <v>3817.8915926481795</v>
      </c>
      <c r="Q41" s="5">
        <f ca="1">ROUND((1023/5)*T_calibration!$I$6/(1+InputData_FromArduino!P41/T_calibration!$I$2),0)</f>
        <v>579</v>
      </c>
      <c r="V41" s="6">
        <v>4273</v>
      </c>
      <c r="W41" s="6">
        <v>11</v>
      </c>
    </row>
    <row r="42" spans="1:23" ht="12.75" customHeight="1" x14ac:dyDescent="0.35">
      <c r="A42" s="5">
        <v>75</v>
      </c>
      <c r="B42" s="5">
        <v>580</v>
      </c>
      <c r="E42" s="6" t="s">
        <v>14</v>
      </c>
      <c r="F42" s="6">
        <v>40</v>
      </c>
      <c r="G42" s="6" t="s">
        <v>15</v>
      </c>
      <c r="H42" s="6">
        <v>664</v>
      </c>
      <c r="K42" s="6">
        <f t="shared" si="3"/>
        <v>8.0000000000000036</v>
      </c>
      <c r="L42" s="6">
        <f t="shared" si="0"/>
        <v>26.356000000000005</v>
      </c>
      <c r="M42" s="6">
        <f t="shared" ca="1" si="1"/>
        <v>20.117992947021907</v>
      </c>
      <c r="N42" s="5">
        <f>(L42*P_calibration!$I$4+P_calibration!$I$5)*P_calibration!$I$6/10</f>
        <v>5.1429779232000019</v>
      </c>
      <c r="O42" s="5">
        <f>ROUND((N42*P_calibration!$I$2+P_calibration!$I$3)*1023/5,0)</f>
        <v>75</v>
      </c>
      <c r="P42" s="5">
        <f t="shared" ca="1" si="2"/>
        <v>3808.6575762200059</v>
      </c>
      <c r="Q42" s="5">
        <f ca="1">ROUND((1023/5)*T_calibration!$I$6/(1+InputData_FromArduino!P42/T_calibration!$I$2),0)</f>
        <v>580</v>
      </c>
      <c r="V42" s="6">
        <v>4482</v>
      </c>
      <c r="W42" s="6">
        <v>10</v>
      </c>
    </row>
    <row r="43" spans="1:23" ht="12.75" customHeight="1" x14ac:dyDescent="0.35">
      <c r="A43" s="5">
        <v>76</v>
      </c>
      <c r="B43" s="5">
        <v>579</v>
      </c>
      <c r="E43" s="6" t="s">
        <v>14</v>
      </c>
      <c r="F43" s="6">
        <v>40</v>
      </c>
      <c r="G43" s="6" t="s">
        <v>15</v>
      </c>
      <c r="H43" s="6">
        <v>665</v>
      </c>
      <c r="K43" s="6">
        <f t="shared" si="3"/>
        <v>8.2000000000000028</v>
      </c>
      <c r="L43" s="6">
        <f t="shared" si="0"/>
        <v>26.647400000000005</v>
      </c>
      <c r="M43" s="6">
        <f t="shared" ca="1" si="1"/>
        <v>20.02283301185274</v>
      </c>
      <c r="N43" s="5">
        <f>(L43*P_calibration!$I$4+P_calibration!$I$5)*P_calibration!$I$6/10</f>
        <v>5.1997986502800009</v>
      </c>
      <c r="O43" s="5">
        <f>ROUND((N43*P_calibration!$I$2+P_calibration!$I$3)*1023/5,0)</f>
        <v>76</v>
      </c>
      <c r="P43" s="5">
        <f t="shared" ca="1" si="2"/>
        <v>3822.9144450835629</v>
      </c>
      <c r="Q43" s="5">
        <f ca="1">ROUND((1023/5)*T_calibration!$I$6/(1+InputData_FromArduino!P43/T_calibration!$I$2),0)</f>
        <v>579</v>
      </c>
      <c r="V43" s="6">
        <v>4703</v>
      </c>
      <c r="W43" s="6">
        <v>9</v>
      </c>
    </row>
    <row r="44" spans="1:23" ht="12.75" customHeight="1" x14ac:dyDescent="0.35">
      <c r="A44" s="5">
        <v>77</v>
      </c>
      <c r="B44" s="5">
        <v>580</v>
      </c>
      <c r="E44" s="6" t="s">
        <v>14</v>
      </c>
      <c r="F44" s="6">
        <v>41</v>
      </c>
      <c r="G44" s="6" t="s">
        <v>15</v>
      </c>
      <c r="H44" s="6">
        <v>665</v>
      </c>
      <c r="K44" s="6">
        <f t="shared" si="3"/>
        <v>8.4000000000000021</v>
      </c>
      <c r="L44" s="6">
        <f t="shared" si="0"/>
        <v>26.938800000000001</v>
      </c>
      <c r="M44" s="6">
        <f t="shared" ca="1" si="1"/>
        <v>20.013823156390636</v>
      </c>
      <c r="N44" s="5">
        <f>(L44*P_calibration!$I$4+P_calibration!$I$5)*P_calibration!$I$6/10</f>
        <v>5.2566193773599998</v>
      </c>
      <c r="O44" s="5">
        <f>ROUND((N44*P_calibration!$I$2+P_calibration!$I$3)*1023/5,0)</f>
        <v>77</v>
      </c>
      <c r="P44" s="5">
        <f t="shared" ca="1" si="2"/>
        <v>3824.2643023273122</v>
      </c>
      <c r="Q44" s="5">
        <f ca="1">ROUND((1023/5)*T_calibration!$I$6/(1+InputData_FromArduino!P44/T_calibration!$I$2),0)</f>
        <v>579</v>
      </c>
      <c r="V44" s="6">
        <v>4937</v>
      </c>
      <c r="W44" s="6">
        <v>8</v>
      </c>
    </row>
    <row r="45" spans="1:23" ht="12.75" customHeight="1" x14ac:dyDescent="0.35">
      <c r="A45" s="5">
        <v>77</v>
      </c>
      <c r="B45" s="5">
        <v>580</v>
      </c>
      <c r="E45" s="6" t="s">
        <v>14</v>
      </c>
      <c r="F45" s="6">
        <v>40</v>
      </c>
      <c r="G45" s="6" t="s">
        <v>15</v>
      </c>
      <c r="H45" s="6">
        <v>665</v>
      </c>
      <c r="K45" s="6">
        <f t="shared" si="3"/>
        <v>8.6000000000000014</v>
      </c>
      <c r="L45" s="6">
        <f t="shared" si="0"/>
        <v>27.230200000000004</v>
      </c>
      <c r="M45" s="6">
        <f t="shared" ca="1" si="1"/>
        <v>20.174674370923672</v>
      </c>
      <c r="N45" s="5">
        <f>(L45*P_calibration!$I$4+P_calibration!$I$5)*P_calibration!$I$6/10</f>
        <v>5.3134401044400006</v>
      </c>
      <c r="O45" s="5">
        <f>ROUND((N45*P_calibration!$I$2+P_calibration!$I$3)*1023/5,0)</f>
        <v>77</v>
      </c>
      <c r="P45" s="5">
        <f t="shared" ca="1" si="2"/>
        <v>3800.1655608972701</v>
      </c>
      <c r="Q45" s="5">
        <f ca="1">ROUND((1023/5)*T_calibration!$I$6/(1+InputData_FromArduino!P45/T_calibration!$I$2),0)</f>
        <v>581</v>
      </c>
      <c r="V45" s="6">
        <v>5183</v>
      </c>
      <c r="W45" s="6">
        <v>7</v>
      </c>
    </row>
    <row r="46" spans="1:23" ht="12.75" customHeight="1" x14ac:dyDescent="0.35">
      <c r="A46" s="5">
        <v>78</v>
      </c>
      <c r="B46" s="5">
        <v>580</v>
      </c>
      <c r="E46" s="6" t="s">
        <v>14</v>
      </c>
      <c r="F46" s="6">
        <v>41</v>
      </c>
      <c r="G46" s="6" t="s">
        <v>15</v>
      </c>
      <c r="H46" s="6">
        <v>665</v>
      </c>
      <c r="K46" s="6">
        <f t="shared" si="3"/>
        <v>8.8000000000000007</v>
      </c>
      <c r="L46" s="6">
        <f t="shared" si="0"/>
        <v>27.521599999999999</v>
      </c>
      <c r="M46" s="6">
        <f t="shared" ca="1" si="1"/>
        <v>20.074724361796985</v>
      </c>
      <c r="N46" s="5">
        <f>(L46*P_calibration!$I$4+P_calibration!$I$5)*P_calibration!$I$6/10</f>
        <v>5.3702608315200004</v>
      </c>
      <c r="O46" s="5">
        <f>ROUND((N46*P_calibration!$I$2+P_calibration!$I$3)*1023/5,0)</f>
        <v>78</v>
      </c>
      <c r="P46" s="5">
        <f t="shared" ca="1" si="2"/>
        <v>3815.1400790124544</v>
      </c>
      <c r="Q46" s="5">
        <f ca="1">ROUND((1023/5)*T_calibration!$I$6/(1+InputData_FromArduino!P46/T_calibration!$I$2),0)</f>
        <v>580</v>
      </c>
      <c r="V46" s="6">
        <v>5444</v>
      </c>
      <c r="W46" s="6">
        <v>6</v>
      </c>
    </row>
    <row r="47" spans="1:23" ht="12.75" customHeight="1" x14ac:dyDescent="0.35">
      <c r="A47" s="5">
        <v>79</v>
      </c>
      <c r="B47" s="5">
        <v>580</v>
      </c>
      <c r="E47" s="6" t="s">
        <v>14</v>
      </c>
      <c r="F47" s="6">
        <v>40</v>
      </c>
      <c r="G47" s="6" t="s">
        <v>15</v>
      </c>
      <c r="H47" s="6">
        <v>665</v>
      </c>
      <c r="K47" s="6">
        <f t="shared" si="3"/>
        <v>9</v>
      </c>
      <c r="L47" s="6">
        <f t="shared" si="0"/>
        <v>27.812999999999999</v>
      </c>
      <c r="M47" s="6">
        <f t="shared" ca="1" si="1"/>
        <v>20.173203704583628</v>
      </c>
      <c r="N47" s="5">
        <f>(L47*P_calibration!$I$4+P_calibration!$I$5)*P_calibration!$I$6/10</f>
        <v>5.4270815586000003</v>
      </c>
      <c r="O47" s="5">
        <f>ROUND((N47*P_calibration!$I$2+P_calibration!$I$3)*1023/5,0)</f>
        <v>79</v>
      </c>
      <c r="P47" s="5">
        <f t="shared" ca="1" si="2"/>
        <v>3800.3858962423369</v>
      </c>
      <c r="Q47" s="5">
        <f ca="1">ROUND((1023/5)*T_calibration!$I$6/(1+InputData_FromArduino!P47/T_calibration!$I$2),0)</f>
        <v>581</v>
      </c>
      <c r="V47" s="6">
        <v>5719</v>
      </c>
      <c r="W47" s="6">
        <v>5</v>
      </c>
    </row>
    <row r="48" spans="1:23" ht="12.75" customHeight="1" x14ac:dyDescent="0.35">
      <c r="A48" s="5">
        <v>80</v>
      </c>
      <c r="B48" s="5">
        <v>580</v>
      </c>
      <c r="E48" s="6" t="s">
        <v>14</v>
      </c>
      <c r="F48" s="6">
        <v>40</v>
      </c>
      <c r="G48" s="6" t="s">
        <v>15</v>
      </c>
      <c r="H48" s="6">
        <v>664</v>
      </c>
      <c r="K48" s="6">
        <f t="shared" si="3"/>
        <v>9.1999999999999993</v>
      </c>
      <c r="L48" s="6">
        <f t="shared" si="0"/>
        <v>28.104399999999998</v>
      </c>
      <c r="M48" s="6">
        <f t="shared" ca="1" si="1"/>
        <v>20.115862653222234</v>
      </c>
      <c r="N48" s="5">
        <f>(L48*P_calibration!$I$4+P_calibration!$I$5)*P_calibration!$I$6/10</f>
        <v>5.4839022856800002</v>
      </c>
      <c r="O48" s="5">
        <f>ROUND((N48*P_calibration!$I$2+P_calibration!$I$3)*1023/5,0)</f>
        <v>80</v>
      </c>
      <c r="P48" s="5">
        <f t="shared" ca="1" si="2"/>
        <v>3808.9767370022068</v>
      </c>
      <c r="Q48" s="5">
        <f ca="1">ROUND((1023/5)*T_calibration!$I$6/(1+InputData_FromArduino!P48/T_calibration!$I$2),0)</f>
        <v>580</v>
      </c>
      <c r="V48" s="6">
        <v>6011</v>
      </c>
      <c r="W48" s="6">
        <v>4</v>
      </c>
    </row>
    <row r="49" spans="1:23" ht="12.75" customHeight="1" x14ac:dyDescent="0.35">
      <c r="A49" s="5">
        <v>81</v>
      </c>
      <c r="B49" s="5">
        <v>579</v>
      </c>
      <c r="E49" s="6" t="s">
        <v>14</v>
      </c>
      <c r="F49" s="6">
        <v>40</v>
      </c>
      <c r="G49" s="6" t="s">
        <v>15</v>
      </c>
      <c r="H49" s="6">
        <v>664</v>
      </c>
      <c r="K49" s="6">
        <f t="shared" si="3"/>
        <v>9.3999999999999986</v>
      </c>
      <c r="L49" s="6">
        <f t="shared" si="0"/>
        <v>28.395799999999994</v>
      </c>
      <c r="M49" s="6">
        <f t="shared" ca="1" si="1"/>
        <v>20.032647226883562</v>
      </c>
      <c r="N49" s="5">
        <f>(L49*P_calibration!$I$4+P_calibration!$I$5)*P_calibration!$I$6/10</f>
        <v>5.5407230127599991</v>
      </c>
      <c r="O49" s="5">
        <f>ROUND((N49*P_calibration!$I$2+P_calibration!$I$3)*1023/5,0)</f>
        <v>81</v>
      </c>
      <c r="P49" s="5">
        <f t="shared" ca="1" si="2"/>
        <v>3821.4440786268765</v>
      </c>
      <c r="Q49" s="5">
        <f ca="1">ROUND((1023/5)*T_calibration!$I$6/(1+InputData_FromArduino!P49/T_calibration!$I$2),0)</f>
        <v>579</v>
      </c>
      <c r="V49" s="6">
        <v>6319</v>
      </c>
      <c r="W49" s="6">
        <v>3</v>
      </c>
    </row>
    <row r="50" spans="1:23" ht="12.75" customHeight="1" x14ac:dyDescent="0.35">
      <c r="A50" s="5">
        <v>81</v>
      </c>
      <c r="B50" s="5">
        <v>580</v>
      </c>
      <c r="E50" s="6" t="s">
        <v>14</v>
      </c>
      <c r="F50" s="6">
        <v>40</v>
      </c>
      <c r="G50" s="6" t="s">
        <v>15</v>
      </c>
      <c r="H50" s="6">
        <v>665</v>
      </c>
      <c r="K50" s="6">
        <f t="shared" si="3"/>
        <v>9.5999999999999979</v>
      </c>
      <c r="L50" s="6">
        <f t="shared" si="0"/>
        <v>28.687199999999997</v>
      </c>
      <c r="M50" s="6">
        <f t="shared" ca="1" si="1"/>
        <v>20.140114694871318</v>
      </c>
      <c r="N50" s="5">
        <f>(L50*P_calibration!$I$4+P_calibration!$I$5)*P_calibration!$I$6/10</f>
        <v>5.5975437398399999</v>
      </c>
      <c r="O50" s="5">
        <f>ROUND((N50*P_calibration!$I$2+P_calibration!$I$3)*1023/5,0)</f>
        <v>81</v>
      </c>
      <c r="P50" s="5">
        <f t="shared" ca="1" si="2"/>
        <v>3805.3432942423956</v>
      </c>
      <c r="Q50" s="5">
        <f ca="1">ROUND((1023/5)*T_calibration!$I$6/(1+InputData_FromArduino!P50/T_calibration!$I$2),0)</f>
        <v>580</v>
      </c>
      <c r="V50" s="6">
        <v>6644</v>
      </c>
      <c r="W50" s="6">
        <v>2</v>
      </c>
    </row>
    <row r="51" spans="1:23" ht="12.75" customHeight="1" x14ac:dyDescent="0.35">
      <c r="A51" s="5">
        <v>82</v>
      </c>
      <c r="B51" s="5">
        <v>580</v>
      </c>
      <c r="E51" s="6" t="s">
        <v>14</v>
      </c>
      <c r="F51" s="6">
        <v>40</v>
      </c>
      <c r="G51" s="6" t="s">
        <v>15</v>
      </c>
      <c r="H51" s="6">
        <v>665</v>
      </c>
      <c r="K51" s="6">
        <f t="shared" si="3"/>
        <v>9.7999999999999972</v>
      </c>
      <c r="L51" s="6">
        <f t="shared" si="0"/>
        <v>28.978599999999997</v>
      </c>
      <c r="M51" s="6">
        <f t="shared" ca="1" si="1"/>
        <v>20.145577990552912</v>
      </c>
      <c r="N51" s="5">
        <f>(L51*P_calibration!$I$4+P_calibration!$I$5)*P_calibration!$I$6/10</f>
        <v>5.6543644669199997</v>
      </c>
      <c r="O51" s="5">
        <f>ROUND((N51*P_calibration!$I$2+P_calibration!$I$3)*1023/5,0)</f>
        <v>82</v>
      </c>
      <c r="P51" s="5">
        <f t="shared" ca="1" si="2"/>
        <v>3804.5247828598813</v>
      </c>
      <c r="Q51" s="5">
        <f ca="1">ROUND((1023/5)*T_calibration!$I$6/(1+InputData_FromArduino!P51/T_calibration!$I$2),0)</f>
        <v>580</v>
      </c>
      <c r="V51" s="6">
        <v>6989</v>
      </c>
      <c r="W51" s="6">
        <v>1</v>
      </c>
    </row>
    <row r="52" spans="1:23" ht="12.75" customHeight="1" x14ac:dyDescent="0.35">
      <c r="A52" s="5">
        <v>83</v>
      </c>
      <c r="B52" s="5">
        <v>581</v>
      </c>
      <c r="E52" s="6" t="s">
        <v>14</v>
      </c>
      <c r="F52" s="6">
        <v>40</v>
      </c>
      <c r="G52" s="6" t="s">
        <v>15</v>
      </c>
      <c r="H52" s="6">
        <v>665</v>
      </c>
      <c r="K52" s="6">
        <f t="shared" si="3"/>
        <v>9.9999999999999964</v>
      </c>
      <c r="L52" s="6">
        <f t="shared" si="0"/>
        <v>29.269999999999996</v>
      </c>
      <c r="M52" s="6">
        <f t="shared" ca="1" si="1"/>
        <v>20.100986394663497</v>
      </c>
      <c r="N52" s="5">
        <f>(L52*P_calibration!$I$4+P_calibration!$I$5)*P_calibration!$I$6/10</f>
        <v>5.7111851940000005</v>
      </c>
      <c r="O52" s="5">
        <f>ROUND((N52*P_calibration!$I$2+P_calibration!$I$3)*1023/5,0)</f>
        <v>83</v>
      </c>
      <c r="P52" s="5">
        <f t="shared" ca="1" si="2"/>
        <v>3811.20549921264</v>
      </c>
      <c r="Q52" s="5">
        <f ca="1">ROUND((1023/5)*T_calibration!$I$6/(1+InputData_FromArduino!P52/T_calibration!$I$2),0)</f>
        <v>580</v>
      </c>
      <c r="V52" s="6">
        <v>7355</v>
      </c>
      <c r="W52" s="6">
        <v>0</v>
      </c>
    </row>
    <row r="53" spans="1:23" ht="12.75" customHeight="1" x14ac:dyDescent="0.35">
      <c r="A53" s="5">
        <v>84</v>
      </c>
      <c r="B53" s="5">
        <v>580</v>
      </c>
      <c r="E53" s="6" t="s">
        <v>14</v>
      </c>
      <c r="F53" s="6">
        <v>41</v>
      </c>
      <c r="G53" s="6" t="s">
        <v>15</v>
      </c>
      <c r="H53" s="6">
        <v>665</v>
      </c>
      <c r="K53" s="6">
        <f t="shared" si="3"/>
        <v>10.199999999999996</v>
      </c>
      <c r="L53" s="6">
        <f t="shared" si="0"/>
        <v>29.561399999999992</v>
      </c>
      <c r="M53" s="6">
        <f t="shared" ca="1" si="1"/>
        <v>20.046768042351129</v>
      </c>
      <c r="N53" s="5">
        <f>(L53*P_calibration!$I$4+P_calibration!$I$5)*P_calibration!$I$6/10</f>
        <v>5.7680059210799985</v>
      </c>
      <c r="O53" s="5">
        <f>ROUND((N53*P_calibration!$I$2+P_calibration!$I$3)*1023/5,0)</f>
        <v>84</v>
      </c>
      <c r="P53" s="5">
        <f t="shared" ca="1" si="2"/>
        <v>3819.3284969589226</v>
      </c>
      <c r="Q53" s="5">
        <f ca="1">ROUND((1023/5)*T_calibration!$I$6/(1+InputData_FromArduino!P53/T_calibration!$I$2),0)</f>
        <v>579</v>
      </c>
      <c r="V53" s="6">
        <v>7741</v>
      </c>
      <c r="W53" s="6">
        <v>-1</v>
      </c>
    </row>
    <row r="54" spans="1:23" ht="12.75" customHeight="1" x14ac:dyDescent="0.35">
      <c r="A54" s="5">
        <v>84</v>
      </c>
      <c r="B54" s="5">
        <v>579</v>
      </c>
      <c r="E54" s="6" t="s">
        <v>14</v>
      </c>
      <c r="F54" s="6">
        <v>40</v>
      </c>
      <c r="G54" s="6" t="s">
        <v>15</v>
      </c>
      <c r="H54" s="6">
        <v>666</v>
      </c>
      <c r="K54" s="6">
        <f t="shared" si="3"/>
        <v>10.399999999999995</v>
      </c>
      <c r="L54" s="6">
        <f t="shared" si="0"/>
        <v>29.852799999999995</v>
      </c>
      <c r="M54" s="6">
        <f t="shared" ca="1" si="1"/>
        <v>20.032644010191774</v>
      </c>
      <c r="N54" s="5">
        <f>(L54*P_calibration!$I$4+P_calibration!$I$5)*P_calibration!$I$6/10</f>
        <v>5.8248266481599993</v>
      </c>
      <c r="O54" s="5">
        <f>ROUND((N54*P_calibration!$I$2+P_calibration!$I$3)*1023/5,0)</f>
        <v>84</v>
      </c>
      <c r="P54" s="5">
        <f t="shared" ca="1" si="2"/>
        <v>3821.4445605518895</v>
      </c>
      <c r="Q54" s="5">
        <f ca="1">ROUND((1023/5)*T_calibration!$I$6/(1+InputData_FromArduino!P54/T_calibration!$I$2),0)</f>
        <v>579</v>
      </c>
      <c r="V54" s="6">
        <v>8151</v>
      </c>
      <c r="W54" s="6">
        <v>-2</v>
      </c>
    </row>
    <row r="55" spans="1:23" ht="12.75" customHeight="1" x14ac:dyDescent="0.35">
      <c r="A55" s="5">
        <v>85</v>
      </c>
      <c r="B55" s="5">
        <v>580</v>
      </c>
      <c r="E55" s="6" t="s">
        <v>14</v>
      </c>
      <c r="F55" s="6">
        <v>41</v>
      </c>
      <c r="G55" s="6" t="s">
        <v>15</v>
      </c>
      <c r="H55" s="6">
        <v>666</v>
      </c>
      <c r="K55" s="6">
        <f t="shared" si="3"/>
        <v>10.599999999999994</v>
      </c>
      <c r="L55" s="6">
        <f t="shared" si="0"/>
        <v>30.144199999999991</v>
      </c>
      <c r="M55" s="6">
        <f t="shared" ca="1" si="1"/>
        <v>20.030107825888312</v>
      </c>
      <c r="N55" s="5">
        <f>(L55*P_calibration!$I$4+P_calibration!$I$5)*P_calibration!$I$6/10</f>
        <v>5.8816473752399991</v>
      </c>
      <c r="O55" s="5">
        <f>ROUND((N55*P_calibration!$I$2+P_calibration!$I$3)*1023/5,0)</f>
        <v>85</v>
      </c>
      <c r="P55" s="5">
        <f t="shared" ca="1" si="2"/>
        <v>3821.8245318808317</v>
      </c>
      <c r="Q55" s="5">
        <f ca="1">ROUND((1023/5)*T_calibration!$I$6/(1+InputData_FromArduino!P55/T_calibration!$I$2),0)</f>
        <v>579</v>
      </c>
      <c r="V55" s="6">
        <v>8586</v>
      </c>
      <c r="W55" s="6">
        <v>-3</v>
      </c>
    </row>
    <row r="56" spans="1:23" ht="12.75" customHeight="1" x14ac:dyDescent="0.35">
      <c r="A56" s="5">
        <v>86</v>
      </c>
      <c r="B56" s="5">
        <v>580</v>
      </c>
      <c r="E56" s="6" t="s">
        <v>14</v>
      </c>
      <c r="F56" s="6">
        <v>40</v>
      </c>
      <c r="G56" s="6" t="s">
        <v>15</v>
      </c>
      <c r="H56" s="6">
        <v>665</v>
      </c>
      <c r="K56" s="6">
        <f t="shared" si="3"/>
        <v>10.799999999999994</v>
      </c>
      <c r="L56" s="6">
        <f t="shared" si="0"/>
        <v>30.43559999999999</v>
      </c>
      <c r="M56" s="6">
        <f t="shared" ca="1" si="1"/>
        <v>20.04328630395058</v>
      </c>
      <c r="N56" s="5">
        <f>(L56*P_calibration!$I$4+P_calibration!$I$5)*P_calibration!$I$6/10</f>
        <v>5.938468102319999</v>
      </c>
      <c r="O56" s="5">
        <f>ROUND((N56*P_calibration!$I$2+P_calibration!$I$3)*1023/5,0)</f>
        <v>86</v>
      </c>
      <c r="P56" s="5">
        <f t="shared" ca="1" si="2"/>
        <v>3819.8501312759868</v>
      </c>
      <c r="Q56" s="5">
        <f ca="1">ROUND((1023/5)*T_calibration!$I$6/(1+InputData_FromArduino!P56/T_calibration!$I$2),0)</f>
        <v>579</v>
      </c>
      <c r="V56" s="6">
        <v>9046</v>
      </c>
      <c r="W56" s="6">
        <v>-4</v>
      </c>
    </row>
    <row r="57" spans="1:23" ht="12.75" customHeight="1" x14ac:dyDescent="0.35">
      <c r="A57" s="5">
        <v>87</v>
      </c>
      <c r="B57" s="5">
        <v>580</v>
      </c>
      <c r="E57" s="6" t="s">
        <v>14</v>
      </c>
      <c r="F57" s="6">
        <v>40</v>
      </c>
      <c r="G57" s="6" t="s">
        <v>15</v>
      </c>
      <c r="H57" s="6">
        <v>664</v>
      </c>
      <c r="K57" s="6">
        <f t="shared" si="3"/>
        <v>10.999999999999993</v>
      </c>
      <c r="L57" s="6">
        <f t="shared" si="0"/>
        <v>30.72699999999999</v>
      </c>
      <c r="M57" s="6">
        <f t="shared" ca="1" si="1"/>
        <v>20.14165254117195</v>
      </c>
      <c r="N57" s="5">
        <f>(L57*P_calibration!$I$4+P_calibration!$I$5)*P_calibration!$I$6/10</f>
        <v>5.995288829399998</v>
      </c>
      <c r="O57" s="5">
        <f>ROUND((N57*P_calibration!$I$2+P_calibration!$I$3)*1023/5,0)</f>
        <v>87</v>
      </c>
      <c r="P57" s="5">
        <f t="shared" ca="1" si="2"/>
        <v>3805.1128939904256</v>
      </c>
      <c r="Q57" s="5">
        <f ca="1">ROUND((1023/5)*T_calibration!$I$6/(1+InputData_FromArduino!P57/T_calibration!$I$2),0)</f>
        <v>580</v>
      </c>
      <c r="V57" s="6">
        <v>9534</v>
      </c>
      <c r="W57" s="6">
        <v>-5</v>
      </c>
    </row>
    <row r="58" spans="1:23" ht="12.75" customHeight="1" x14ac:dyDescent="0.35">
      <c r="A58" s="5">
        <v>87</v>
      </c>
      <c r="B58" s="5">
        <v>580</v>
      </c>
      <c r="E58" s="6" t="s">
        <v>14</v>
      </c>
      <c r="F58" s="6">
        <v>40</v>
      </c>
      <c r="G58" s="6" t="s">
        <v>15</v>
      </c>
      <c r="H58" s="6">
        <v>665</v>
      </c>
      <c r="K58" s="6">
        <f t="shared" si="3"/>
        <v>11.199999999999992</v>
      </c>
      <c r="L58" s="6">
        <f t="shared" si="0"/>
        <v>31.018399999999989</v>
      </c>
      <c r="M58" s="6">
        <f t="shared" ca="1" si="1"/>
        <v>20.002690142011691</v>
      </c>
      <c r="N58" s="5">
        <f>(L58*P_calibration!$I$4+P_calibration!$I$5)*P_calibration!$I$6/10</f>
        <v>6.0521095564799987</v>
      </c>
      <c r="O58" s="5">
        <f>ROUND((N58*P_calibration!$I$2+P_calibration!$I$3)*1023/5,0)</f>
        <v>87</v>
      </c>
      <c r="P58" s="5">
        <f t="shared" ca="1" si="2"/>
        <v>3825.9322514045634</v>
      </c>
      <c r="Q58" s="5">
        <f ca="1">ROUND((1023/5)*T_calibration!$I$6/(1+InputData_FromArduino!P58/T_calibration!$I$2),0)</f>
        <v>579</v>
      </c>
      <c r="V58" s="6">
        <v>10050</v>
      </c>
      <c r="W58" s="6">
        <v>-6</v>
      </c>
    </row>
    <row r="59" spans="1:23" ht="12.75" customHeight="1" x14ac:dyDescent="0.35">
      <c r="A59" s="5">
        <v>88</v>
      </c>
      <c r="B59" s="5">
        <v>580</v>
      </c>
      <c r="E59" s="6" t="s">
        <v>14</v>
      </c>
      <c r="F59" s="6">
        <v>40</v>
      </c>
      <c r="G59" s="6" t="s">
        <v>15</v>
      </c>
      <c r="H59" s="6">
        <v>665</v>
      </c>
      <c r="K59" s="6">
        <f t="shared" si="3"/>
        <v>11.399999999999991</v>
      </c>
      <c r="L59" s="6">
        <f t="shared" si="0"/>
        <v>31.309799999999985</v>
      </c>
      <c r="M59" s="6">
        <f t="shared" ca="1" si="1"/>
        <v>20.176479427633012</v>
      </c>
      <c r="N59" s="5">
        <f>(L59*P_calibration!$I$4+P_calibration!$I$5)*P_calibration!$I$6/10</f>
        <v>6.1089302835599977</v>
      </c>
      <c r="O59" s="5">
        <f>ROUND((N59*P_calibration!$I$2+P_calibration!$I$3)*1023/5,0)</f>
        <v>88</v>
      </c>
      <c r="P59" s="5">
        <f t="shared" ca="1" si="2"/>
        <v>3799.8951271611541</v>
      </c>
      <c r="Q59" s="5">
        <f ca="1">ROUND((1023/5)*T_calibration!$I$6/(1+InputData_FromArduino!P59/T_calibration!$I$2),0)</f>
        <v>581</v>
      </c>
      <c r="V59" s="6">
        <v>10600</v>
      </c>
      <c r="W59" s="6">
        <v>-7</v>
      </c>
    </row>
    <row r="60" spans="1:23" ht="12.75" customHeight="1" x14ac:dyDescent="0.35">
      <c r="A60" s="5">
        <v>89</v>
      </c>
      <c r="B60" s="5">
        <v>579</v>
      </c>
      <c r="E60" s="6" t="s">
        <v>14</v>
      </c>
      <c r="F60" s="6">
        <v>40</v>
      </c>
      <c r="G60" s="6" t="s">
        <v>15</v>
      </c>
      <c r="H60" s="6">
        <v>666</v>
      </c>
      <c r="K60" s="6">
        <f t="shared" si="3"/>
        <v>11.599999999999991</v>
      </c>
      <c r="L60" s="6">
        <f t="shared" si="0"/>
        <v>31.601199999999984</v>
      </c>
      <c r="M60" s="6">
        <f t="shared" ca="1" si="1"/>
        <v>20.147989460169068</v>
      </c>
      <c r="N60" s="5">
        <f>(L60*P_calibration!$I$4+P_calibration!$I$5)*P_calibration!$I$6/10</f>
        <v>6.1657510106399975</v>
      </c>
      <c r="O60" s="5">
        <f>ROUND((N60*P_calibration!$I$2+P_calibration!$I$3)*1023/5,0)</f>
        <v>89</v>
      </c>
      <c r="P60" s="5">
        <f t="shared" ca="1" si="2"/>
        <v>3804.1634962950588</v>
      </c>
      <c r="Q60" s="5">
        <f ca="1">ROUND((1023/5)*T_calibration!$I$6/(1+InputData_FromArduino!P60/T_calibration!$I$2),0)</f>
        <v>580</v>
      </c>
    </row>
    <row r="61" spans="1:23" ht="12.75" customHeight="1" x14ac:dyDescent="0.35">
      <c r="A61" s="5">
        <v>90</v>
      </c>
      <c r="B61" s="5">
        <v>580</v>
      </c>
      <c r="E61" s="6" t="s">
        <v>14</v>
      </c>
      <c r="F61" s="6">
        <v>40</v>
      </c>
      <c r="G61" s="6" t="s">
        <v>15</v>
      </c>
      <c r="H61" s="6">
        <v>666</v>
      </c>
      <c r="K61" s="6">
        <f t="shared" si="3"/>
        <v>11.79999999999999</v>
      </c>
      <c r="L61" s="6">
        <f t="shared" si="0"/>
        <v>31.892599999999984</v>
      </c>
      <c r="M61" s="6">
        <f t="shared" ca="1" si="1"/>
        <v>20.061257535654612</v>
      </c>
      <c r="N61" s="5">
        <f>(L61*P_calibration!$I$4+P_calibration!$I$5)*P_calibration!$I$6/10</f>
        <v>6.2225717377199974</v>
      </c>
      <c r="O61" s="5">
        <f>ROUND((N61*P_calibration!$I$2+P_calibration!$I$3)*1023/5,0)</f>
        <v>90</v>
      </c>
      <c r="P61" s="5">
        <f t="shared" ca="1" si="2"/>
        <v>3817.1576799490126</v>
      </c>
      <c r="Q61" s="5">
        <f ca="1">ROUND((1023/5)*T_calibration!$I$6/(1+InputData_FromArduino!P61/T_calibration!$I$2),0)</f>
        <v>579</v>
      </c>
    </row>
    <row r="62" spans="1:23" ht="12.75" customHeight="1" x14ac:dyDescent="0.35">
      <c r="A62" s="5">
        <v>91</v>
      </c>
      <c r="B62" s="5">
        <v>579</v>
      </c>
      <c r="E62" s="6" t="s">
        <v>14</v>
      </c>
      <c r="F62" s="6">
        <v>40</v>
      </c>
      <c r="G62" s="6" t="s">
        <v>15</v>
      </c>
      <c r="H62" s="6">
        <v>665</v>
      </c>
      <c r="K62" s="6">
        <f t="shared" si="3"/>
        <v>11.999999999999989</v>
      </c>
      <c r="L62" s="6">
        <f t="shared" si="0"/>
        <v>32.183999999999983</v>
      </c>
      <c r="M62" s="6">
        <f t="shared" ca="1" si="1"/>
        <v>20.156994463689927</v>
      </c>
      <c r="N62" s="5">
        <f>(L62*P_calibration!$I$4+P_calibration!$I$5)*P_calibration!$I$6/10</f>
        <v>6.2793924647999972</v>
      </c>
      <c r="O62" s="5">
        <f>ROUND((N62*P_calibration!$I$2+P_calibration!$I$3)*1023/5,0)</f>
        <v>91</v>
      </c>
      <c r="P62" s="5">
        <f t="shared" ca="1" si="2"/>
        <v>3802.8143659695229</v>
      </c>
      <c r="Q62" s="5">
        <f ca="1">ROUND((1023/5)*T_calibration!$I$6/(1+InputData_FromArduino!P62/T_calibration!$I$2),0)</f>
        <v>580</v>
      </c>
    </row>
    <row r="63" spans="1:23" ht="12.75" customHeight="1" x14ac:dyDescent="0.35">
      <c r="A63" s="5">
        <v>91</v>
      </c>
      <c r="B63" s="5">
        <v>580</v>
      </c>
      <c r="E63" s="6" t="s">
        <v>14</v>
      </c>
      <c r="F63" s="6">
        <v>40</v>
      </c>
      <c r="G63" s="6" t="s">
        <v>15</v>
      </c>
      <c r="H63" s="6">
        <v>666</v>
      </c>
      <c r="K63" s="6">
        <f t="shared" si="3"/>
        <v>12.199999999999989</v>
      </c>
      <c r="L63" s="6">
        <f t="shared" si="0"/>
        <v>32.475399999999979</v>
      </c>
      <c r="M63" s="6">
        <f t="shared" ca="1" si="1"/>
        <v>20.174511385602234</v>
      </c>
      <c r="N63" s="5">
        <f>(L63*P_calibration!$I$4+P_calibration!$I$5)*P_calibration!$I$6/10</f>
        <v>6.3362131918799962</v>
      </c>
      <c r="O63" s="5">
        <f>ROUND((N63*P_calibration!$I$2+P_calibration!$I$3)*1023/5,0)</f>
        <v>91</v>
      </c>
      <c r="P63" s="5">
        <f t="shared" ca="1" si="2"/>
        <v>3800.1899793707621</v>
      </c>
      <c r="Q63" s="5">
        <f ca="1">ROUND((1023/5)*T_calibration!$I$6/(1+InputData_FromArduino!P63/T_calibration!$I$2),0)</f>
        <v>581</v>
      </c>
    </row>
    <row r="64" spans="1:23" ht="12.75" customHeight="1" x14ac:dyDescent="0.35">
      <c r="A64" s="5">
        <v>92</v>
      </c>
      <c r="B64" s="5">
        <v>567</v>
      </c>
      <c r="E64" s="6" t="s">
        <v>14</v>
      </c>
      <c r="F64" s="6">
        <v>40</v>
      </c>
      <c r="G64" s="6" t="s">
        <v>15</v>
      </c>
      <c r="H64" s="6">
        <v>665</v>
      </c>
      <c r="K64" s="6">
        <f t="shared" si="3"/>
        <v>12.399999999999988</v>
      </c>
      <c r="L64" s="6">
        <f t="shared" si="0"/>
        <v>32.766799999999982</v>
      </c>
      <c r="M64" s="6">
        <f t="shared" ref="M64:M77" ca="1" si="4">M63-0.35-RAND()</f>
        <v>18.919748028613188</v>
      </c>
      <c r="N64" s="5">
        <f>(L64*P_calibration!$I$4+P_calibration!$I$5)*P_calibration!$I$6/10</f>
        <v>6.393033918959997</v>
      </c>
      <c r="O64" s="5">
        <f>ROUND((N64*P_calibration!$I$2+P_calibration!$I$3)*1023/5,0)</f>
        <v>92</v>
      </c>
      <c r="P64" s="5">
        <f t="shared" ca="1" si="2"/>
        <v>3988.1787227803457</v>
      </c>
      <c r="Q64" s="5">
        <f ca="1">ROUND((1023/5)*T_calibration!$I$6/(1+InputData_FromArduino!P64/T_calibration!$I$2),0)</f>
        <v>569</v>
      </c>
    </row>
    <row r="65" spans="1:17" ht="12.75" customHeight="1" x14ac:dyDescent="0.35">
      <c r="A65" s="5">
        <v>93</v>
      </c>
      <c r="B65" s="5">
        <v>561</v>
      </c>
      <c r="E65" s="6" t="s">
        <v>14</v>
      </c>
      <c r="F65" s="6">
        <v>40</v>
      </c>
      <c r="G65" s="6" t="s">
        <v>15</v>
      </c>
      <c r="H65" s="6">
        <v>664</v>
      </c>
      <c r="K65" s="6">
        <f t="shared" si="3"/>
        <v>12.599999999999987</v>
      </c>
      <c r="L65" s="6">
        <f t="shared" si="0"/>
        <v>33.058199999999985</v>
      </c>
      <c r="M65" s="6">
        <f t="shared" ca="1" si="4"/>
        <v>18.462450223886648</v>
      </c>
      <c r="N65" s="5">
        <f>(L65*P_calibration!$I$4+P_calibration!$I$5)*P_calibration!$I$6/10</f>
        <v>6.4498546460399977</v>
      </c>
      <c r="O65" s="5">
        <f>ROUND((N65*P_calibration!$I$2+P_calibration!$I$3)*1023/5,0)</f>
        <v>93</v>
      </c>
      <c r="P65" s="5">
        <f t="shared" ca="1" si="2"/>
        <v>4056.6911153328278</v>
      </c>
      <c r="Q65" s="5">
        <f ca="1">ROUND((1023/5)*T_calibration!$I$6/(1+InputData_FromArduino!P65/T_calibration!$I$2),0)</f>
        <v>564</v>
      </c>
    </row>
    <row r="66" spans="1:17" ht="12.75" customHeight="1" x14ac:dyDescent="0.35">
      <c r="A66" s="5">
        <v>94</v>
      </c>
      <c r="B66" s="5">
        <v>554</v>
      </c>
      <c r="E66" s="6" t="s">
        <v>14</v>
      </c>
      <c r="F66" s="6">
        <v>40</v>
      </c>
      <c r="G66" s="6" t="s">
        <v>15</v>
      </c>
      <c r="H66" s="6">
        <v>666</v>
      </c>
      <c r="K66" s="6">
        <f t="shared" si="3"/>
        <v>12.799999999999986</v>
      </c>
      <c r="L66" s="6">
        <f t="shared" si="0"/>
        <v>33.349599999999981</v>
      </c>
      <c r="M66" s="6">
        <f t="shared" ca="1" si="4"/>
        <v>17.586675996254751</v>
      </c>
      <c r="N66" s="5">
        <f>(L66*P_calibration!$I$4+P_calibration!$I$5)*P_calibration!$I$6/10</f>
        <v>6.5066753731199967</v>
      </c>
      <c r="O66" s="5">
        <f>ROUND((N66*P_calibration!$I$2+P_calibration!$I$3)*1023/5,0)</f>
        <v>94</v>
      </c>
      <c r="P66" s="5">
        <f t="shared" ca="1" si="2"/>
        <v>4187.8996780040252</v>
      </c>
      <c r="Q66" s="5">
        <f ca="1">ROUND((1023/5)*T_calibration!$I$6/(1+InputData_FromArduino!P66/T_calibration!$I$2),0)</f>
        <v>556</v>
      </c>
    </row>
    <row r="67" spans="1:17" ht="12.75" customHeight="1" x14ac:dyDescent="0.35">
      <c r="A67" s="5">
        <v>94</v>
      </c>
      <c r="B67" s="5">
        <v>543</v>
      </c>
      <c r="E67" s="6" t="s">
        <v>14</v>
      </c>
      <c r="F67" s="6">
        <v>40</v>
      </c>
      <c r="G67" s="6" t="s">
        <v>15</v>
      </c>
      <c r="H67" s="6">
        <v>665</v>
      </c>
      <c r="K67" s="6">
        <f t="shared" si="3"/>
        <v>12.999999999999986</v>
      </c>
      <c r="L67" s="6">
        <f t="shared" si="0"/>
        <v>33.640999999999977</v>
      </c>
      <c r="M67" s="6">
        <f t="shared" ca="1" si="4"/>
        <v>16.664153942059343</v>
      </c>
      <c r="N67" s="5">
        <f>(L67*P_calibration!$I$4+P_calibration!$I$5)*P_calibration!$I$6/10</f>
        <v>6.5634961001999956</v>
      </c>
      <c r="O67" s="5">
        <f>ROUND((N67*P_calibration!$I$2+P_calibration!$I$3)*1023/5,0)</f>
        <v>94</v>
      </c>
      <c r="P67" s="5">
        <f t="shared" ca="1" si="2"/>
        <v>4326.1120036747197</v>
      </c>
      <c r="Q67" s="5">
        <f ca="1">ROUND((1023/5)*T_calibration!$I$6/(1+InputData_FromArduino!P67/T_calibration!$I$2),0)</f>
        <v>548</v>
      </c>
    </row>
    <row r="68" spans="1:17" ht="12.75" customHeight="1" x14ac:dyDescent="0.35">
      <c r="A68" s="5">
        <v>95</v>
      </c>
      <c r="B68" s="5">
        <v>533</v>
      </c>
      <c r="E68" s="6" t="s">
        <v>14</v>
      </c>
      <c r="F68" s="6">
        <v>39</v>
      </c>
      <c r="G68" s="6" t="s">
        <v>15</v>
      </c>
      <c r="H68" s="6">
        <v>665</v>
      </c>
      <c r="K68" s="6">
        <f t="shared" si="3"/>
        <v>13.199999999999985</v>
      </c>
      <c r="L68" s="6">
        <f t="shared" si="0"/>
        <v>33.932399999999973</v>
      </c>
      <c r="M68" s="6">
        <f t="shared" ca="1" si="4"/>
        <v>15.91246654156058</v>
      </c>
      <c r="N68" s="5">
        <f>(L68*P_calibration!$I$4+P_calibration!$I$5)*P_calibration!$I$6/10</f>
        <v>6.6203168272799946</v>
      </c>
      <c r="O68" s="5">
        <f>ROUND((N68*P_calibration!$I$2+P_calibration!$I$3)*1023/5,0)</f>
        <v>95</v>
      </c>
      <c r="P68" s="5">
        <f t="shared" ca="1" si="2"/>
        <v>4438.7298682859928</v>
      </c>
      <c r="Q68" s="5">
        <f ca="1">ROUND((1023/5)*T_calibration!$I$6/(1+InputData_FromArduino!P68/T_calibration!$I$2),0)</f>
        <v>542</v>
      </c>
    </row>
    <row r="69" spans="1:17" ht="12.75" customHeight="1" x14ac:dyDescent="0.35">
      <c r="A69" s="5">
        <v>96</v>
      </c>
      <c r="B69" s="5">
        <v>527</v>
      </c>
      <c r="E69" s="6" t="s">
        <v>14</v>
      </c>
      <c r="F69" s="6">
        <v>40</v>
      </c>
      <c r="G69" s="6" t="s">
        <v>15</v>
      </c>
      <c r="H69" s="6">
        <v>665</v>
      </c>
      <c r="K69" s="6">
        <f t="shared" si="3"/>
        <v>13.399999999999984</v>
      </c>
      <c r="L69" s="6">
        <f t="shared" si="0"/>
        <v>34.223799999999976</v>
      </c>
      <c r="M69" s="6">
        <f t="shared" ca="1" si="4"/>
        <v>15.133371628778459</v>
      </c>
      <c r="N69" s="5">
        <f>(L69*P_calibration!$I$4+P_calibration!$I$5)*P_calibration!$I$6/10</f>
        <v>6.6771375543599962</v>
      </c>
      <c r="O69" s="5">
        <f>ROUND((N69*P_calibration!$I$2+P_calibration!$I$3)*1023/5,0)</f>
        <v>96</v>
      </c>
      <c r="P69" s="5">
        <f t="shared" ca="1" si="2"/>
        <v>4555.4539285121064</v>
      </c>
      <c r="Q69" s="5">
        <f ca="1">ROUND((1023/5)*T_calibration!$I$6/(1+InputData_FromArduino!P69/T_calibration!$I$2),0)</f>
        <v>535</v>
      </c>
    </row>
    <row r="70" spans="1:17" ht="12.75" customHeight="1" x14ac:dyDescent="0.35">
      <c r="A70" s="5">
        <v>97</v>
      </c>
      <c r="B70" s="5">
        <v>519</v>
      </c>
      <c r="E70" s="6" t="s">
        <v>14</v>
      </c>
      <c r="F70" s="6">
        <v>40</v>
      </c>
      <c r="G70" s="6" t="s">
        <v>15</v>
      </c>
      <c r="H70" s="6">
        <v>665</v>
      </c>
      <c r="K70" s="6">
        <f t="shared" si="3"/>
        <v>13.599999999999984</v>
      </c>
      <c r="L70" s="6">
        <f t="shared" si="0"/>
        <v>34.515199999999979</v>
      </c>
      <c r="M70" s="6">
        <f t="shared" ca="1" si="4"/>
        <v>14.64933644389494</v>
      </c>
      <c r="N70" s="5">
        <f>(L70*P_calibration!$I$4+P_calibration!$I$5)*P_calibration!$I$6/10</f>
        <v>6.7339582814399961</v>
      </c>
      <c r="O70" s="5">
        <f>ROUND((N70*P_calibration!$I$2+P_calibration!$I$3)*1023/5,0)</f>
        <v>97</v>
      </c>
      <c r="P70" s="5">
        <f t="shared" ca="1" si="2"/>
        <v>4627.9721174323086</v>
      </c>
      <c r="Q70" s="5">
        <f ca="1">ROUND((1023/5)*T_calibration!$I$6/(1+InputData_FromArduino!P70/T_calibration!$I$2),0)</f>
        <v>531</v>
      </c>
    </row>
    <row r="71" spans="1:17" ht="12.75" customHeight="1" x14ac:dyDescent="0.35">
      <c r="A71" s="5">
        <v>98</v>
      </c>
      <c r="B71" s="5">
        <v>514</v>
      </c>
      <c r="E71" s="6" t="s">
        <v>14</v>
      </c>
      <c r="F71" s="6">
        <v>41</v>
      </c>
      <c r="G71" s="6" t="s">
        <v>15</v>
      </c>
      <c r="H71" s="6">
        <v>665</v>
      </c>
      <c r="K71" s="6">
        <f t="shared" si="3"/>
        <v>13.799999999999983</v>
      </c>
      <c r="L71" s="6">
        <f t="shared" si="0"/>
        <v>34.806599999999975</v>
      </c>
      <c r="M71" s="6">
        <f t="shared" ca="1" si="4"/>
        <v>13.798069366775326</v>
      </c>
      <c r="N71" s="5">
        <f>(L71*P_calibration!$I$4+P_calibration!$I$5)*P_calibration!$I$6/10</f>
        <v>6.7907790085199959</v>
      </c>
      <c r="O71" s="5">
        <f>ROUND((N71*P_calibration!$I$2+P_calibration!$I$3)*1023/5,0)</f>
        <v>98</v>
      </c>
      <c r="P71" s="5">
        <f t="shared" ca="1" si="2"/>
        <v>4755.5090169140349</v>
      </c>
      <c r="Q71" s="5">
        <f ca="1">ROUND((1023/5)*T_calibration!$I$6/(1+InputData_FromArduino!P71/T_calibration!$I$2),0)</f>
        <v>524</v>
      </c>
    </row>
    <row r="72" spans="1:17" ht="12.75" customHeight="1" x14ac:dyDescent="0.35">
      <c r="A72" s="5">
        <v>98</v>
      </c>
      <c r="B72" s="5">
        <v>508</v>
      </c>
      <c r="E72" s="6" t="s">
        <v>14</v>
      </c>
      <c r="F72" s="6">
        <v>40</v>
      </c>
      <c r="G72" s="6" t="s">
        <v>15</v>
      </c>
      <c r="H72" s="6">
        <v>666</v>
      </c>
      <c r="K72" s="6">
        <f t="shared" si="3"/>
        <v>13.999999999999982</v>
      </c>
      <c r="L72" s="6">
        <f t="shared" si="0"/>
        <v>35.097999999999971</v>
      </c>
      <c r="M72" s="6">
        <f t="shared" ca="1" si="4"/>
        <v>13.027966493687153</v>
      </c>
      <c r="N72" s="5">
        <f>(L72*P_calibration!$I$4+P_calibration!$I$5)*P_calibration!$I$6/10</f>
        <v>6.8475997355999949</v>
      </c>
      <c r="O72" s="5">
        <f>ROUND((N72*P_calibration!$I$2+P_calibration!$I$3)*1023/5,0)</f>
        <v>98</v>
      </c>
      <c r="P72" s="5">
        <f t="shared" ca="1" si="2"/>
        <v>4870.885889056166</v>
      </c>
      <c r="Q72" s="5">
        <f ca="1">ROUND((1023/5)*T_calibration!$I$6/(1+InputData_FromArduino!P72/T_calibration!$I$2),0)</f>
        <v>518</v>
      </c>
    </row>
    <row r="73" spans="1:17" ht="12.75" customHeight="1" x14ac:dyDescent="0.35">
      <c r="A73" s="5">
        <v>99</v>
      </c>
      <c r="B73" s="5">
        <v>502</v>
      </c>
      <c r="E73" s="6" t="s">
        <v>14</v>
      </c>
      <c r="F73" s="6">
        <v>40</v>
      </c>
      <c r="G73" s="6" t="s">
        <v>15</v>
      </c>
      <c r="H73" s="6">
        <v>666</v>
      </c>
      <c r="K73" s="6">
        <f t="shared" si="3"/>
        <v>14.199999999999982</v>
      </c>
      <c r="L73" s="6">
        <f t="shared" si="0"/>
        <v>35.389399999999966</v>
      </c>
      <c r="M73" s="6">
        <f t="shared" ca="1" si="4"/>
        <v>12.604090980063196</v>
      </c>
      <c r="N73" s="5">
        <f>(L73*P_calibration!$I$4+P_calibration!$I$5)*P_calibration!$I$6/10</f>
        <v>6.9044204626799939</v>
      </c>
      <c r="O73" s="5">
        <f>ROUND((N73*P_calibration!$I$2+P_calibration!$I$3)*1023/5,0)</f>
        <v>99</v>
      </c>
      <c r="P73" s="5">
        <f t="shared" ca="1" si="2"/>
        <v>4934.3909513648632</v>
      </c>
      <c r="Q73" s="5">
        <f ca="1">ROUND((1023/5)*T_calibration!$I$6/(1+InputData_FromArduino!P73/T_calibration!$I$2),0)</f>
        <v>515</v>
      </c>
    </row>
    <row r="74" spans="1:17" ht="12.75" customHeight="1" x14ac:dyDescent="0.35">
      <c r="A74" s="5">
        <v>100</v>
      </c>
      <c r="B74" s="5">
        <v>496</v>
      </c>
      <c r="E74" s="6" t="s">
        <v>14</v>
      </c>
      <c r="F74" s="6">
        <v>40</v>
      </c>
      <c r="G74" s="6" t="s">
        <v>15</v>
      </c>
      <c r="H74" s="6">
        <v>665</v>
      </c>
      <c r="K74" s="6">
        <f t="shared" si="3"/>
        <v>14.399999999999981</v>
      </c>
      <c r="L74" s="6">
        <f t="shared" si="0"/>
        <v>35.680799999999977</v>
      </c>
      <c r="M74" s="6">
        <f t="shared" ca="1" si="4"/>
        <v>12.210921093189096</v>
      </c>
      <c r="N74" s="5">
        <f>(L74*P_calibration!$I$4+P_calibration!$I$5)*P_calibration!$I$6/10</f>
        <v>6.9612411897599955</v>
      </c>
      <c r="O74" s="5">
        <f>ROUND((N74*P_calibration!$I$2+P_calibration!$I$3)*1023/5,0)</f>
        <v>100</v>
      </c>
      <c r="P74" s="5">
        <f t="shared" ca="1" si="2"/>
        <v>4993.2956942936889</v>
      </c>
      <c r="Q74" s="5">
        <f ca="1">ROUND((1023/5)*T_calibration!$I$6/(1+InputData_FromArduino!P74/T_calibration!$I$2),0)</f>
        <v>512</v>
      </c>
    </row>
    <row r="75" spans="1:17" ht="12.75" customHeight="1" x14ac:dyDescent="0.35">
      <c r="A75" s="5">
        <v>101</v>
      </c>
      <c r="B75" s="5">
        <v>493</v>
      </c>
      <c r="E75" s="6" t="s">
        <v>14</v>
      </c>
      <c r="F75" s="6">
        <v>40</v>
      </c>
      <c r="G75" s="6" t="s">
        <v>15</v>
      </c>
      <c r="H75" s="6">
        <v>665</v>
      </c>
      <c r="K75" s="6">
        <f t="shared" si="3"/>
        <v>14.59999999999998</v>
      </c>
      <c r="L75" s="6">
        <f t="shared" si="0"/>
        <v>35.972199999999972</v>
      </c>
      <c r="M75" s="6">
        <f t="shared" ca="1" si="4"/>
        <v>11.225921262698916</v>
      </c>
      <c r="N75" s="5">
        <f>(L75*P_calibration!$I$4+P_calibration!$I$5)*P_calibration!$I$6/10</f>
        <v>7.0180619168399945</v>
      </c>
      <c r="O75" s="5">
        <f>ROUND((N75*P_calibration!$I$2+P_calibration!$I$3)*1023/5,0)</f>
        <v>101</v>
      </c>
      <c r="P75" s="5">
        <f t="shared" ca="1" si="2"/>
        <v>5140.8684452519556</v>
      </c>
      <c r="Q75" s="5">
        <f ca="1">ROUND((1023/5)*T_calibration!$I$6/(1+InputData_FromArduino!P75/T_calibration!$I$2),0)</f>
        <v>504</v>
      </c>
    </row>
    <row r="76" spans="1:17" ht="12.75" customHeight="1" x14ac:dyDescent="0.35">
      <c r="A76" s="5">
        <v>101</v>
      </c>
      <c r="B76" s="5">
        <v>488</v>
      </c>
      <c r="E76" s="6" t="s">
        <v>14</v>
      </c>
      <c r="F76" s="6">
        <v>41</v>
      </c>
      <c r="G76" s="6" t="s">
        <v>15</v>
      </c>
      <c r="H76" s="6">
        <v>666</v>
      </c>
      <c r="K76" s="6">
        <f t="shared" si="3"/>
        <v>14.799999999999979</v>
      </c>
      <c r="L76" s="6">
        <f t="shared" si="0"/>
        <v>36.263599999999968</v>
      </c>
      <c r="M76" s="6">
        <f t="shared" ca="1" si="4"/>
        <v>10.499907794225999</v>
      </c>
      <c r="N76" s="5">
        <f>(L76*P_calibration!$I$4+P_calibration!$I$5)*P_calibration!$I$6/10</f>
        <v>7.0748826439199943</v>
      </c>
      <c r="O76" s="5">
        <f>ROUND((N76*P_calibration!$I$2+P_calibration!$I$3)*1023/5,0)</f>
        <v>101</v>
      </c>
      <c r="P76" s="5">
        <f t="shared" ca="1" si="2"/>
        <v>5249.6398393769505</v>
      </c>
      <c r="Q76" s="5">
        <f ca="1">ROUND((1023/5)*T_calibration!$I$6/(1+InputData_FromArduino!P76/T_calibration!$I$2),0)</f>
        <v>499</v>
      </c>
    </row>
    <row r="77" spans="1:17" ht="12.75" customHeight="1" x14ac:dyDescent="0.35">
      <c r="A77" s="5">
        <v>102</v>
      </c>
      <c r="B77" s="5">
        <v>484</v>
      </c>
      <c r="E77" s="6" t="s">
        <v>14</v>
      </c>
      <c r="F77" s="6">
        <v>40</v>
      </c>
      <c r="G77" s="6" t="s">
        <v>15</v>
      </c>
      <c r="H77" s="6">
        <v>665</v>
      </c>
      <c r="K77" s="6">
        <f t="shared" si="3"/>
        <v>14.999999999999979</v>
      </c>
      <c r="L77" s="6">
        <f t="shared" si="0"/>
        <v>36.554999999999964</v>
      </c>
      <c r="M77" s="6">
        <f t="shared" ca="1" si="4"/>
        <v>9.7704207740481568</v>
      </c>
      <c r="N77" s="5">
        <f>(L77*P_calibration!$I$4+P_calibration!$I$5)*P_calibration!$I$6/10</f>
        <v>7.1317033709999933</v>
      </c>
      <c r="O77" s="5">
        <f>ROUND((N77*P_calibration!$I$2+P_calibration!$I$3)*1023/5,0)</f>
        <v>102</v>
      </c>
      <c r="P77" s="5">
        <f t="shared" ca="1" si="2"/>
        <v>5358.931641287636</v>
      </c>
      <c r="Q77" s="5">
        <f ca="1">ROUND((1023/5)*T_calibration!$I$6/(1+InputData_FromArduino!P77/T_calibration!$I$2),0)</f>
        <v>494</v>
      </c>
    </row>
    <row r="78" spans="1:17" ht="12.75" customHeight="1" x14ac:dyDescent="0.35">
      <c r="A78" s="5">
        <v>103</v>
      </c>
      <c r="B78" s="5">
        <v>482</v>
      </c>
      <c r="E78" s="6" t="s">
        <v>14</v>
      </c>
      <c r="F78" s="6">
        <v>39</v>
      </c>
      <c r="G78" s="6" t="s">
        <v>15</v>
      </c>
      <c r="H78" s="6">
        <v>665</v>
      </c>
      <c r="K78" s="6">
        <f t="shared" si="3"/>
        <v>15.199999999999978</v>
      </c>
      <c r="L78" s="6">
        <f t="shared" si="0"/>
        <v>36.846399999999967</v>
      </c>
      <c r="M78" s="6">
        <f t="shared" ref="M78:M187" ca="1" si="5">8+0.2*RAND()</f>
        <v>8.0666242384620439</v>
      </c>
      <c r="N78" s="5">
        <f>(L78*P_calibration!$I$4+P_calibration!$I$5)*P_calibration!$I$6/10</f>
        <v>7.1885240980799932</v>
      </c>
      <c r="O78" s="5">
        <f>ROUND((N78*P_calibration!$I$2+P_calibration!$I$3)*1023/5,0)</f>
        <v>103</v>
      </c>
      <c r="P78" s="5">
        <f t="shared" ca="1" si="2"/>
        <v>5614.1945703223355</v>
      </c>
      <c r="Q78" s="5">
        <f ca="1">ROUND((1023/5)*T_calibration!$I$6/(1+InputData_FromArduino!P78/T_calibration!$I$2),0)</f>
        <v>482</v>
      </c>
    </row>
    <row r="79" spans="1:17" ht="12.75" customHeight="1" x14ac:dyDescent="0.35">
      <c r="A79" s="5">
        <v>104</v>
      </c>
      <c r="B79" s="5">
        <v>482</v>
      </c>
      <c r="E79" s="6" t="s">
        <v>14</v>
      </c>
      <c r="F79" s="6">
        <v>40</v>
      </c>
      <c r="G79" s="6" t="s">
        <v>15</v>
      </c>
      <c r="H79" s="6">
        <v>665</v>
      </c>
      <c r="K79" s="6">
        <f t="shared" si="3"/>
        <v>15.399999999999977</v>
      </c>
      <c r="L79" s="6">
        <f t="shared" si="0"/>
        <v>37.13779999999997</v>
      </c>
      <c r="M79" s="6">
        <f t="shared" ca="1" si="5"/>
        <v>8.0788394991330907</v>
      </c>
      <c r="N79" s="5">
        <f>(L79*P_calibration!$I$4+P_calibration!$I$5)*P_calibration!$I$6/10</f>
        <v>7.2453448251599948</v>
      </c>
      <c r="O79" s="5">
        <f>ROUND((N79*P_calibration!$I$2+P_calibration!$I$3)*1023/5,0)</f>
        <v>104</v>
      </c>
      <c r="P79" s="5">
        <f t="shared" ca="1" si="2"/>
        <v>5612.3644790217095</v>
      </c>
      <c r="Q79" s="5">
        <f ca="1">ROUND((1023/5)*T_calibration!$I$6/(1+InputData_FromArduino!P79/T_calibration!$I$2),0)</f>
        <v>482</v>
      </c>
    </row>
    <row r="80" spans="1:17" ht="12.75" customHeight="1" x14ac:dyDescent="0.35">
      <c r="A80" s="5">
        <v>104</v>
      </c>
      <c r="B80" s="5">
        <v>483</v>
      </c>
      <c r="E80" s="6" t="s">
        <v>14</v>
      </c>
      <c r="F80" s="6">
        <v>40</v>
      </c>
      <c r="G80" s="6" t="s">
        <v>15</v>
      </c>
      <c r="H80" s="6">
        <v>665</v>
      </c>
      <c r="K80" s="6">
        <f t="shared" si="3"/>
        <v>15.599999999999977</v>
      </c>
      <c r="L80" s="6">
        <f t="shared" si="0"/>
        <v>37.429199999999966</v>
      </c>
      <c r="M80" s="6">
        <f t="shared" ca="1" si="5"/>
        <v>8.1473913033285452</v>
      </c>
      <c r="N80" s="5">
        <f>(L80*P_calibration!$I$4+P_calibration!$I$5)*P_calibration!$I$6/10</f>
        <v>7.3021655522399938</v>
      </c>
      <c r="O80" s="5">
        <f>ROUND((N80*P_calibration!$I$2+P_calibration!$I$3)*1023/5,0)</f>
        <v>104</v>
      </c>
      <c r="P80" s="5">
        <f t="shared" ca="1" si="2"/>
        <v>5602.094042403216</v>
      </c>
      <c r="Q80" s="5">
        <f ca="1">ROUND((1023/5)*T_calibration!$I$6/(1+InputData_FromArduino!P80/T_calibration!$I$2),0)</f>
        <v>483</v>
      </c>
    </row>
    <row r="81" spans="1:17" ht="12.75" customHeight="1" x14ac:dyDescent="0.35">
      <c r="A81" s="5">
        <v>105</v>
      </c>
      <c r="B81" s="5">
        <v>483</v>
      </c>
      <c r="E81" s="6" t="s">
        <v>14</v>
      </c>
      <c r="F81" s="6">
        <v>40</v>
      </c>
      <c r="G81" s="6" t="s">
        <v>15</v>
      </c>
      <c r="H81" s="6">
        <v>665</v>
      </c>
      <c r="K81" s="6">
        <f t="shared" si="3"/>
        <v>15.799999999999976</v>
      </c>
      <c r="L81" s="6">
        <f t="shared" si="0"/>
        <v>37.720599999999962</v>
      </c>
      <c r="M81" s="6">
        <f t="shared" ca="1" si="5"/>
        <v>8.197083848269191</v>
      </c>
      <c r="N81" s="5">
        <f>(L81*P_calibration!$I$4+P_calibration!$I$5)*P_calibration!$I$6/10</f>
        <v>7.3589862793199927</v>
      </c>
      <c r="O81" s="5">
        <f>ROUND((N81*P_calibration!$I$2+P_calibration!$I$3)*1023/5,0)</f>
        <v>105</v>
      </c>
      <c r="P81" s="5">
        <f t="shared" ca="1" si="2"/>
        <v>5594.6491014681924</v>
      </c>
      <c r="Q81" s="5">
        <f ca="1">ROUND((1023/5)*T_calibration!$I$6/(1+InputData_FromArduino!P81/T_calibration!$I$2),0)</f>
        <v>483</v>
      </c>
    </row>
    <row r="82" spans="1:17" ht="12.75" customHeight="1" x14ac:dyDescent="0.35">
      <c r="A82" s="5">
        <v>106</v>
      </c>
      <c r="B82" s="5">
        <v>482</v>
      </c>
      <c r="E82" s="6" t="s">
        <v>14</v>
      </c>
      <c r="F82" s="6">
        <v>40</v>
      </c>
      <c r="G82" s="6" t="s">
        <v>15</v>
      </c>
      <c r="H82" s="6">
        <v>665</v>
      </c>
      <c r="K82" s="6">
        <f t="shared" si="3"/>
        <v>15.999999999999975</v>
      </c>
      <c r="L82" s="6">
        <f t="shared" si="0"/>
        <v>38.011999999999958</v>
      </c>
      <c r="M82" s="6">
        <f t="shared" ca="1" si="5"/>
        <v>8.0614367223291197</v>
      </c>
      <c r="N82" s="5">
        <f>(L82*P_calibration!$I$4+P_calibration!$I$5)*P_calibration!$I$6/10</f>
        <v>7.4158070063999917</v>
      </c>
      <c r="O82" s="5">
        <f>ROUND((N82*P_calibration!$I$2+P_calibration!$I$3)*1023/5,0)</f>
        <v>106</v>
      </c>
      <c r="P82" s="5">
        <f t="shared" ca="1" si="2"/>
        <v>5614.971764391491</v>
      </c>
      <c r="Q82" s="5">
        <f ca="1">ROUND((1023/5)*T_calibration!$I$6/(1+InputData_FromArduino!P82/T_calibration!$I$2),0)</f>
        <v>482</v>
      </c>
    </row>
    <row r="83" spans="1:17" ht="12.75" customHeight="1" x14ac:dyDescent="0.35">
      <c r="A83" s="5">
        <v>107</v>
      </c>
      <c r="B83" s="5">
        <v>482</v>
      </c>
      <c r="E83" s="6" t="s">
        <v>14</v>
      </c>
      <c r="F83" s="6">
        <v>40</v>
      </c>
      <c r="G83" s="6" t="s">
        <v>15</v>
      </c>
      <c r="H83" s="6">
        <v>666</v>
      </c>
      <c r="K83" s="6">
        <f t="shared" si="3"/>
        <v>16.199999999999974</v>
      </c>
      <c r="L83" s="6">
        <f t="shared" si="0"/>
        <v>38.303399999999961</v>
      </c>
      <c r="M83" s="6">
        <f t="shared" ca="1" si="5"/>
        <v>8.0100669879981652</v>
      </c>
      <c r="N83" s="5">
        <f>(L83*P_calibration!$I$4+P_calibration!$I$5)*P_calibration!$I$6/10</f>
        <v>7.4726277334799933</v>
      </c>
      <c r="O83" s="5">
        <f>ROUND((N83*P_calibration!$I$2+P_calibration!$I$3)*1023/5,0)</f>
        <v>107</v>
      </c>
      <c r="P83" s="5">
        <f t="shared" ca="1" si="2"/>
        <v>5622.6679819709825</v>
      </c>
      <c r="Q83" s="5">
        <f ca="1">ROUND((1023/5)*T_calibration!$I$6/(1+InputData_FromArduino!P83/T_calibration!$I$2),0)</f>
        <v>482</v>
      </c>
    </row>
    <row r="84" spans="1:17" ht="12.75" customHeight="1" x14ac:dyDescent="0.35">
      <c r="A84" s="5">
        <v>108</v>
      </c>
      <c r="B84" s="5">
        <v>482</v>
      </c>
      <c r="E84" s="6" t="s">
        <v>14</v>
      </c>
      <c r="F84" s="6">
        <v>40</v>
      </c>
      <c r="G84" s="6" t="s">
        <v>15</v>
      </c>
      <c r="H84" s="6">
        <v>665</v>
      </c>
      <c r="K84" s="6">
        <f t="shared" si="3"/>
        <v>16.399999999999974</v>
      </c>
      <c r="L84" s="6">
        <f t="shared" si="0"/>
        <v>38.594799999999964</v>
      </c>
      <c r="M84" s="6">
        <f t="shared" ca="1" si="5"/>
        <v>8.0030735584978441</v>
      </c>
      <c r="N84" s="5">
        <f>(L84*P_calibration!$I$4+P_calibration!$I$5)*P_calibration!$I$6/10</f>
        <v>7.5294484605599932</v>
      </c>
      <c r="O84" s="5">
        <f>ROUND((N84*P_calibration!$I$2+P_calibration!$I$3)*1023/5,0)</f>
        <v>108</v>
      </c>
      <c r="P84" s="5">
        <f t="shared" ca="1" si="2"/>
        <v>5623.7157381208299</v>
      </c>
      <c r="Q84" s="5">
        <f ca="1">ROUND((1023/5)*T_calibration!$I$6/(1+InputData_FromArduino!P84/T_calibration!$I$2),0)</f>
        <v>482</v>
      </c>
    </row>
    <row r="85" spans="1:17" ht="12.75" customHeight="1" x14ac:dyDescent="0.35">
      <c r="A85" s="5">
        <v>108</v>
      </c>
      <c r="B85" s="5">
        <v>482</v>
      </c>
      <c r="E85" s="6" t="s">
        <v>14</v>
      </c>
      <c r="F85" s="6">
        <v>40</v>
      </c>
      <c r="G85" s="6" t="s">
        <v>15</v>
      </c>
      <c r="H85" s="6">
        <v>665</v>
      </c>
      <c r="K85" s="6">
        <f t="shared" si="3"/>
        <v>16.599999999999973</v>
      </c>
      <c r="L85" s="6">
        <f t="shared" si="0"/>
        <v>38.88619999999996</v>
      </c>
      <c r="M85" s="6">
        <f t="shared" ca="1" si="5"/>
        <v>8.1171913934321154</v>
      </c>
      <c r="N85" s="5">
        <f>(L85*P_calibration!$I$4+P_calibration!$I$5)*P_calibration!$I$6/10</f>
        <v>7.5862691876399921</v>
      </c>
      <c r="O85" s="5">
        <f>ROUND((N85*P_calibration!$I$2+P_calibration!$I$3)*1023/5,0)</f>
        <v>108</v>
      </c>
      <c r="P85" s="5">
        <f t="shared" ca="1" si="2"/>
        <v>5606.6185952449059</v>
      </c>
      <c r="Q85" s="5">
        <f ca="1">ROUND((1023/5)*T_calibration!$I$6/(1+InputData_FromArduino!P85/T_calibration!$I$2),0)</f>
        <v>482</v>
      </c>
    </row>
    <row r="86" spans="1:17" ht="12.75" customHeight="1" x14ac:dyDescent="0.35">
      <c r="A86" s="5">
        <v>109</v>
      </c>
      <c r="B86" s="5">
        <v>483</v>
      </c>
      <c r="E86" s="6" t="s">
        <v>14</v>
      </c>
      <c r="F86" s="6">
        <v>40</v>
      </c>
      <c r="G86" s="6" t="s">
        <v>15</v>
      </c>
      <c r="H86" s="6">
        <v>667</v>
      </c>
      <c r="K86" s="6">
        <f t="shared" si="3"/>
        <v>16.799999999999972</v>
      </c>
      <c r="L86" s="6">
        <f t="shared" si="0"/>
        <v>39.177599999999956</v>
      </c>
      <c r="M86" s="6">
        <f t="shared" ca="1" si="5"/>
        <v>8.1520806510013362</v>
      </c>
      <c r="N86" s="5">
        <f>(L86*P_calibration!$I$4+P_calibration!$I$5)*P_calibration!$I$6/10</f>
        <v>7.643089914719992</v>
      </c>
      <c r="O86" s="5">
        <f>ROUND((N86*P_calibration!$I$2+P_calibration!$I$3)*1023/5,0)</f>
        <v>109</v>
      </c>
      <c r="P86" s="5">
        <f t="shared" ca="1" si="2"/>
        <v>5601.3914839713743</v>
      </c>
      <c r="Q86" s="5">
        <f ca="1">ROUND((1023/5)*T_calibration!$I$6/(1+InputData_FromArduino!P86/T_calibration!$I$2),0)</f>
        <v>483</v>
      </c>
    </row>
    <row r="87" spans="1:17" ht="12.75" customHeight="1" x14ac:dyDescent="0.35">
      <c r="A87" s="5">
        <v>110</v>
      </c>
      <c r="B87" s="5">
        <v>482</v>
      </c>
      <c r="E87" s="6" t="s">
        <v>14</v>
      </c>
      <c r="F87" s="6">
        <v>40</v>
      </c>
      <c r="G87" s="6" t="s">
        <v>15</v>
      </c>
      <c r="H87" s="6">
        <v>666</v>
      </c>
      <c r="K87" s="6">
        <f t="shared" si="3"/>
        <v>16.999999999999972</v>
      </c>
      <c r="L87" s="6">
        <f t="shared" si="0"/>
        <v>39.468999999999959</v>
      </c>
      <c r="M87" s="6">
        <f t="shared" ca="1" si="5"/>
        <v>8.0640475850501403</v>
      </c>
      <c r="N87" s="5">
        <f>(L87*P_calibration!$I$4+P_calibration!$I$5)*P_calibration!$I$6/10</f>
        <v>7.6999106417999927</v>
      </c>
      <c r="O87" s="5">
        <f>ROUND((N87*P_calibration!$I$2+P_calibration!$I$3)*1023/5,0)</f>
        <v>110</v>
      </c>
      <c r="P87" s="5">
        <f t="shared" ca="1" si="2"/>
        <v>5614.5806047362421</v>
      </c>
      <c r="Q87" s="5">
        <f ca="1">ROUND((1023/5)*T_calibration!$I$6/(1+InputData_FromArduino!P87/T_calibration!$I$2),0)</f>
        <v>482</v>
      </c>
    </row>
    <row r="88" spans="1:17" ht="12.75" customHeight="1" x14ac:dyDescent="0.35">
      <c r="A88" s="5">
        <v>111</v>
      </c>
      <c r="B88" s="5">
        <v>482</v>
      </c>
      <c r="E88" s="6" t="s">
        <v>14</v>
      </c>
      <c r="F88" s="6">
        <v>40</v>
      </c>
      <c r="G88" s="6" t="s">
        <v>15</v>
      </c>
      <c r="H88" s="6">
        <v>665</v>
      </c>
      <c r="K88" s="6">
        <f t="shared" si="3"/>
        <v>17.199999999999971</v>
      </c>
      <c r="L88" s="6">
        <f t="shared" si="0"/>
        <v>39.760399999999962</v>
      </c>
      <c r="M88" s="6">
        <f t="shared" ca="1" si="5"/>
        <v>8.1457844496909058</v>
      </c>
      <c r="N88" s="5">
        <f>(L88*P_calibration!$I$4+P_calibration!$I$5)*P_calibration!$I$6/10</f>
        <v>7.7567313688799926</v>
      </c>
      <c r="O88" s="5">
        <f>ROUND((N88*P_calibration!$I$2+P_calibration!$I$3)*1023/5,0)</f>
        <v>111</v>
      </c>
      <c r="P88" s="5">
        <f t="shared" ca="1" si="2"/>
        <v>5602.3347813397659</v>
      </c>
      <c r="Q88" s="5">
        <f ca="1">ROUND((1023/5)*T_calibration!$I$6/(1+InputData_FromArduino!P88/T_calibration!$I$2),0)</f>
        <v>483</v>
      </c>
    </row>
    <row r="89" spans="1:17" ht="12.75" customHeight="1" x14ac:dyDescent="0.35">
      <c r="A89" s="5">
        <v>111</v>
      </c>
      <c r="B89" s="5">
        <v>482</v>
      </c>
      <c r="E89" s="6" t="s">
        <v>14</v>
      </c>
      <c r="F89" s="6">
        <v>40</v>
      </c>
      <c r="G89" s="6" t="s">
        <v>15</v>
      </c>
      <c r="H89" s="6">
        <v>666</v>
      </c>
      <c r="K89" s="6">
        <f t="shared" si="3"/>
        <v>17.39999999999997</v>
      </c>
      <c r="L89" s="6">
        <f t="shared" si="0"/>
        <v>40.051799999999957</v>
      </c>
      <c r="M89" s="6">
        <f t="shared" ca="1" si="5"/>
        <v>8.1534297040840258</v>
      </c>
      <c r="N89" s="5">
        <f>(L89*P_calibration!$I$4+P_calibration!$I$5)*P_calibration!$I$6/10</f>
        <v>7.8135520959599916</v>
      </c>
      <c r="O89" s="5">
        <f>ROUND((N89*P_calibration!$I$2+P_calibration!$I$3)*1023/5,0)</f>
        <v>111</v>
      </c>
      <c r="P89" s="5">
        <f t="shared" ca="1" si="2"/>
        <v>5601.1893687339516</v>
      </c>
      <c r="Q89" s="5">
        <f ca="1">ROUND((1023/5)*T_calibration!$I$6/(1+InputData_FromArduino!P89/T_calibration!$I$2),0)</f>
        <v>483</v>
      </c>
    </row>
    <row r="90" spans="1:17" ht="12.75" customHeight="1" x14ac:dyDescent="0.35">
      <c r="A90" s="5">
        <v>112</v>
      </c>
      <c r="B90" s="5">
        <v>482</v>
      </c>
      <c r="E90" s="6" t="s">
        <v>14</v>
      </c>
      <c r="F90" s="6">
        <v>40</v>
      </c>
      <c r="G90" s="6" t="s">
        <v>15</v>
      </c>
      <c r="H90" s="6">
        <v>666</v>
      </c>
      <c r="K90" s="6">
        <f t="shared" si="3"/>
        <v>17.599999999999969</v>
      </c>
      <c r="L90" s="6">
        <f t="shared" si="0"/>
        <v>40.343199999999953</v>
      </c>
      <c r="M90" s="6">
        <f t="shared" ca="1" si="5"/>
        <v>8.1104958353452439</v>
      </c>
      <c r="N90" s="5">
        <f>(L90*P_calibration!$I$4+P_calibration!$I$5)*P_calibration!$I$6/10</f>
        <v>7.8703728230399905</v>
      </c>
      <c r="O90" s="5">
        <f>ROUND((N90*P_calibration!$I$2+P_calibration!$I$3)*1023/5,0)</f>
        <v>112</v>
      </c>
      <c r="P90" s="5">
        <f t="shared" ca="1" si="2"/>
        <v>5607.6217242765006</v>
      </c>
      <c r="Q90" s="5">
        <f ca="1">ROUND((1023/5)*T_calibration!$I$6/(1+InputData_FromArduino!P90/T_calibration!$I$2),0)</f>
        <v>482</v>
      </c>
    </row>
    <row r="91" spans="1:17" ht="12.75" customHeight="1" x14ac:dyDescent="0.35">
      <c r="A91" s="5">
        <v>113</v>
      </c>
      <c r="B91" s="5">
        <v>483</v>
      </c>
      <c r="E91" s="6" t="s">
        <v>14</v>
      </c>
      <c r="F91" s="6">
        <v>40</v>
      </c>
      <c r="G91" s="6" t="s">
        <v>15</v>
      </c>
      <c r="H91" s="6">
        <v>666</v>
      </c>
      <c r="K91" s="6">
        <f t="shared" si="3"/>
        <v>17.799999999999969</v>
      </c>
      <c r="L91" s="6">
        <f t="shared" si="0"/>
        <v>40.634599999999949</v>
      </c>
      <c r="M91" s="6">
        <f t="shared" ca="1" si="5"/>
        <v>8.1916779853767228</v>
      </c>
      <c r="N91" s="5">
        <f>(L91*P_calibration!$I$4+P_calibration!$I$5)*P_calibration!$I$6/10</f>
        <v>7.9271935501199904</v>
      </c>
      <c r="O91" s="5">
        <f>ROUND((N91*P_calibration!$I$2+P_calibration!$I$3)*1023/5,0)</f>
        <v>113</v>
      </c>
      <c r="P91" s="5">
        <f t="shared" ca="1" si="2"/>
        <v>5595.4590082657878</v>
      </c>
      <c r="Q91" s="5">
        <f ca="1">ROUND((1023/5)*T_calibration!$I$6/(1+InputData_FromArduino!P91/T_calibration!$I$2),0)</f>
        <v>483</v>
      </c>
    </row>
    <row r="92" spans="1:17" ht="12.75" customHeight="1" x14ac:dyDescent="0.35">
      <c r="A92" s="5">
        <v>114</v>
      </c>
      <c r="B92" s="5">
        <v>482</v>
      </c>
      <c r="E92" s="6" t="s">
        <v>14</v>
      </c>
      <c r="F92" s="6">
        <v>41</v>
      </c>
      <c r="G92" s="6" t="s">
        <v>15</v>
      </c>
      <c r="H92" s="6">
        <v>666</v>
      </c>
      <c r="K92" s="6">
        <f t="shared" si="3"/>
        <v>17.999999999999968</v>
      </c>
      <c r="L92" s="6">
        <f t="shared" si="0"/>
        <v>40.925999999999952</v>
      </c>
      <c r="M92" s="6">
        <f t="shared" ca="1" si="5"/>
        <v>8.1401664629974917</v>
      </c>
      <c r="N92" s="5">
        <f>(L92*P_calibration!$I$4+P_calibration!$I$5)*P_calibration!$I$6/10</f>
        <v>7.9840142771999911</v>
      </c>
      <c r="O92" s="5">
        <f>ROUND((N92*P_calibration!$I$2+P_calibration!$I$3)*1023/5,0)</f>
        <v>114</v>
      </c>
      <c r="P92" s="5">
        <f t="shared" ca="1" si="2"/>
        <v>5603.1764685416629</v>
      </c>
      <c r="Q92" s="5">
        <f ca="1">ROUND((1023/5)*T_calibration!$I$6/(1+InputData_FromArduino!P92/T_calibration!$I$2),0)</f>
        <v>483</v>
      </c>
    </row>
    <row r="93" spans="1:17" ht="12.75" customHeight="1" x14ac:dyDescent="0.35">
      <c r="A93" s="5">
        <v>115</v>
      </c>
      <c r="B93" s="5">
        <v>482</v>
      </c>
      <c r="E93" s="6" t="s">
        <v>14</v>
      </c>
      <c r="F93" s="6">
        <v>39</v>
      </c>
      <c r="G93" s="6" t="s">
        <v>15</v>
      </c>
      <c r="H93" s="6">
        <v>666</v>
      </c>
      <c r="K93" s="6">
        <f t="shared" si="3"/>
        <v>18.199999999999967</v>
      </c>
      <c r="L93" s="6">
        <f t="shared" si="0"/>
        <v>41.217399999999955</v>
      </c>
      <c r="M93" s="6">
        <f t="shared" ca="1" si="5"/>
        <v>8.1476690173902799</v>
      </c>
      <c r="N93" s="5">
        <f>(L93*P_calibration!$I$4+P_calibration!$I$5)*P_calibration!$I$6/10</f>
        <v>8.040835004279991</v>
      </c>
      <c r="O93" s="5">
        <f>ROUND((N93*P_calibration!$I$2+P_calibration!$I$3)*1023/5,0)</f>
        <v>115</v>
      </c>
      <c r="P93" s="5">
        <f t="shared" ca="1" si="2"/>
        <v>5602.05243526096</v>
      </c>
      <c r="Q93" s="5">
        <f ca="1">ROUND((1023/5)*T_calibration!$I$6/(1+InputData_FromArduino!P93/T_calibration!$I$2),0)</f>
        <v>483</v>
      </c>
    </row>
    <row r="94" spans="1:17" ht="12.75" customHeight="1" x14ac:dyDescent="0.35">
      <c r="A94" s="5">
        <v>115</v>
      </c>
      <c r="B94" s="5">
        <v>482</v>
      </c>
      <c r="E94" s="6" t="s">
        <v>14</v>
      </c>
      <c r="F94" s="6">
        <v>40</v>
      </c>
      <c r="G94" s="6" t="s">
        <v>15</v>
      </c>
      <c r="H94" s="6">
        <v>665</v>
      </c>
      <c r="K94" s="6">
        <f t="shared" si="3"/>
        <v>18.399999999999967</v>
      </c>
      <c r="L94" s="6">
        <f t="shared" si="0"/>
        <v>41.508799999999951</v>
      </c>
      <c r="M94" s="6">
        <f t="shared" ca="1" si="5"/>
        <v>8.1632852409293104</v>
      </c>
      <c r="N94" s="5">
        <f>(L94*P_calibration!$I$4+P_calibration!$I$5)*P_calibration!$I$6/10</f>
        <v>8.0976557313599891</v>
      </c>
      <c r="O94" s="5">
        <f>ROUND((N94*P_calibration!$I$2+P_calibration!$I$3)*1023/5,0)</f>
        <v>115</v>
      </c>
      <c r="P94" s="5">
        <f t="shared" ca="1" si="2"/>
        <v>5599.7128114398192</v>
      </c>
      <c r="Q94" s="5">
        <f ca="1">ROUND((1023/5)*T_calibration!$I$6/(1+InputData_FromArduino!P94/T_calibration!$I$2),0)</f>
        <v>483</v>
      </c>
    </row>
    <row r="95" spans="1:17" ht="12.75" customHeight="1" x14ac:dyDescent="0.35">
      <c r="A95" s="5">
        <v>116</v>
      </c>
      <c r="B95" s="5">
        <v>482</v>
      </c>
      <c r="E95" s="6" t="s">
        <v>14</v>
      </c>
      <c r="F95" s="6">
        <v>40</v>
      </c>
      <c r="G95" s="6" t="s">
        <v>15</v>
      </c>
      <c r="H95" s="6">
        <v>666</v>
      </c>
      <c r="K95" s="6">
        <f t="shared" si="3"/>
        <v>18.599999999999966</v>
      </c>
      <c r="L95" s="6">
        <f t="shared" si="0"/>
        <v>41.800199999999947</v>
      </c>
      <c r="M95" s="6">
        <f t="shared" ca="1" si="5"/>
        <v>8.0132804406767573</v>
      </c>
      <c r="N95" s="5">
        <f>(L95*P_calibration!$I$4+P_calibration!$I$5)*P_calibration!$I$6/10</f>
        <v>8.1544764584399889</v>
      </c>
      <c r="O95" s="5">
        <f>ROUND((N95*P_calibration!$I$2+P_calibration!$I$3)*1023/5,0)</f>
        <v>116</v>
      </c>
      <c r="P95" s="5">
        <f t="shared" ca="1" si="2"/>
        <v>5622.1865422415785</v>
      </c>
      <c r="Q95" s="5">
        <f ca="1">ROUND((1023/5)*T_calibration!$I$6/(1+InputData_FromArduino!P95/T_calibration!$I$2),0)</f>
        <v>482</v>
      </c>
    </row>
    <row r="96" spans="1:17" ht="12.75" customHeight="1" x14ac:dyDescent="0.35">
      <c r="A96" s="5">
        <v>117</v>
      </c>
      <c r="B96" s="5">
        <v>482</v>
      </c>
      <c r="E96" s="6" t="s">
        <v>14</v>
      </c>
      <c r="F96" s="6">
        <v>40</v>
      </c>
      <c r="G96" s="6" t="s">
        <v>15</v>
      </c>
      <c r="H96" s="6">
        <v>665</v>
      </c>
      <c r="K96" s="6">
        <f t="shared" si="3"/>
        <v>18.799999999999965</v>
      </c>
      <c r="L96" s="6">
        <f t="shared" si="0"/>
        <v>42.091599999999943</v>
      </c>
      <c r="M96" s="6">
        <f t="shared" ca="1" si="5"/>
        <v>8.1636405817751783</v>
      </c>
      <c r="N96" s="5">
        <f>(L96*P_calibration!$I$4+P_calibration!$I$5)*P_calibration!$I$6/10</f>
        <v>8.211297185519987</v>
      </c>
      <c r="O96" s="5">
        <f>ROUND((N96*P_calibration!$I$2+P_calibration!$I$3)*1023/5,0)</f>
        <v>117</v>
      </c>
      <c r="P96" s="5">
        <f t="shared" ca="1" si="2"/>
        <v>5599.6595742467471</v>
      </c>
      <c r="Q96" s="5">
        <f ca="1">ROUND((1023/5)*T_calibration!$I$6/(1+InputData_FromArduino!P96/T_calibration!$I$2),0)</f>
        <v>483</v>
      </c>
    </row>
    <row r="97" spans="1:17" ht="12.75" customHeight="1" x14ac:dyDescent="0.35">
      <c r="A97" s="5">
        <v>118</v>
      </c>
      <c r="B97" s="5">
        <v>483</v>
      </c>
      <c r="E97" s="6" t="s">
        <v>14</v>
      </c>
      <c r="F97" s="6">
        <v>40</v>
      </c>
      <c r="G97" s="6" t="s">
        <v>15</v>
      </c>
      <c r="H97" s="6">
        <v>665</v>
      </c>
      <c r="K97" s="6">
        <f t="shared" si="3"/>
        <v>18.999999999999964</v>
      </c>
      <c r="L97" s="6">
        <f t="shared" si="0"/>
        <v>42.382999999999946</v>
      </c>
      <c r="M97" s="6">
        <f t="shared" ca="1" si="5"/>
        <v>8.086032652496101</v>
      </c>
      <c r="N97" s="5">
        <f>(L97*P_calibration!$I$4+P_calibration!$I$5)*P_calibration!$I$6/10</f>
        <v>8.2681179125999886</v>
      </c>
      <c r="O97" s="5">
        <f>ROUND((N97*P_calibration!$I$2+P_calibration!$I$3)*1023/5,0)</f>
        <v>118</v>
      </c>
      <c r="P97" s="5">
        <f t="shared" ca="1" si="2"/>
        <v>5611.2868002272717</v>
      </c>
      <c r="Q97" s="5">
        <f ca="1">ROUND((1023/5)*T_calibration!$I$6/(1+InputData_FromArduino!P97/T_calibration!$I$2),0)</f>
        <v>482</v>
      </c>
    </row>
    <row r="98" spans="1:17" ht="12.75" customHeight="1" x14ac:dyDescent="0.35">
      <c r="A98" s="5">
        <v>118</v>
      </c>
      <c r="B98" s="5">
        <v>483</v>
      </c>
      <c r="E98" s="6" t="s">
        <v>14</v>
      </c>
      <c r="F98" s="6">
        <v>40</v>
      </c>
      <c r="G98" s="6" t="s">
        <v>15</v>
      </c>
      <c r="H98" s="6">
        <v>665</v>
      </c>
      <c r="K98" s="6">
        <f t="shared" si="3"/>
        <v>19.199999999999964</v>
      </c>
      <c r="L98" s="6">
        <f t="shared" si="0"/>
        <v>42.674399999999949</v>
      </c>
      <c r="M98" s="6">
        <f t="shared" ca="1" si="5"/>
        <v>8.1099213923924278</v>
      </c>
      <c r="N98" s="5">
        <f>(L98*P_calibration!$I$4+P_calibration!$I$5)*P_calibration!$I$6/10</f>
        <v>8.3249386396799885</v>
      </c>
      <c r="O98" s="5">
        <f>ROUND((N98*P_calibration!$I$2+P_calibration!$I$3)*1023/5,0)</f>
        <v>118</v>
      </c>
      <c r="P98" s="5">
        <f t="shared" ca="1" si="2"/>
        <v>5607.7077873642202</v>
      </c>
      <c r="Q98" s="5">
        <f ca="1">ROUND((1023/5)*T_calibration!$I$6/(1+InputData_FromArduino!P98/T_calibration!$I$2),0)</f>
        <v>482</v>
      </c>
    </row>
    <row r="99" spans="1:17" ht="12.75" customHeight="1" x14ac:dyDescent="0.35">
      <c r="A99" s="5">
        <v>119</v>
      </c>
      <c r="B99" s="5">
        <v>482</v>
      </c>
      <c r="E99" s="6" t="s">
        <v>14</v>
      </c>
      <c r="F99" s="6">
        <v>40</v>
      </c>
      <c r="G99" s="6" t="s">
        <v>15</v>
      </c>
      <c r="H99" s="6">
        <v>666</v>
      </c>
      <c r="K99" s="6">
        <f t="shared" si="3"/>
        <v>19.399999999999963</v>
      </c>
      <c r="L99" s="6">
        <f t="shared" si="0"/>
        <v>42.965799999999945</v>
      </c>
      <c r="M99" s="6">
        <f t="shared" ca="1" si="5"/>
        <v>8.0195168955542186</v>
      </c>
      <c r="N99" s="5">
        <f>(L99*P_calibration!$I$4+P_calibration!$I$5)*P_calibration!$I$6/10</f>
        <v>8.3817593667599901</v>
      </c>
      <c r="O99" s="5">
        <f>ROUND((N99*P_calibration!$I$2+P_calibration!$I$3)*1023/5,0)</f>
        <v>119</v>
      </c>
      <c r="P99" s="5">
        <f t="shared" ca="1" si="2"/>
        <v>5621.252196088406</v>
      </c>
      <c r="Q99" s="5">
        <f ca="1">ROUND((1023/5)*T_calibration!$I$6/(1+InputData_FromArduino!P99/T_calibration!$I$2),0)</f>
        <v>482</v>
      </c>
    </row>
    <row r="100" spans="1:17" ht="12.75" customHeight="1" x14ac:dyDescent="0.35">
      <c r="A100" s="5">
        <v>120</v>
      </c>
      <c r="B100" s="5">
        <v>482</v>
      </c>
      <c r="E100" s="6" t="s">
        <v>14</v>
      </c>
      <c r="F100" s="6">
        <v>40</v>
      </c>
      <c r="G100" s="6" t="s">
        <v>15</v>
      </c>
      <c r="H100" s="6">
        <v>666</v>
      </c>
      <c r="K100" s="6">
        <f t="shared" si="3"/>
        <v>19.599999999999962</v>
      </c>
      <c r="L100" s="6">
        <f t="shared" si="0"/>
        <v>43.257199999999941</v>
      </c>
      <c r="M100" s="6">
        <f t="shared" ca="1" si="5"/>
        <v>8.0404399212621875</v>
      </c>
      <c r="N100" s="5">
        <f>(L100*P_calibration!$I$4+P_calibration!$I$5)*P_calibration!$I$6/10</f>
        <v>8.4385800938399882</v>
      </c>
      <c r="O100" s="5">
        <f>ROUND((N100*P_calibration!$I$2+P_calibration!$I$3)*1023/5,0)</f>
        <v>120</v>
      </c>
      <c r="P100" s="5">
        <f t="shared" ca="1" si="2"/>
        <v>5618.1175067549484</v>
      </c>
      <c r="Q100" s="5">
        <f ca="1">ROUND((1023/5)*T_calibration!$I$6/(1+InputData_FromArduino!P100/T_calibration!$I$2),0)</f>
        <v>482</v>
      </c>
    </row>
    <row r="101" spans="1:17" ht="12.75" customHeight="1" x14ac:dyDescent="0.35">
      <c r="A101" s="5">
        <v>121</v>
      </c>
      <c r="B101" s="5">
        <v>483</v>
      </c>
      <c r="E101" s="6" t="s">
        <v>14</v>
      </c>
      <c r="F101" s="6">
        <v>40</v>
      </c>
      <c r="G101" s="6" t="s">
        <v>15</v>
      </c>
      <c r="H101" s="6">
        <v>665</v>
      </c>
      <c r="K101" s="6">
        <f t="shared" si="3"/>
        <v>19.799999999999962</v>
      </c>
      <c r="L101" s="6">
        <f t="shared" si="0"/>
        <v>43.548599999999936</v>
      </c>
      <c r="M101" s="6">
        <f t="shared" ca="1" si="5"/>
        <v>8.1009333802060812</v>
      </c>
      <c r="N101" s="5">
        <f>(L101*P_calibration!$I$4+P_calibration!$I$5)*P_calibration!$I$6/10</f>
        <v>8.4954008209199863</v>
      </c>
      <c r="O101" s="5">
        <f>ROUND((N101*P_calibration!$I$2+P_calibration!$I$3)*1023/5,0)</f>
        <v>121</v>
      </c>
      <c r="P101" s="5">
        <f t="shared" ca="1" si="2"/>
        <v>5609.0543720467031</v>
      </c>
      <c r="Q101" s="5">
        <f ca="1">ROUND((1023/5)*T_calibration!$I$6/(1+InputData_FromArduino!P101/T_calibration!$I$2),0)</f>
        <v>482</v>
      </c>
    </row>
    <row r="102" spans="1:17" ht="12.75" customHeight="1" x14ac:dyDescent="0.35">
      <c r="A102" s="5">
        <v>121</v>
      </c>
      <c r="B102" s="5">
        <v>482</v>
      </c>
      <c r="E102" s="6" t="s">
        <v>14</v>
      </c>
      <c r="F102" s="6">
        <v>41</v>
      </c>
      <c r="G102" s="6" t="s">
        <v>15</v>
      </c>
      <c r="H102" s="6">
        <v>666</v>
      </c>
      <c r="K102" s="6">
        <f t="shared" si="3"/>
        <v>19.999999999999961</v>
      </c>
      <c r="L102" s="6">
        <f t="shared" si="0"/>
        <v>43.839999999999939</v>
      </c>
      <c r="M102" s="6">
        <f t="shared" ca="1" si="5"/>
        <v>8.177496107902563</v>
      </c>
      <c r="N102" s="5">
        <f>(L102*P_calibration!$I$4+P_calibration!$I$5)*P_calibration!$I$6/10</f>
        <v>8.5522215479999879</v>
      </c>
      <c r="O102" s="5">
        <f>ROUND((N102*P_calibration!$I$2+P_calibration!$I$3)*1023/5,0)</f>
        <v>121</v>
      </c>
      <c r="P102" s="5">
        <f t="shared" ca="1" si="2"/>
        <v>5597.5837382483032</v>
      </c>
      <c r="Q102" s="5">
        <f ca="1">ROUND((1023/5)*T_calibration!$I$6/(1+InputData_FromArduino!P102/T_calibration!$I$2),0)</f>
        <v>483</v>
      </c>
    </row>
    <row r="103" spans="1:17" ht="12.75" customHeight="1" x14ac:dyDescent="0.35">
      <c r="A103" s="5">
        <v>122</v>
      </c>
      <c r="B103" s="5">
        <v>482</v>
      </c>
      <c r="E103" s="6" t="s">
        <v>14</v>
      </c>
      <c r="F103" s="6">
        <v>40</v>
      </c>
      <c r="G103" s="6" t="s">
        <v>15</v>
      </c>
      <c r="H103" s="6">
        <v>665</v>
      </c>
      <c r="K103" s="6">
        <f t="shared" si="3"/>
        <v>20.19999999999996</v>
      </c>
      <c r="L103" s="6">
        <f t="shared" si="0"/>
        <v>44.131399999999942</v>
      </c>
      <c r="M103" s="6">
        <f t="shared" ca="1" si="5"/>
        <v>8.1773342712749901</v>
      </c>
      <c r="N103" s="5">
        <f>(L103*P_calibration!$I$4+P_calibration!$I$5)*P_calibration!$I$6/10</f>
        <v>8.6090422750799895</v>
      </c>
      <c r="O103" s="5">
        <f>ROUND((N103*P_calibration!$I$2+P_calibration!$I$3)*1023/5,0)</f>
        <v>122</v>
      </c>
      <c r="P103" s="5">
        <f t="shared" ca="1" si="2"/>
        <v>5597.6079846243911</v>
      </c>
      <c r="Q103" s="5">
        <f ca="1">ROUND((1023/5)*T_calibration!$I$6/(1+InputData_FromArduino!P103/T_calibration!$I$2),0)</f>
        <v>483</v>
      </c>
    </row>
    <row r="104" spans="1:17" ht="12.75" customHeight="1" x14ac:dyDescent="0.35">
      <c r="A104" s="5">
        <v>123</v>
      </c>
      <c r="B104" s="5">
        <v>482</v>
      </c>
      <c r="E104" s="6" t="s">
        <v>14</v>
      </c>
      <c r="F104" s="6">
        <v>40</v>
      </c>
      <c r="G104" s="6" t="s">
        <v>15</v>
      </c>
      <c r="H104" s="6">
        <v>665</v>
      </c>
      <c r="K104" s="6">
        <f t="shared" si="3"/>
        <v>20.399999999999959</v>
      </c>
      <c r="L104" s="6">
        <f t="shared" si="0"/>
        <v>44.422799999999938</v>
      </c>
      <c r="M104" s="6">
        <f t="shared" ca="1" si="5"/>
        <v>8.0077422559277469</v>
      </c>
      <c r="N104" s="5">
        <f>(L104*P_calibration!$I$4+P_calibration!$I$5)*P_calibration!$I$6/10</f>
        <v>8.6658630021599876</v>
      </c>
      <c r="O104" s="5">
        <f>ROUND((N104*P_calibration!$I$2+P_calibration!$I$3)*1023/5,0)</f>
        <v>123</v>
      </c>
      <c r="P104" s="5">
        <f t="shared" ca="1" si="2"/>
        <v>5623.0162735099784</v>
      </c>
      <c r="Q104" s="5">
        <f ca="1">ROUND((1023/5)*T_calibration!$I$6/(1+InputData_FromArduino!P104/T_calibration!$I$2),0)</f>
        <v>482</v>
      </c>
    </row>
    <row r="105" spans="1:17" ht="12.75" customHeight="1" x14ac:dyDescent="0.35">
      <c r="A105" s="5">
        <v>124</v>
      </c>
      <c r="B105" s="5">
        <v>482</v>
      </c>
      <c r="E105" s="6" t="s">
        <v>14</v>
      </c>
      <c r="F105" s="6">
        <v>40</v>
      </c>
      <c r="G105" s="6" t="s">
        <v>15</v>
      </c>
      <c r="H105" s="6">
        <v>665</v>
      </c>
      <c r="K105" s="6">
        <f t="shared" si="3"/>
        <v>20.599999999999959</v>
      </c>
      <c r="L105" s="6">
        <f t="shared" si="0"/>
        <v>44.714199999999941</v>
      </c>
      <c r="M105" s="6">
        <f t="shared" ca="1" si="5"/>
        <v>8.1336748468529976</v>
      </c>
      <c r="N105" s="5">
        <f>(L105*P_calibration!$I$4+P_calibration!$I$5)*P_calibration!$I$6/10</f>
        <v>8.7226837292399875</v>
      </c>
      <c r="O105" s="5">
        <f>ROUND((N105*P_calibration!$I$2+P_calibration!$I$3)*1023/5,0)</f>
        <v>124</v>
      </c>
      <c r="P105" s="5">
        <f t="shared" ca="1" si="2"/>
        <v>5604.1490429756414</v>
      </c>
      <c r="Q105" s="5">
        <f ca="1">ROUND((1023/5)*T_calibration!$I$6/(1+InputData_FromArduino!P105/T_calibration!$I$2),0)</f>
        <v>483</v>
      </c>
    </row>
    <row r="106" spans="1:17" ht="12.75" customHeight="1" x14ac:dyDescent="0.35">
      <c r="A106" s="5">
        <v>125</v>
      </c>
      <c r="B106" s="5">
        <v>483</v>
      </c>
      <c r="E106" s="6" t="s">
        <v>14</v>
      </c>
      <c r="F106" s="6">
        <v>39</v>
      </c>
      <c r="G106" s="6" t="s">
        <v>15</v>
      </c>
      <c r="H106" s="6">
        <v>666</v>
      </c>
      <c r="K106" s="6">
        <f t="shared" si="3"/>
        <v>20.799999999999958</v>
      </c>
      <c r="L106" s="6">
        <f t="shared" si="0"/>
        <v>45.005599999999944</v>
      </c>
      <c r="M106" s="6">
        <f t="shared" ca="1" si="5"/>
        <v>8.0939463045466038</v>
      </c>
      <c r="N106" s="5">
        <f>(L106*P_calibration!$I$4+P_calibration!$I$5)*P_calibration!$I$6/10</f>
        <v>8.7795044563199873</v>
      </c>
      <c r="O106" s="5">
        <f>ROUND((N106*P_calibration!$I$2+P_calibration!$I$3)*1023/5,0)</f>
        <v>125</v>
      </c>
      <c r="P106" s="5">
        <f t="shared" ca="1" si="2"/>
        <v>5610.1011762636226</v>
      </c>
      <c r="Q106" s="5">
        <f ca="1">ROUND((1023/5)*T_calibration!$I$6/(1+InputData_FromArduino!P106/T_calibration!$I$2),0)</f>
        <v>482</v>
      </c>
    </row>
    <row r="107" spans="1:17" ht="12.75" customHeight="1" x14ac:dyDescent="0.35">
      <c r="A107" s="5">
        <v>125</v>
      </c>
      <c r="B107" s="5">
        <v>482</v>
      </c>
      <c r="E107" s="6" t="s">
        <v>14</v>
      </c>
      <c r="F107" s="6">
        <v>40</v>
      </c>
      <c r="G107" s="6" t="s">
        <v>15</v>
      </c>
      <c r="H107" s="6">
        <v>666</v>
      </c>
      <c r="K107" s="6">
        <f t="shared" si="3"/>
        <v>20.999999999999957</v>
      </c>
      <c r="L107" s="6">
        <f t="shared" si="0"/>
        <v>45.29699999999994</v>
      </c>
      <c r="M107" s="6">
        <f t="shared" ca="1" si="5"/>
        <v>8.1766219944728213</v>
      </c>
      <c r="N107" s="5">
        <f>(L107*P_calibration!$I$4+P_calibration!$I$5)*P_calibration!$I$6/10</f>
        <v>8.8363251833999872</v>
      </c>
      <c r="O107" s="5">
        <f>ROUND((N107*P_calibration!$I$2+P_calibration!$I$3)*1023/5,0)</f>
        <v>125</v>
      </c>
      <c r="P107" s="5">
        <f t="shared" ca="1" si="2"/>
        <v>5597.7146979901054</v>
      </c>
      <c r="Q107" s="5">
        <f ca="1">ROUND((1023/5)*T_calibration!$I$6/(1+InputData_FromArduino!P107/T_calibration!$I$2),0)</f>
        <v>483</v>
      </c>
    </row>
    <row r="108" spans="1:17" ht="12.75" customHeight="1" x14ac:dyDescent="0.35">
      <c r="A108" s="5">
        <v>126</v>
      </c>
      <c r="B108" s="5">
        <v>482</v>
      </c>
      <c r="E108" s="6" t="s">
        <v>14</v>
      </c>
      <c r="F108" s="6">
        <v>40</v>
      </c>
      <c r="G108" s="6" t="s">
        <v>15</v>
      </c>
      <c r="H108" s="6">
        <v>666</v>
      </c>
      <c r="K108" s="6">
        <f t="shared" si="3"/>
        <v>21.199999999999957</v>
      </c>
      <c r="L108" s="6">
        <f t="shared" si="0"/>
        <v>45.588399999999936</v>
      </c>
      <c r="M108" s="6">
        <f t="shared" ca="1" si="5"/>
        <v>8.1925384648465513</v>
      </c>
      <c r="N108" s="5">
        <f>(L108*P_calibration!$I$4+P_calibration!$I$5)*P_calibration!$I$6/10</f>
        <v>8.893145910479987</v>
      </c>
      <c r="O108" s="5">
        <f>ROUND((N108*P_calibration!$I$2+P_calibration!$I$3)*1023/5,0)</f>
        <v>126</v>
      </c>
      <c r="P108" s="5">
        <f t="shared" ca="1" si="2"/>
        <v>5595.3300911649167</v>
      </c>
      <c r="Q108" s="5">
        <f ca="1">ROUND((1023/5)*T_calibration!$I$6/(1+InputData_FromArduino!P108/T_calibration!$I$2),0)</f>
        <v>483</v>
      </c>
    </row>
    <row r="109" spans="1:17" ht="12.75" customHeight="1" x14ac:dyDescent="0.35">
      <c r="A109" s="5">
        <v>127</v>
      </c>
      <c r="B109" s="5">
        <v>483</v>
      </c>
      <c r="E109" s="6" t="s">
        <v>14</v>
      </c>
      <c r="F109" s="6">
        <v>39</v>
      </c>
      <c r="G109" s="6" t="s">
        <v>15</v>
      </c>
      <c r="H109" s="6">
        <v>666</v>
      </c>
      <c r="K109" s="6">
        <f t="shared" si="3"/>
        <v>21.399999999999956</v>
      </c>
      <c r="L109" s="6">
        <f t="shared" si="0"/>
        <v>45.879799999999932</v>
      </c>
      <c r="M109" s="6">
        <f t="shared" ca="1" si="5"/>
        <v>8.0908305758395791</v>
      </c>
      <c r="N109" s="5">
        <f>(L109*P_calibration!$I$4+P_calibration!$I$5)*P_calibration!$I$6/10</f>
        <v>8.9499666375599869</v>
      </c>
      <c r="O109" s="5">
        <f>ROUND((N109*P_calibration!$I$2+P_calibration!$I$3)*1023/5,0)</f>
        <v>127</v>
      </c>
      <c r="P109" s="5">
        <f t="shared" ca="1" si="2"/>
        <v>5610.5679749800311</v>
      </c>
      <c r="Q109" s="5">
        <f ca="1">ROUND((1023/5)*T_calibration!$I$6/(1+InputData_FromArduino!P109/T_calibration!$I$2),0)</f>
        <v>482</v>
      </c>
    </row>
    <row r="110" spans="1:17" ht="12.75" customHeight="1" x14ac:dyDescent="0.35">
      <c r="A110" s="5">
        <v>128</v>
      </c>
      <c r="B110" s="5">
        <v>482</v>
      </c>
      <c r="E110" s="6" t="s">
        <v>14</v>
      </c>
      <c r="F110" s="6">
        <v>40</v>
      </c>
      <c r="G110" s="6" t="s">
        <v>15</v>
      </c>
      <c r="H110" s="6">
        <v>665</v>
      </c>
      <c r="K110" s="6">
        <f t="shared" si="3"/>
        <v>21.599999999999955</v>
      </c>
      <c r="L110" s="6">
        <f t="shared" si="0"/>
        <v>46.171199999999935</v>
      </c>
      <c r="M110" s="6">
        <f t="shared" ca="1" si="5"/>
        <v>8.1061599736332841</v>
      </c>
      <c r="N110" s="5">
        <f>(L110*P_calibration!$I$4+P_calibration!$I$5)*P_calibration!$I$6/10</f>
        <v>9.0067873646399867</v>
      </c>
      <c r="O110" s="5">
        <f>ROUND((N110*P_calibration!$I$2+P_calibration!$I$3)*1023/5,0)</f>
        <v>128</v>
      </c>
      <c r="P110" s="5">
        <f t="shared" ca="1" si="2"/>
        <v>5608.2713234142893</v>
      </c>
      <c r="Q110" s="5">
        <f ca="1">ROUND((1023/5)*T_calibration!$I$6/(1+InputData_FromArduino!P110/T_calibration!$I$2),0)</f>
        <v>482</v>
      </c>
    </row>
    <row r="111" spans="1:17" ht="12.75" customHeight="1" x14ac:dyDescent="0.35">
      <c r="A111" s="5">
        <v>128</v>
      </c>
      <c r="B111" s="5">
        <v>482</v>
      </c>
      <c r="E111" s="6" t="s">
        <v>14</v>
      </c>
      <c r="F111" s="6">
        <v>39</v>
      </c>
      <c r="G111" s="6" t="s">
        <v>15</v>
      </c>
      <c r="H111" s="6">
        <v>665</v>
      </c>
      <c r="K111" s="6">
        <f t="shared" si="3"/>
        <v>21.799999999999955</v>
      </c>
      <c r="L111" s="6">
        <f t="shared" si="0"/>
        <v>46.462599999999938</v>
      </c>
      <c r="M111" s="6">
        <f t="shared" ca="1" si="5"/>
        <v>8.0521547477444813</v>
      </c>
      <c r="N111" s="5">
        <f>(L111*P_calibration!$I$4+P_calibration!$I$5)*P_calibration!$I$6/10</f>
        <v>9.0636080917199884</v>
      </c>
      <c r="O111" s="5">
        <f>ROUND((N111*P_calibration!$I$2+P_calibration!$I$3)*1023/5,0)</f>
        <v>128</v>
      </c>
      <c r="P111" s="5">
        <f t="shared" ca="1" si="2"/>
        <v>5616.3623905432723</v>
      </c>
      <c r="Q111" s="5">
        <f ca="1">ROUND((1023/5)*T_calibration!$I$6/(1+InputData_FromArduino!P111/T_calibration!$I$2),0)</f>
        <v>482</v>
      </c>
    </row>
    <row r="112" spans="1:17" ht="12.75" customHeight="1" x14ac:dyDescent="0.35">
      <c r="A112" s="5">
        <v>129</v>
      </c>
      <c r="B112" s="5">
        <v>482</v>
      </c>
      <c r="E112" s="6" t="s">
        <v>14</v>
      </c>
      <c r="F112" s="6">
        <v>39</v>
      </c>
      <c r="G112" s="6" t="s">
        <v>15</v>
      </c>
      <c r="H112" s="6">
        <v>665</v>
      </c>
      <c r="K112" s="6">
        <f t="shared" si="3"/>
        <v>21.999999999999954</v>
      </c>
      <c r="L112" s="6">
        <f t="shared" si="0"/>
        <v>46.753999999999934</v>
      </c>
      <c r="M112" s="6">
        <f t="shared" ca="1" si="5"/>
        <v>8.0193732749410689</v>
      </c>
      <c r="N112" s="5">
        <f>(L112*P_calibration!$I$4+P_calibration!$I$5)*P_calibration!$I$6/10</f>
        <v>9.1204288187999865</v>
      </c>
      <c r="O112" s="5">
        <f>ROUND((N112*P_calibration!$I$2+P_calibration!$I$3)*1023/5,0)</f>
        <v>129</v>
      </c>
      <c r="P112" s="5">
        <f t="shared" ca="1" si="2"/>
        <v>5621.2737133398014</v>
      </c>
      <c r="Q112" s="5">
        <f ca="1">ROUND((1023/5)*T_calibration!$I$6/(1+InputData_FromArduino!P112/T_calibration!$I$2),0)</f>
        <v>482</v>
      </c>
    </row>
    <row r="113" spans="1:17" ht="12.75" customHeight="1" x14ac:dyDescent="0.35">
      <c r="A113" s="5">
        <v>130</v>
      </c>
      <c r="B113" s="5">
        <v>482</v>
      </c>
      <c r="E113" s="6" t="s">
        <v>14</v>
      </c>
      <c r="F113" s="6">
        <v>40</v>
      </c>
      <c r="G113" s="6" t="s">
        <v>15</v>
      </c>
      <c r="H113" s="6">
        <v>665</v>
      </c>
      <c r="K113" s="6">
        <f t="shared" si="3"/>
        <v>22.199999999999953</v>
      </c>
      <c r="L113" s="6">
        <f t="shared" si="0"/>
        <v>47.04539999999993</v>
      </c>
      <c r="M113" s="6">
        <f t="shared" ca="1" si="5"/>
        <v>8.1407936789564612</v>
      </c>
      <c r="N113" s="5">
        <f>(L113*P_calibration!$I$4+P_calibration!$I$5)*P_calibration!$I$6/10</f>
        <v>9.1772495458799863</v>
      </c>
      <c r="O113" s="5">
        <f>ROUND((N113*P_calibration!$I$2+P_calibration!$I$3)*1023/5,0)</f>
        <v>130</v>
      </c>
      <c r="P113" s="5">
        <f t="shared" ca="1" si="2"/>
        <v>5603.0824989980702</v>
      </c>
      <c r="Q113" s="5">
        <f ca="1">ROUND((1023/5)*T_calibration!$I$6/(1+InputData_FromArduino!P113/T_calibration!$I$2),0)</f>
        <v>483</v>
      </c>
    </row>
    <row r="114" spans="1:17" ht="12.75" customHeight="1" x14ac:dyDescent="0.35">
      <c r="A114" s="5">
        <v>131</v>
      </c>
      <c r="B114" s="5">
        <v>482</v>
      </c>
      <c r="E114" s="6" t="s">
        <v>14</v>
      </c>
      <c r="F114" s="6">
        <v>40</v>
      </c>
      <c r="G114" s="6" t="s">
        <v>15</v>
      </c>
      <c r="H114" s="6">
        <v>665</v>
      </c>
      <c r="K114" s="6">
        <f t="shared" si="3"/>
        <v>22.399999999999952</v>
      </c>
      <c r="L114" s="6">
        <f t="shared" si="0"/>
        <v>47.336799999999926</v>
      </c>
      <c r="M114" s="6">
        <f t="shared" ca="1" si="5"/>
        <v>8.1892411960826781</v>
      </c>
      <c r="N114" s="5">
        <f>(L114*P_calibration!$I$4+P_calibration!$I$5)*P_calibration!$I$6/10</f>
        <v>9.2340702729599862</v>
      </c>
      <c r="O114" s="5">
        <f>ROUND((N114*P_calibration!$I$2+P_calibration!$I$3)*1023/5,0)</f>
        <v>131</v>
      </c>
      <c r="P114" s="5">
        <f t="shared" ca="1" si="2"/>
        <v>5595.8240882267146</v>
      </c>
      <c r="Q114" s="5">
        <f ca="1">ROUND((1023/5)*T_calibration!$I$6/(1+InputData_FromArduino!P114/T_calibration!$I$2),0)</f>
        <v>483</v>
      </c>
    </row>
    <row r="115" spans="1:17" ht="12.75" customHeight="1" x14ac:dyDescent="0.35">
      <c r="A115" s="5">
        <v>132</v>
      </c>
      <c r="B115" s="5">
        <v>483</v>
      </c>
      <c r="E115" s="6" t="s">
        <v>14</v>
      </c>
      <c r="F115" s="6">
        <v>40</v>
      </c>
      <c r="G115" s="6" t="s">
        <v>15</v>
      </c>
      <c r="H115" s="6">
        <v>665</v>
      </c>
      <c r="K115" s="6">
        <f t="shared" si="3"/>
        <v>22.599999999999952</v>
      </c>
      <c r="L115" s="6">
        <f t="shared" si="0"/>
        <v>47.628199999999936</v>
      </c>
      <c r="M115" s="6">
        <f t="shared" ca="1" si="5"/>
        <v>8.0353744821269419</v>
      </c>
      <c r="N115" s="5">
        <f>(L115*P_calibration!$I$4+P_calibration!$I$5)*P_calibration!$I$6/10</f>
        <v>9.2908910000399878</v>
      </c>
      <c r="O115" s="5">
        <f>ROUND((N115*P_calibration!$I$2+P_calibration!$I$3)*1023/5,0)</f>
        <v>132</v>
      </c>
      <c r="P115" s="5">
        <f t="shared" ca="1" si="2"/>
        <v>5618.876411238848</v>
      </c>
      <c r="Q115" s="5">
        <f ca="1">ROUND((1023/5)*T_calibration!$I$6/(1+InputData_FromArduino!P115/T_calibration!$I$2),0)</f>
        <v>482</v>
      </c>
    </row>
    <row r="116" spans="1:17" ht="12.75" customHeight="1" x14ac:dyDescent="0.35">
      <c r="A116" s="5">
        <v>132</v>
      </c>
      <c r="B116" s="5">
        <v>482</v>
      </c>
      <c r="E116" s="6" t="s">
        <v>14</v>
      </c>
      <c r="F116" s="6">
        <v>40</v>
      </c>
      <c r="G116" s="6" t="s">
        <v>15</v>
      </c>
      <c r="H116" s="6">
        <v>665</v>
      </c>
      <c r="K116" s="6">
        <f t="shared" si="3"/>
        <v>22.799999999999951</v>
      </c>
      <c r="L116" s="6">
        <f t="shared" si="0"/>
        <v>47.919599999999932</v>
      </c>
      <c r="M116" s="6">
        <f t="shared" ca="1" si="5"/>
        <v>8.1252093796813014</v>
      </c>
      <c r="N116" s="5">
        <f>(L116*P_calibration!$I$4+P_calibration!$I$5)*P_calibration!$I$6/10</f>
        <v>9.3477117271199859</v>
      </c>
      <c r="O116" s="5">
        <f>ROUND((N116*P_calibration!$I$2+P_calibration!$I$3)*1023/5,0)</f>
        <v>132</v>
      </c>
      <c r="P116" s="5">
        <f t="shared" ca="1" si="2"/>
        <v>5605.4173399235224</v>
      </c>
      <c r="Q116" s="5">
        <f ca="1">ROUND((1023/5)*T_calibration!$I$6/(1+InputData_FromArduino!P116/T_calibration!$I$2),0)</f>
        <v>482</v>
      </c>
    </row>
    <row r="117" spans="1:17" ht="12.75" customHeight="1" x14ac:dyDescent="0.35">
      <c r="A117" s="5">
        <v>133</v>
      </c>
      <c r="B117" s="5">
        <v>482</v>
      </c>
      <c r="E117" s="6" t="s">
        <v>14</v>
      </c>
      <c r="F117" s="6">
        <v>41</v>
      </c>
      <c r="G117" s="6" t="s">
        <v>15</v>
      </c>
      <c r="H117" s="6">
        <v>666</v>
      </c>
      <c r="K117" s="6">
        <f t="shared" si="3"/>
        <v>22.99999999999995</v>
      </c>
      <c r="L117" s="6">
        <f t="shared" si="0"/>
        <v>48.210999999999927</v>
      </c>
      <c r="M117" s="6">
        <f t="shared" ca="1" si="5"/>
        <v>8.0365496151728681</v>
      </c>
      <c r="N117" s="5">
        <f>(L117*P_calibration!$I$4+P_calibration!$I$5)*P_calibration!$I$6/10</f>
        <v>9.404532454199984</v>
      </c>
      <c r="O117" s="5">
        <f>ROUND((N117*P_calibration!$I$2+P_calibration!$I$3)*1023/5,0)</f>
        <v>133</v>
      </c>
      <c r="P117" s="5">
        <f t="shared" ca="1" si="2"/>
        <v>5618.7003527148145</v>
      </c>
      <c r="Q117" s="5">
        <f ca="1">ROUND((1023/5)*T_calibration!$I$6/(1+InputData_FromArduino!P117/T_calibration!$I$2),0)</f>
        <v>482</v>
      </c>
    </row>
    <row r="118" spans="1:17" ht="12.75" customHeight="1" x14ac:dyDescent="0.35">
      <c r="A118" s="5">
        <v>134</v>
      </c>
      <c r="B118" s="5">
        <v>483</v>
      </c>
      <c r="E118" s="6" t="s">
        <v>14</v>
      </c>
      <c r="F118" s="6">
        <v>41</v>
      </c>
      <c r="G118" s="6" t="s">
        <v>15</v>
      </c>
      <c r="H118" s="6">
        <v>666</v>
      </c>
      <c r="K118" s="6">
        <f t="shared" si="3"/>
        <v>23.19999999999995</v>
      </c>
      <c r="L118" s="6">
        <f t="shared" si="0"/>
        <v>48.502399999999923</v>
      </c>
      <c r="M118" s="6">
        <f t="shared" ca="1" si="5"/>
        <v>8.0799338255452966</v>
      </c>
      <c r="N118" s="5">
        <f>(L118*P_calibration!$I$4+P_calibration!$I$5)*P_calibration!$I$6/10</f>
        <v>9.4613531812799856</v>
      </c>
      <c r="O118" s="5">
        <f>ROUND((N118*P_calibration!$I$2+P_calibration!$I$3)*1023/5,0)</f>
        <v>134</v>
      </c>
      <c r="P118" s="5">
        <f t="shared" ca="1" si="2"/>
        <v>5612.200526953804</v>
      </c>
      <c r="Q118" s="5">
        <f ca="1">ROUND((1023/5)*T_calibration!$I$6/(1+InputData_FromArduino!P118/T_calibration!$I$2),0)</f>
        <v>482</v>
      </c>
    </row>
    <row r="119" spans="1:17" ht="12.75" customHeight="1" x14ac:dyDescent="0.35">
      <c r="A119" s="5">
        <v>135</v>
      </c>
      <c r="B119" s="5">
        <v>482</v>
      </c>
      <c r="E119" s="6" t="s">
        <v>14</v>
      </c>
      <c r="F119" s="6">
        <v>40</v>
      </c>
      <c r="G119" s="6" t="s">
        <v>15</v>
      </c>
      <c r="H119" s="6">
        <v>666</v>
      </c>
      <c r="K119" s="6">
        <f t="shared" si="3"/>
        <v>23.399999999999949</v>
      </c>
      <c r="L119" s="6">
        <f t="shared" si="0"/>
        <v>48.793799999999919</v>
      </c>
      <c r="M119" s="6">
        <f t="shared" ca="1" si="5"/>
        <v>8.0354237385554868</v>
      </c>
      <c r="N119" s="5">
        <f>(L119*P_calibration!$I$4+P_calibration!$I$5)*P_calibration!$I$6/10</f>
        <v>9.5181739083599854</v>
      </c>
      <c r="O119" s="5">
        <f>ROUND((N119*P_calibration!$I$2+P_calibration!$I$3)*1023/5,0)</f>
        <v>135</v>
      </c>
      <c r="P119" s="5">
        <f t="shared" ca="1" si="2"/>
        <v>5618.8690316369048</v>
      </c>
      <c r="Q119" s="5">
        <f ca="1">ROUND((1023/5)*T_calibration!$I$6/(1+InputData_FromArduino!P119/T_calibration!$I$2),0)</f>
        <v>482</v>
      </c>
    </row>
    <row r="120" spans="1:17" ht="12.75" customHeight="1" x14ac:dyDescent="0.35">
      <c r="A120" s="5">
        <v>135</v>
      </c>
      <c r="B120" s="5">
        <v>482</v>
      </c>
      <c r="E120" s="6" t="s">
        <v>14</v>
      </c>
      <c r="F120" s="6">
        <v>40</v>
      </c>
      <c r="G120" s="6" t="s">
        <v>15</v>
      </c>
      <c r="H120" s="6">
        <v>666</v>
      </c>
      <c r="K120" s="6">
        <f t="shared" si="3"/>
        <v>23.599999999999948</v>
      </c>
      <c r="L120" s="6">
        <f t="shared" si="0"/>
        <v>49.085199999999929</v>
      </c>
      <c r="M120" s="6">
        <f t="shared" ca="1" si="5"/>
        <v>8.1840939243223012</v>
      </c>
      <c r="N120" s="5">
        <f>(L120*P_calibration!$I$4+P_calibration!$I$5)*P_calibration!$I$6/10</f>
        <v>9.5749946354399853</v>
      </c>
      <c r="O120" s="5">
        <f>ROUND((N120*P_calibration!$I$2+P_calibration!$I$3)*1023/5,0)</f>
        <v>135</v>
      </c>
      <c r="P120" s="5">
        <f t="shared" ca="1" si="2"/>
        <v>5596.5952528808548</v>
      </c>
      <c r="Q120" s="5">
        <f ca="1">ROUND((1023/5)*T_calibration!$I$6/(1+InputData_FromArduino!P120/T_calibration!$I$2),0)</f>
        <v>483</v>
      </c>
    </row>
    <row r="121" spans="1:17" ht="12.75" customHeight="1" x14ac:dyDescent="0.35">
      <c r="A121" s="5">
        <v>136</v>
      </c>
      <c r="B121" s="5">
        <v>482</v>
      </c>
      <c r="E121" s="6" t="s">
        <v>14</v>
      </c>
      <c r="F121" s="6">
        <v>40</v>
      </c>
      <c r="G121" s="6" t="s">
        <v>15</v>
      </c>
      <c r="H121" s="6">
        <v>666</v>
      </c>
      <c r="K121" s="6">
        <f t="shared" si="3"/>
        <v>23.799999999999947</v>
      </c>
      <c r="L121" s="6">
        <f t="shared" si="0"/>
        <v>49.376599999999925</v>
      </c>
      <c r="M121" s="6">
        <f t="shared" ca="1" si="5"/>
        <v>8.1772617145522837</v>
      </c>
      <c r="N121" s="5">
        <f>(L121*P_calibration!$I$4+P_calibration!$I$5)*P_calibration!$I$6/10</f>
        <v>9.6318153625199852</v>
      </c>
      <c r="O121" s="5">
        <f>ROUND((N121*P_calibration!$I$2+P_calibration!$I$3)*1023/5,0)</f>
        <v>136</v>
      </c>
      <c r="P121" s="5">
        <f t="shared" ca="1" si="2"/>
        <v>5597.6188550782117</v>
      </c>
      <c r="Q121" s="5">
        <f ca="1">ROUND((1023/5)*T_calibration!$I$6/(1+InputData_FromArduino!P121/T_calibration!$I$2),0)</f>
        <v>483</v>
      </c>
    </row>
    <row r="122" spans="1:17" ht="12.75" customHeight="1" x14ac:dyDescent="0.35">
      <c r="A122" s="5">
        <v>137</v>
      </c>
      <c r="B122" s="5">
        <v>482</v>
      </c>
      <c r="E122" s="6" t="s">
        <v>14</v>
      </c>
      <c r="F122" s="6">
        <v>40</v>
      </c>
      <c r="G122" s="6" t="s">
        <v>15</v>
      </c>
      <c r="H122" s="6">
        <v>666</v>
      </c>
      <c r="K122" s="6">
        <f t="shared" si="3"/>
        <v>23.999999999999947</v>
      </c>
      <c r="L122" s="6">
        <f t="shared" si="0"/>
        <v>49.667999999999921</v>
      </c>
      <c r="M122" s="6">
        <f t="shared" ca="1" si="5"/>
        <v>8.063879793702041</v>
      </c>
      <c r="N122" s="5">
        <f>(L122*P_calibration!$I$4+P_calibration!$I$5)*P_calibration!$I$6/10</f>
        <v>9.688636089599985</v>
      </c>
      <c r="O122" s="5">
        <f>ROUND((N122*P_calibration!$I$2+P_calibration!$I$3)*1023/5,0)</f>
        <v>137</v>
      </c>
      <c r="P122" s="5">
        <f t="shared" ca="1" si="2"/>
        <v>5614.6057432490206</v>
      </c>
      <c r="Q122" s="5">
        <f ca="1">ROUND((1023/5)*T_calibration!$I$6/(1+InputData_FromArduino!P122/T_calibration!$I$2),0)</f>
        <v>482</v>
      </c>
    </row>
    <row r="123" spans="1:17" ht="12.75" customHeight="1" x14ac:dyDescent="0.35">
      <c r="A123" s="5">
        <v>138</v>
      </c>
      <c r="B123" s="5">
        <v>482</v>
      </c>
      <c r="E123" s="6" t="s">
        <v>14</v>
      </c>
      <c r="F123" s="6">
        <v>40</v>
      </c>
      <c r="G123" s="6" t="s">
        <v>15</v>
      </c>
      <c r="H123" s="6">
        <v>666</v>
      </c>
      <c r="K123" s="6">
        <f t="shared" si="3"/>
        <v>24.199999999999946</v>
      </c>
      <c r="L123" s="6">
        <f t="shared" si="0"/>
        <v>49.959399999999917</v>
      </c>
      <c r="M123" s="6">
        <f t="shared" ca="1" si="5"/>
        <v>8.1863366089744449</v>
      </c>
      <c r="N123" s="5">
        <f>(L123*P_calibration!$I$4+P_calibration!$I$5)*P_calibration!$I$6/10</f>
        <v>9.7454568166799831</v>
      </c>
      <c r="O123" s="5">
        <f>ROUND((N123*P_calibration!$I$2+P_calibration!$I$3)*1023/5,0)</f>
        <v>138</v>
      </c>
      <c r="P123" s="5">
        <f t="shared" ca="1" si="2"/>
        <v>5596.2592536924249</v>
      </c>
      <c r="Q123" s="5">
        <f ca="1">ROUND((1023/5)*T_calibration!$I$6/(1+InputData_FromArduino!P123/T_calibration!$I$2),0)</f>
        <v>483</v>
      </c>
    </row>
    <row r="124" spans="1:17" ht="12.75" customHeight="1" x14ac:dyDescent="0.35">
      <c r="A124" s="5">
        <v>138</v>
      </c>
      <c r="B124" s="5">
        <v>482</v>
      </c>
      <c r="E124" s="6" t="s">
        <v>14</v>
      </c>
      <c r="F124" s="6">
        <v>40</v>
      </c>
      <c r="G124" s="6" t="s">
        <v>15</v>
      </c>
      <c r="H124" s="6">
        <v>665</v>
      </c>
      <c r="K124" s="6">
        <f t="shared" si="3"/>
        <v>24.399999999999945</v>
      </c>
      <c r="L124" s="6">
        <f t="shared" si="0"/>
        <v>50.250799999999913</v>
      </c>
      <c r="M124" s="6">
        <f t="shared" ca="1" si="5"/>
        <v>8.1002404314408647</v>
      </c>
      <c r="N124" s="5">
        <f>(L124*P_calibration!$I$4+P_calibration!$I$5)*P_calibration!$I$6/10</f>
        <v>9.8022775437599812</v>
      </c>
      <c r="O124" s="5">
        <f>ROUND((N124*P_calibration!$I$2+P_calibration!$I$3)*1023/5,0)</f>
        <v>138</v>
      </c>
      <c r="P124" s="5">
        <f t="shared" ca="1" si="2"/>
        <v>5609.1581896844227</v>
      </c>
      <c r="Q124" s="5">
        <f ca="1">ROUND((1023/5)*T_calibration!$I$6/(1+InputData_FromArduino!P124/T_calibration!$I$2),0)</f>
        <v>482</v>
      </c>
    </row>
    <row r="125" spans="1:17" ht="12.75" customHeight="1" x14ac:dyDescent="0.35">
      <c r="A125" s="5">
        <v>139</v>
      </c>
      <c r="B125" s="5">
        <v>482</v>
      </c>
      <c r="E125" s="6" t="s">
        <v>14</v>
      </c>
      <c r="F125" s="6">
        <v>40</v>
      </c>
      <c r="G125" s="6" t="s">
        <v>15</v>
      </c>
      <c r="H125" s="6">
        <v>664</v>
      </c>
      <c r="K125" s="6">
        <f t="shared" si="3"/>
        <v>24.599999999999945</v>
      </c>
      <c r="L125" s="6">
        <f t="shared" si="0"/>
        <v>50.542199999999923</v>
      </c>
      <c r="M125" s="6">
        <f t="shared" ca="1" si="5"/>
        <v>8.0549901320120316</v>
      </c>
      <c r="N125" s="5">
        <f>(L125*P_calibration!$I$4+P_calibration!$I$5)*P_calibration!$I$6/10</f>
        <v>9.8590982708399846</v>
      </c>
      <c r="O125" s="5">
        <f>ROUND((N125*P_calibration!$I$2+P_calibration!$I$3)*1023/5,0)</f>
        <v>139</v>
      </c>
      <c r="P125" s="5">
        <f t="shared" ca="1" si="2"/>
        <v>5615.9375930525175</v>
      </c>
      <c r="Q125" s="5">
        <f ca="1">ROUND((1023/5)*T_calibration!$I$6/(1+InputData_FromArduino!P125/T_calibration!$I$2),0)</f>
        <v>482</v>
      </c>
    </row>
    <row r="126" spans="1:17" ht="12.75" customHeight="1" x14ac:dyDescent="0.35">
      <c r="A126" s="5">
        <v>140</v>
      </c>
      <c r="B126" s="5">
        <v>482</v>
      </c>
      <c r="E126" s="6" t="s">
        <v>14</v>
      </c>
      <c r="F126" s="6">
        <v>40</v>
      </c>
      <c r="G126" s="6" t="s">
        <v>15</v>
      </c>
      <c r="H126" s="6">
        <v>665</v>
      </c>
      <c r="K126" s="6">
        <f t="shared" si="3"/>
        <v>24.799999999999944</v>
      </c>
      <c r="L126" s="6">
        <f t="shared" si="0"/>
        <v>50.833599999999919</v>
      </c>
      <c r="M126" s="6">
        <f t="shared" ca="1" si="5"/>
        <v>8.1145248577141498</v>
      </c>
      <c r="N126" s="5">
        <f>(L126*P_calibration!$I$4+P_calibration!$I$5)*P_calibration!$I$6/10</f>
        <v>9.9159189979199844</v>
      </c>
      <c r="O126" s="5">
        <f>ROUND((N126*P_calibration!$I$2+P_calibration!$I$3)*1023/5,0)</f>
        <v>140</v>
      </c>
      <c r="P126" s="5">
        <f t="shared" ca="1" si="2"/>
        <v>5607.0180958328729</v>
      </c>
      <c r="Q126" s="5">
        <f ca="1">ROUND((1023/5)*T_calibration!$I$6/(1+InputData_FromArduino!P126/T_calibration!$I$2),0)</f>
        <v>482</v>
      </c>
    </row>
    <row r="127" spans="1:17" ht="12.75" customHeight="1" x14ac:dyDescent="0.35">
      <c r="A127" s="5">
        <v>141</v>
      </c>
      <c r="B127" s="5">
        <v>482</v>
      </c>
      <c r="E127" s="6" t="s">
        <v>14</v>
      </c>
      <c r="F127" s="6">
        <v>40</v>
      </c>
      <c r="G127" s="6" t="s">
        <v>15</v>
      </c>
      <c r="H127" s="6">
        <v>665</v>
      </c>
      <c r="K127" s="6">
        <f t="shared" si="3"/>
        <v>24.999999999999943</v>
      </c>
      <c r="L127" s="6">
        <f t="shared" si="0"/>
        <v>51.124999999999915</v>
      </c>
      <c r="M127" s="6">
        <f t="shared" ca="1" si="5"/>
        <v>8.0544368500635262</v>
      </c>
      <c r="N127" s="5">
        <f>(L127*P_calibration!$I$4+P_calibration!$I$5)*P_calibration!$I$6/10</f>
        <v>9.9727397249999825</v>
      </c>
      <c r="O127" s="5">
        <f>ROUND((N127*P_calibration!$I$2+P_calibration!$I$3)*1023/5,0)</f>
        <v>141</v>
      </c>
      <c r="P127" s="5">
        <f t="shared" ca="1" si="2"/>
        <v>5616.0204857969311</v>
      </c>
      <c r="Q127" s="5">
        <f ca="1">ROUND((1023/5)*T_calibration!$I$6/(1+InputData_FromArduino!P127/T_calibration!$I$2),0)</f>
        <v>482</v>
      </c>
    </row>
    <row r="128" spans="1:17" ht="12.75" customHeight="1" x14ac:dyDescent="0.35">
      <c r="A128" s="5">
        <v>142</v>
      </c>
      <c r="B128" s="5">
        <v>483</v>
      </c>
      <c r="E128" s="6" t="s">
        <v>14</v>
      </c>
      <c r="F128" s="6">
        <v>40</v>
      </c>
      <c r="G128" s="6" t="s">
        <v>15</v>
      </c>
      <c r="H128" s="6">
        <v>665</v>
      </c>
      <c r="K128" s="6">
        <f t="shared" si="3"/>
        <v>25.199999999999942</v>
      </c>
      <c r="L128" s="6">
        <f t="shared" si="0"/>
        <v>51.416399999999925</v>
      </c>
      <c r="M128" s="6">
        <f t="shared" ca="1" si="5"/>
        <v>8.1713769291910694</v>
      </c>
      <c r="N128" s="5">
        <f>(L128*P_calibration!$I$4+P_calibration!$I$5)*P_calibration!$I$6/10</f>
        <v>10.029560452079984</v>
      </c>
      <c r="O128" s="5">
        <f>ROUND((N128*P_calibration!$I$2+P_calibration!$I$3)*1023/5,0)</f>
        <v>142</v>
      </c>
      <c r="P128" s="5">
        <f t="shared" ca="1" si="2"/>
        <v>5598.5005140771991</v>
      </c>
      <c r="Q128" s="5">
        <f ca="1">ROUND((1023/5)*T_calibration!$I$6/(1+InputData_FromArduino!P128/T_calibration!$I$2),0)</f>
        <v>483</v>
      </c>
    </row>
    <row r="129" spans="1:17" ht="12.75" customHeight="1" x14ac:dyDescent="0.35">
      <c r="A129" s="5">
        <v>142</v>
      </c>
      <c r="B129" s="5">
        <v>482</v>
      </c>
      <c r="E129" s="6" t="s">
        <v>14</v>
      </c>
      <c r="F129" s="6">
        <v>41</v>
      </c>
      <c r="G129" s="6" t="s">
        <v>15</v>
      </c>
      <c r="H129" s="6">
        <v>666</v>
      </c>
      <c r="K129" s="6">
        <f t="shared" si="3"/>
        <v>25.399999999999942</v>
      </c>
      <c r="L129" s="6">
        <f t="shared" si="0"/>
        <v>51.707799999999921</v>
      </c>
      <c r="M129" s="6">
        <f t="shared" ca="1" si="5"/>
        <v>8.0217898464601145</v>
      </c>
      <c r="N129" s="5">
        <f>(L129*P_calibration!$I$4+P_calibration!$I$5)*P_calibration!$I$6/10</f>
        <v>10.086381179159982</v>
      </c>
      <c r="O129" s="5">
        <f>ROUND((N129*P_calibration!$I$2+P_calibration!$I$3)*1023/5,0)</f>
        <v>142</v>
      </c>
      <c r="P129" s="5">
        <f t="shared" ca="1" si="2"/>
        <v>5620.9116624074923</v>
      </c>
      <c r="Q129" s="5">
        <f ca="1">ROUND((1023/5)*T_calibration!$I$6/(1+InputData_FromArduino!P129/T_calibration!$I$2),0)</f>
        <v>482</v>
      </c>
    </row>
    <row r="130" spans="1:17" ht="12.75" customHeight="1" x14ac:dyDescent="0.35">
      <c r="A130" s="5">
        <v>143</v>
      </c>
      <c r="B130" s="5">
        <v>482</v>
      </c>
      <c r="E130" s="6" t="s">
        <v>14</v>
      </c>
      <c r="F130" s="6">
        <v>40</v>
      </c>
      <c r="G130" s="6" t="s">
        <v>15</v>
      </c>
      <c r="H130" s="6">
        <v>665</v>
      </c>
      <c r="K130" s="6">
        <f t="shared" si="3"/>
        <v>25.599999999999941</v>
      </c>
      <c r="L130" s="6">
        <f t="shared" si="0"/>
        <v>51.999199999999917</v>
      </c>
      <c r="M130" s="6">
        <f t="shared" ca="1" si="5"/>
        <v>8.1799802554334242</v>
      </c>
      <c r="N130" s="5">
        <f>(L130*P_calibration!$I$4+P_calibration!$I$5)*P_calibration!$I$6/10</f>
        <v>10.143201906239984</v>
      </c>
      <c r="O130" s="5">
        <f>ROUND((N130*P_calibration!$I$2+P_calibration!$I$3)*1023/5,0)</f>
        <v>143</v>
      </c>
      <c r="P130" s="5">
        <f t="shared" ca="1" si="2"/>
        <v>5597.2115630726657</v>
      </c>
      <c r="Q130" s="5">
        <f ca="1">ROUND((1023/5)*T_calibration!$I$6/(1+InputData_FromArduino!P130/T_calibration!$I$2),0)</f>
        <v>483</v>
      </c>
    </row>
    <row r="131" spans="1:17" ht="12.75" customHeight="1" x14ac:dyDescent="0.35">
      <c r="A131" s="5">
        <v>144</v>
      </c>
      <c r="B131" s="5">
        <v>483</v>
      </c>
      <c r="E131" s="6" t="s">
        <v>14</v>
      </c>
      <c r="F131" s="6">
        <v>40</v>
      </c>
      <c r="G131" s="6" t="s">
        <v>15</v>
      </c>
      <c r="H131" s="6">
        <v>666</v>
      </c>
      <c r="K131" s="6">
        <f t="shared" si="3"/>
        <v>25.79999999999994</v>
      </c>
      <c r="L131" s="6">
        <f t="shared" si="0"/>
        <v>52.290599999999912</v>
      </c>
      <c r="M131" s="6">
        <f t="shared" ca="1" si="5"/>
        <v>8.1528279212671482</v>
      </c>
      <c r="N131" s="5">
        <f>(L131*P_calibration!$I$4+P_calibration!$I$5)*P_calibration!$I$6/10</f>
        <v>10.200022633319984</v>
      </c>
      <c r="O131" s="5">
        <f>ROUND((N131*P_calibration!$I$2+P_calibration!$I$3)*1023/5,0)</f>
        <v>144</v>
      </c>
      <c r="P131" s="5">
        <f t="shared" ca="1" si="2"/>
        <v>5601.279527882225</v>
      </c>
      <c r="Q131" s="5">
        <f ca="1">ROUND((1023/5)*T_calibration!$I$6/(1+InputData_FromArduino!P131/T_calibration!$I$2),0)</f>
        <v>483</v>
      </c>
    </row>
    <row r="132" spans="1:17" ht="12.75" customHeight="1" x14ac:dyDescent="0.35">
      <c r="A132" s="5">
        <v>145</v>
      </c>
      <c r="B132" s="5">
        <v>482</v>
      </c>
      <c r="E132" s="6" t="s">
        <v>14</v>
      </c>
      <c r="F132" s="6">
        <v>40</v>
      </c>
      <c r="G132" s="6" t="s">
        <v>15</v>
      </c>
      <c r="H132" s="6">
        <v>665</v>
      </c>
      <c r="K132" s="6">
        <f t="shared" si="3"/>
        <v>25.99999999999994</v>
      </c>
      <c r="L132" s="6">
        <f t="shared" si="0"/>
        <v>52.581999999999908</v>
      </c>
      <c r="M132" s="6">
        <f t="shared" ca="1" si="5"/>
        <v>8.0355950836892109</v>
      </c>
      <c r="N132" s="5">
        <f>(L132*P_calibration!$I$4+P_calibration!$I$5)*P_calibration!$I$6/10</f>
        <v>10.256843360399982</v>
      </c>
      <c r="O132" s="5">
        <f>ROUND((N132*P_calibration!$I$2+P_calibration!$I$3)*1023/5,0)</f>
        <v>145</v>
      </c>
      <c r="P132" s="5">
        <f t="shared" ca="1" si="2"/>
        <v>5618.8433606956887</v>
      </c>
      <c r="Q132" s="5">
        <f ca="1">ROUND((1023/5)*T_calibration!$I$6/(1+InputData_FromArduino!P132/T_calibration!$I$2),0)</f>
        <v>482</v>
      </c>
    </row>
    <row r="133" spans="1:17" ht="12.75" customHeight="1" x14ac:dyDescent="0.35">
      <c r="A133" s="5">
        <v>145</v>
      </c>
      <c r="B133" s="5">
        <v>483</v>
      </c>
      <c r="E133" s="6" t="s">
        <v>14</v>
      </c>
      <c r="F133" s="6">
        <v>40</v>
      </c>
      <c r="G133" s="6" t="s">
        <v>15</v>
      </c>
      <c r="H133" s="6">
        <v>665</v>
      </c>
      <c r="K133" s="6">
        <f t="shared" si="3"/>
        <v>26.199999999999939</v>
      </c>
      <c r="L133" s="6">
        <f t="shared" si="0"/>
        <v>52.873399999999918</v>
      </c>
      <c r="M133" s="6">
        <f t="shared" ca="1" si="5"/>
        <v>8.0667958950148755</v>
      </c>
      <c r="N133" s="5">
        <f>(L133*P_calibration!$I$4+P_calibration!$I$5)*P_calibration!$I$6/10</f>
        <v>10.313664087479983</v>
      </c>
      <c r="O133" s="5">
        <f>ROUND((N133*P_calibration!$I$2+P_calibration!$I$3)*1023/5,0)</f>
        <v>145</v>
      </c>
      <c r="P133" s="5">
        <f t="shared" ca="1" si="2"/>
        <v>5614.1688527242841</v>
      </c>
      <c r="Q133" s="5">
        <f ca="1">ROUND((1023/5)*T_calibration!$I$6/(1+InputData_FromArduino!P133/T_calibration!$I$2),0)</f>
        <v>482</v>
      </c>
    </row>
    <row r="134" spans="1:17" ht="12.75" customHeight="1" x14ac:dyDescent="0.35">
      <c r="A134" s="5">
        <v>146</v>
      </c>
      <c r="B134" s="5">
        <v>482</v>
      </c>
      <c r="E134" s="6" t="s">
        <v>14</v>
      </c>
      <c r="F134" s="6">
        <v>40</v>
      </c>
      <c r="G134" s="6" t="s">
        <v>15</v>
      </c>
      <c r="H134" s="6">
        <v>666</v>
      </c>
      <c r="K134" s="6">
        <f t="shared" si="3"/>
        <v>26.399999999999938</v>
      </c>
      <c r="L134" s="6">
        <f t="shared" si="0"/>
        <v>53.164799999999914</v>
      </c>
      <c r="M134" s="6">
        <f t="shared" ca="1" si="5"/>
        <v>8.0575994884210971</v>
      </c>
      <c r="N134" s="5">
        <f>(L134*P_calibration!$I$4+P_calibration!$I$5)*P_calibration!$I$6/10</f>
        <v>10.370484814559983</v>
      </c>
      <c r="O134" s="5">
        <f>ROUND((N134*P_calibration!$I$2+P_calibration!$I$3)*1023/5,0)</f>
        <v>146</v>
      </c>
      <c r="P134" s="5">
        <f t="shared" ca="1" si="2"/>
        <v>5615.5466590730421</v>
      </c>
      <c r="Q134" s="5">
        <f ca="1">ROUND((1023/5)*T_calibration!$I$6/(1+InputData_FromArduino!P134/T_calibration!$I$2),0)</f>
        <v>482</v>
      </c>
    </row>
    <row r="135" spans="1:17" ht="12.75" customHeight="1" x14ac:dyDescent="0.35">
      <c r="A135" s="5">
        <v>147</v>
      </c>
      <c r="B135" s="5">
        <v>482</v>
      </c>
      <c r="E135" s="6" t="s">
        <v>14</v>
      </c>
      <c r="F135" s="6">
        <v>40</v>
      </c>
      <c r="G135" s="6" t="s">
        <v>15</v>
      </c>
      <c r="H135" s="6">
        <v>666</v>
      </c>
      <c r="K135" s="6">
        <f t="shared" si="3"/>
        <v>26.599999999999937</v>
      </c>
      <c r="L135" s="6">
        <f t="shared" si="0"/>
        <v>53.45619999999991</v>
      </c>
      <c r="M135" s="6">
        <f t="shared" ca="1" si="5"/>
        <v>8.1890986287361578</v>
      </c>
      <c r="N135" s="5">
        <f>(L135*P_calibration!$I$4+P_calibration!$I$5)*P_calibration!$I$6/10</f>
        <v>10.427305541639983</v>
      </c>
      <c r="O135" s="5">
        <f>ROUND((N135*P_calibration!$I$2+P_calibration!$I$3)*1023/5,0)</f>
        <v>147</v>
      </c>
      <c r="P135" s="5">
        <f t="shared" ca="1" si="2"/>
        <v>5595.8454476776215</v>
      </c>
      <c r="Q135" s="5">
        <f ca="1">ROUND((1023/5)*T_calibration!$I$6/(1+InputData_FromArduino!P135/T_calibration!$I$2),0)</f>
        <v>483</v>
      </c>
    </row>
    <row r="136" spans="1:17" ht="12.75" customHeight="1" x14ac:dyDescent="0.35">
      <c r="A136" s="5">
        <v>148</v>
      </c>
      <c r="B136" s="5">
        <v>483</v>
      </c>
      <c r="E136" s="6" t="s">
        <v>14</v>
      </c>
      <c r="F136" s="6">
        <v>40</v>
      </c>
      <c r="G136" s="6" t="s">
        <v>15</v>
      </c>
      <c r="H136" s="6">
        <v>666</v>
      </c>
      <c r="K136" s="6">
        <f t="shared" si="3"/>
        <v>26.799999999999937</v>
      </c>
      <c r="L136" s="6">
        <f t="shared" si="0"/>
        <v>53.747599999999906</v>
      </c>
      <c r="M136" s="6">
        <f t="shared" ca="1" si="5"/>
        <v>8.1652378732038695</v>
      </c>
      <c r="N136" s="5">
        <f>(L136*P_calibration!$I$4+P_calibration!$I$5)*P_calibration!$I$6/10</f>
        <v>10.484126268719981</v>
      </c>
      <c r="O136" s="5">
        <f>ROUND((N136*P_calibration!$I$2+P_calibration!$I$3)*1023/5,0)</f>
        <v>148</v>
      </c>
      <c r="P136" s="5">
        <f t="shared" ca="1" si="2"/>
        <v>5599.420267921083</v>
      </c>
      <c r="Q136" s="5">
        <f ca="1">ROUND((1023/5)*T_calibration!$I$6/(1+InputData_FromArduino!P136/T_calibration!$I$2),0)</f>
        <v>483</v>
      </c>
    </row>
    <row r="137" spans="1:17" ht="12.75" customHeight="1" x14ac:dyDescent="0.35">
      <c r="A137" s="5">
        <v>149</v>
      </c>
      <c r="B137" s="5">
        <v>482</v>
      </c>
      <c r="E137" s="6" t="s">
        <v>14</v>
      </c>
      <c r="F137" s="6">
        <v>41</v>
      </c>
      <c r="G137" s="6" t="s">
        <v>15</v>
      </c>
      <c r="H137" s="6">
        <v>665</v>
      </c>
      <c r="K137" s="6">
        <f t="shared" si="3"/>
        <v>26.999999999999936</v>
      </c>
      <c r="L137" s="6">
        <f t="shared" si="0"/>
        <v>54.038999999999902</v>
      </c>
      <c r="M137" s="6">
        <f t="shared" ca="1" si="5"/>
        <v>8.0519180862685538</v>
      </c>
      <c r="N137" s="5">
        <f>(L137*P_calibration!$I$4+P_calibration!$I$5)*P_calibration!$I$6/10</f>
        <v>10.540946995799981</v>
      </c>
      <c r="O137" s="5">
        <f>ROUND((N137*P_calibration!$I$2+P_calibration!$I$3)*1023/5,0)</f>
        <v>149</v>
      </c>
      <c r="P137" s="5">
        <f t="shared" ca="1" si="2"/>
        <v>5616.3978471839409</v>
      </c>
      <c r="Q137" s="5">
        <f ca="1">ROUND((1023/5)*T_calibration!$I$6/(1+InputData_FromArduino!P137/T_calibration!$I$2),0)</f>
        <v>482</v>
      </c>
    </row>
    <row r="138" spans="1:17" ht="12.75" customHeight="1" x14ac:dyDescent="0.35">
      <c r="A138" s="5">
        <v>149</v>
      </c>
      <c r="B138" s="5">
        <v>482</v>
      </c>
      <c r="E138" s="6" t="s">
        <v>14</v>
      </c>
      <c r="F138" s="6">
        <v>40</v>
      </c>
      <c r="G138" s="6" t="s">
        <v>15</v>
      </c>
      <c r="H138" s="6">
        <v>666</v>
      </c>
      <c r="K138" s="6">
        <f t="shared" si="3"/>
        <v>27.199999999999935</v>
      </c>
      <c r="L138" s="6">
        <f t="shared" si="0"/>
        <v>54.330399999999912</v>
      </c>
      <c r="M138" s="6">
        <f t="shared" ca="1" si="5"/>
        <v>8.0669945123409459</v>
      </c>
      <c r="N138" s="5">
        <f>(L138*P_calibration!$I$4+P_calibration!$I$5)*P_calibration!$I$6/10</f>
        <v>10.597767722879983</v>
      </c>
      <c r="O138" s="5">
        <f>ROUND((N138*P_calibration!$I$2+P_calibration!$I$3)*1023/5,0)</f>
        <v>149</v>
      </c>
      <c r="P138" s="5">
        <f t="shared" ca="1" si="2"/>
        <v>5614.1390958610964</v>
      </c>
      <c r="Q138" s="5">
        <f ca="1">ROUND((1023/5)*T_calibration!$I$6/(1+InputData_FromArduino!P138/T_calibration!$I$2),0)</f>
        <v>482</v>
      </c>
    </row>
    <row r="139" spans="1:17" ht="12.75" customHeight="1" x14ac:dyDescent="0.35">
      <c r="A139" s="5">
        <v>150</v>
      </c>
      <c r="B139" s="5">
        <v>483</v>
      </c>
      <c r="E139" s="6" t="s">
        <v>14</v>
      </c>
      <c r="F139" s="6">
        <v>39</v>
      </c>
      <c r="G139" s="6" t="s">
        <v>15</v>
      </c>
      <c r="H139" s="6">
        <v>664</v>
      </c>
      <c r="K139" s="6">
        <f t="shared" si="3"/>
        <v>27.399999999999935</v>
      </c>
      <c r="L139" s="6">
        <f t="shared" si="0"/>
        <v>54.621799999999908</v>
      </c>
      <c r="M139" s="6">
        <f t="shared" ca="1" si="5"/>
        <v>8.1623910515025386</v>
      </c>
      <c r="N139" s="5">
        <f>(L139*P_calibration!$I$4+P_calibration!$I$5)*P_calibration!$I$6/10</f>
        <v>10.654588449959981</v>
      </c>
      <c r="O139" s="5">
        <f>ROUND((N139*P_calibration!$I$2+P_calibration!$I$3)*1023/5,0)</f>
        <v>150</v>
      </c>
      <c r="P139" s="5">
        <f t="shared" ca="1" si="2"/>
        <v>5599.846778969053</v>
      </c>
      <c r="Q139" s="5">
        <f ca="1">ROUND((1023/5)*T_calibration!$I$6/(1+InputData_FromArduino!P139/T_calibration!$I$2),0)</f>
        <v>483</v>
      </c>
    </row>
    <row r="140" spans="1:17" ht="12.75" customHeight="1" x14ac:dyDescent="0.35">
      <c r="A140" s="5">
        <v>151</v>
      </c>
      <c r="B140" s="5">
        <v>482</v>
      </c>
      <c r="E140" s="6" t="s">
        <v>14</v>
      </c>
      <c r="F140" s="6">
        <v>39</v>
      </c>
      <c r="G140" s="6" t="s">
        <v>15</v>
      </c>
      <c r="H140" s="6">
        <v>664</v>
      </c>
      <c r="K140" s="6">
        <f t="shared" si="3"/>
        <v>27.599999999999934</v>
      </c>
      <c r="L140" s="6">
        <f t="shared" si="0"/>
        <v>54.913199999999904</v>
      </c>
      <c r="M140" s="6">
        <f t="shared" ca="1" si="5"/>
        <v>8.191936307682198</v>
      </c>
      <c r="N140" s="5">
        <f>(L140*P_calibration!$I$4+P_calibration!$I$5)*P_calibration!$I$6/10</f>
        <v>10.711409177039982</v>
      </c>
      <c r="O140" s="5">
        <f>ROUND((N140*P_calibration!$I$2+P_calibration!$I$3)*1023/5,0)</f>
        <v>151</v>
      </c>
      <c r="P140" s="5">
        <f t="shared" ca="1" si="2"/>
        <v>5595.4203063979576</v>
      </c>
      <c r="Q140" s="5">
        <f ca="1">ROUND((1023/5)*T_calibration!$I$6/(1+InputData_FromArduino!P140/T_calibration!$I$2),0)</f>
        <v>483</v>
      </c>
    </row>
    <row r="141" spans="1:17" ht="12.75" customHeight="1" x14ac:dyDescent="0.35">
      <c r="A141" s="5">
        <v>152</v>
      </c>
      <c r="B141" s="5">
        <v>482</v>
      </c>
      <c r="E141" s="6" t="s">
        <v>14</v>
      </c>
      <c r="F141" s="6">
        <v>40</v>
      </c>
      <c r="G141" s="6" t="s">
        <v>15</v>
      </c>
      <c r="H141" s="6">
        <v>664</v>
      </c>
      <c r="K141" s="6">
        <f t="shared" si="3"/>
        <v>27.799999999999933</v>
      </c>
      <c r="L141" s="6">
        <f t="shared" si="0"/>
        <v>55.2045999999999</v>
      </c>
      <c r="M141" s="6">
        <f t="shared" ca="1" si="5"/>
        <v>8.1653739808034977</v>
      </c>
      <c r="N141" s="5">
        <f>(L141*P_calibration!$I$4+P_calibration!$I$5)*P_calibration!$I$6/10</f>
        <v>10.76822990411998</v>
      </c>
      <c r="O141" s="5">
        <f>ROUND((N141*P_calibration!$I$2+P_calibration!$I$3)*1023/5,0)</f>
        <v>152</v>
      </c>
      <c r="P141" s="5">
        <f t="shared" ca="1" si="2"/>
        <v>5599.3998762699557</v>
      </c>
      <c r="Q141" s="5">
        <f ca="1">ROUND((1023/5)*T_calibration!$I$6/(1+InputData_FromArduino!P141/T_calibration!$I$2),0)</f>
        <v>483</v>
      </c>
    </row>
    <row r="142" spans="1:17" ht="12.75" customHeight="1" x14ac:dyDescent="0.35">
      <c r="A142" s="5">
        <v>152</v>
      </c>
      <c r="B142" s="5">
        <v>483</v>
      </c>
      <c r="E142" s="6" t="s">
        <v>14</v>
      </c>
      <c r="F142" s="6">
        <v>40</v>
      </c>
      <c r="G142" s="6" t="s">
        <v>15</v>
      </c>
      <c r="H142" s="6">
        <v>665</v>
      </c>
      <c r="K142" s="6">
        <f t="shared" si="3"/>
        <v>27.999999999999932</v>
      </c>
      <c r="L142" s="6">
        <f t="shared" si="0"/>
        <v>55.495999999999896</v>
      </c>
      <c r="M142" s="6">
        <f t="shared" ca="1" si="5"/>
        <v>8.0111341684540704</v>
      </c>
      <c r="N142" s="5">
        <f>(L142*P_calibration!$I$4+P_calibration!$I$5)*P_calibration!$I$6/10</f>
        <v>10.82505063119998</v>
      </c>
      <c r="O142" s="5">
        <f>ROUND((N142*P_calibration!$I$2+P_calibration!$I$3)*1023/5,0)</f>
        <v>152</v>
      </c>
      <c r="P142" s="5">
        <f t="shared" ca="1" si="2"/>
        <v>5622.5080969123537</v>
      </c>
      <c r="Q142" s="5">
        <f ca="1">ROUND((1023/5)*T_calibration!$I$6/(1+InputData_FromArduino!P142/T_calibration!$I$2),0)</f>
        <v>482</v>
      </c>
    </row>
    <row r="143" spans="1:17" ht="12.75" customHeight="1" x14ac:dyDescent="0.35">
      <c r="A143" s="5">
        <v>153</v>
      </c>
      <c r="B143" s="5">
        <v>483</v>
      </c>
      <c r="E143" s="6" t="s">
        <v>14</v>
      </c>
      <c r="F143" s="6">
        <v>39</v>
      </c>
      <c r="G143" s="6" t="s">
        <v>15</v>
      </c>
      <c r="H143" s="6">
        <v>666</v>
      </c>
      <c r="K143" s="6">
        <f t="shared" si="3"/>
        <v>28.199999999999932</v>
      </c>
      <c r="L143" s="6">
        <f t="shared" si="0"/>
        <v>55.787399999999906</v>
      </c>
      <c r="M143" s="6">
        <f t="shared" ca="1" si="5"/>
        <v>8.0433959080466337</v>
      </c>
      <c r="N143" s="5">
        <f>(L143*P_calibration!$I$4+P_calibration!$I$5)*P_calibration!$I$6/10</f>
        <v>10.881871358279982</v>
      </c>
      <c r="O143" s="5">
        <f>ROUND((N143*P_calibration!$I$2+P_calibration!$I$3)*1023/5,0)</f>
        <v>153</v>
      </c>
      <c r="P143" s="5">
        <f t="shared" ca="1" si="2"/>
        <v>5617.674640585763</v>
      </c>
      <c r="Q143" s="5">
        <f ca="1">ROUND((1023/5)*T_calibration!$I$6/(1+InputData_FromArduino!P143/T_calibration!$I$2),0)</f>
        <v>482</v>
      </c>
    </row>
    <row r="144" spans="1:17" ht="12.75" customHeight="1" x14ac:dyDescent="0.35">
      <c r="A144" s="5">
        <v>154</v>
      </c>
      <c r="B144" s="5">
        <v>482</v>
      </c>
      <c r="E144" s="6" t="s">
        <v>14</v>
      </c>
      <c r="F144" s="6">
        <v>40</v>
      </c>
      <c r="G144" s="6" t="s">
        <v>15</v>
      </c>
      <c r="H144" s="6">
        <v>665</v>
      </c>
      <c r="K144" s="6">
        <f t="shared" si="3"/>
        <v>28.399999999999931</v>
      </c>
      <c r="L144" s="6">
        <f t="shared" si="0"/>
        <v>56.078799999999902</v>
      </c>
      <c r="M144" s="6">
        <f t="shared" ca="1" si="5"/>
        <v>8.1722577906169107</v>
      </c>
      <c r="N144" s="5">
        <f>(L144*P_calibration!$I$4+P_calibration!$I$5)*P_calibration!$I$6/10</f>
        <v>10.93869208535998</v>
      </c>
      <c r="O144" s="5">
        <f>ROUND((N144*P_calibration!$I$2+P_calibration!$I$3)*1023/5,0)</f>
        <v>154</v>
      </c>
      <c r="P144" s="5">
        <f t="shared" ca="1" si="2"/>
        <v>5598.3685433500978</v>
      </c>
      <c r="Q144" s="5">
        <f ca="1">ROUND((1023/5)*T_calibration!$I$6/(1+InputData_FromArduino!P144/T_calibration!$I$2),0)</f>
        <v>483</v>
      </c>
    </row>
    <row r="145" spans="1:17" ht="12.75" customHeight="1" x14ac:dyDescent="0.35">
      <c r="A145" s="5">
        <v>155</v>
      </c>
      <c r="B145" s="5">
        <v>483</v>
      </c>
      <c r="E145" s="6" t="s">
        <v>14</v>
      </c>
      <c r="F145" s="6">
        <v>40</v>
      </c>
      <c r="G145" s="6" t="s">
        <v>15</v>
      </c>
      <c r="H145" s="6">
        <v>665</v>
      </c>
      <c r="K145" s="6">
        <f t="shared" si="3"/>
        <v>28.59999999999993</v>
      </c>
      <c r="L145" s="6">
        <f t="shared" si="0"/>
        <v>56.370199999999897</v>
      </c>
      <c r="M145" s="6">
        <f t="shared" ca="1" si="5"/>
        <v>8.0972889262329861</v>
      </c>
      <c r="N145" s="5">
        <f>(L145*P_calibration!$I$4+P_calibration!$I$5)*P_calibration!$I$6/10</f>
        <v>10.99551281243998</v>
      </c>
      <c r="O145" s="5">
        <f>ROUND((N145*P_calibration!$I$2+P_calibration!$I$3)*1023/5,0)</f>
        <v>155</v>
      </c>
      <c r="P145" s="5">
        <f t="shared" ca="1" si="2"/>
        <v>5609.6003844234583</v>
      </c>
      <c r="Q145" s="5">
        <f ca="1">ROUND((1023/5)*T_calibration!$I$6/(1+InputData_FromArduino!P145/T_calibration!$I$2),0)</f>
        <v>482</v>
      </c>
    </row>
    <row r="146" spans="1:17" ht="12.75" customHeight="1" x14ac:dyDescent="0.35">
      <c r="A146" s="5">
        <v>155</v>
      </c>
      <c r="B146" s="5">
        <v>483</v>
      </c>
      <c r="E146" s="6" t="s">
        <v>14</v>
      </c>
      <c r="F146" s="6">
        <v>40</v>
      </c>
      <c r="G146" s="6" t="s">
        <v>15</v>
      </c>
      <c r="H146" s="6">
        <v>665</v>
      </c>
      <c r="K146" s="6">
        <f t="shared" si="3"/>
        <v>28.79999999999993</v>
      </c>
      <c r="L146" s="6">
        <f t="shared" si="0"/>
        <v>56.661599999999893</v>
      </c>
      <c r="M146" s="6">
        <f t="shared" ca="1" si="5"/>
        <v>8.0688898326311183</v>
      </c>
      <c r="N146" s="5">
        <f>(L146*P_calibration!$I$4+P_calibration!$I$5)*P_calibration!$I$6/10</f>
        <v>11.052333539519978</v>
      </c>
      <c r="O146" s="5">
        <f>ROUND((N146*P_calibration!$I$2+P_calibration!$I$3)*1023/5,0)</f>
        <v>155</v>
      </c>
      <c r="P146" s="5">
        <f t="shared" ca="1" si="2"/>
        <v>5613.8551388283031</v>
      </c>
      <c r="Q146" s="5">
        <f ca="1">ROUND((1023/5)*T_calibration!$I$6/(1+InputData_FromArduino!P146/T_calibration!$I$2),0)</f>
        <v>482</v>
      </c>
    </row>
    <row r="147" spans="1:17" ht="12.75" customHeight="1" x14ac:dyDescent="0.35">
      <c r="A147" s="5">
        <v>156</v>
      </c>
      <c r="B147" s="5">
        <v>482</v>
      </c>
      <c r="E147" s="6" t="s">
        <v>14</v>
      </c>
      <c r="F147" s="6">
        <v>40</v>
      </c>
      <c r="G147" s="6" t="s">
        <v>15</v>
      </c>
      <c r="H147" s="6">
        <v>666</v>
      </c>
      <c r="K147" s="6">
        <f t="shared" si="3"/>
        <v>28.999999999999929</v>
      </c>
      <c r="L147" s="6">
        <f t="shared" si="0"/>
        <v>56.952999999999889</v>
      </c>
      <c r="M147" s="6">
        <f t="shared" ca="1" si="5"/>
        <v>8.1638447594835313</v>
      </c>
      <c r="N147" s="5">
        <f>(L147*P_calibration!$I$4+P_calibration!$I$5)*P_calibration!$I$6/10</f>
        <v>11.109154266599976</v>
      </c>
      <c r="O147" s="5">
        <f>ROUND((N147*P_calibration!$I$2+P_calibration!$I$3)*1023/5,0)</f>
        <v>156</v>
      </c>
      <c r="P147" s="5">
        <f t="shared" ca="1" si="2"/>
        <v>5599.6289843266541</v>
      </c>
      <c r="Q147" s="5">
        <f ca="1">ROUND((1023/5)*T_calibration!$I$6/(1+InputData_FromArduino!P147/T_calibration!$I$2),0)</f>
        <v>483</v>
      </c>
    </row>
    <row r="148" spans="1:17" ht="12.75" customHeight="1" x14ac:dyDescent="0.35">
      <c r="A148" s="5">
        <v>157</v>
      </c>
      <c r="B148" s="5">
        <v>482</v>
      </c>
      <c r="E148" s="6" t="s">
        <v>14</v>
      </c>
      <c r="F148" s="6">
        <v>40</v>
      </c>
      <c r="G148" s="6" t="s">
        <v>15</v>
      </c>
      <c r="H148" s="6">
        <v>665</v>
      </c>
      <c r="K148" s="6">
        <f t="shared" si="3"/>
        <v>29.199999999999928</v>
      </c>
      <c r="L148" s="6">
        <f t="shared" si="0"/>
        <v>57.244399999999899</v>
      </c>
      <c r="M148" s="6">
        <f t="shared" ca="1" si="5"/>
        <v>8.1409590129170866</v>
      </c>
      <c r="N148" s="5">
        <f>(L148*P_calibration!$I$4+P_calibration!$I$5)*P_calibration!$I$6/10</f>
        <v>11.165974993679979</v>
      </c>
      <c r="O148" s="5">
        <f>ROUND((N148*P_calibration!$I$2+P_calibration!$I$3)*1023/5,0)</f>
        <v>157</v>
      </c>
      <c r="P148" s="5">
        <f t="shared" ca="1" si="2"/>
        <v>5603.0577286512726</v>
      </c>
      <c r="Q148" s="5">
        <f ca="1">ROUND((1023/5)*T_calibration!$I$6/(1+InputData_FromArduino!P148/T_calibration!$I$2),0)</f>
        <v>483</v>
      </c>
    </row>
    <row r="149" spans="1:17" ht="12.75" customHeight="1" x14ac:dyDescent="0.35">
      <c r="A149" s="5">
        <v>158</v>
      </c>
      <c r="B149" s="5">
        <v>482</v>
      </c>
      <c r="E149" s="6" t="s">
        <v>14</v>
      </c>
      <c r="F149" s="6">
        <v>40</v>
      </c>
      <c r="G149" s="6" t="s">
        <v>15</v>
      </c>
      <c r="H149" s="6">
        <v>665</v>
      </c>
      <c r="K149" s="6">
        <f t="shared" si="3"/>
        <v>29.399999999999928</v>
      </c>
      <c r="L149" s="6">
        <f t="shared" si="0"/>
        <v>57.535799999999895</v>
      </c>
      <c r="M149" s="6">
        <f t="shared" ca="1" si="5"/>
        <v>8.066345567631636</v>
      </c>
      <c r="N149" s="5">
        <f>(L149*P_calibration!$I$4+P_calibration!$I$5)*P_calibration!$I$6/10</f>
        <v>11.222795720759979</v>
      </c>
      <c r="O149" s="5">
        <f>ROUND((N149*P_calibration!$I$2+P_calibration!$I$3)*1023/5,0)</f>
        <v>158</v>
      </c>
      <c r="P149" s="5">
        <f t="shared" ca="1" si="2"/>
        <v>5614.2363208077495</v>
      </c>
      <c r="Q149" s="5">
        <f ca="1">ROUND((1023/5)*T_calibration!$I$6/(1+InputData_FromArduino!P149/T_calibration!$I$2),0)</f>
        <v>482</v>
      </c>
    </row>
    <row r="150" spans="1:17" ht="12.75" customHeight="1" x14ac:dyDescent="0.35">
      <c r="A150" s="5">
        <v>159</v>
      </c>
      <c r="B150" s="5">
        <v>483</v>
      </c>
      <c r="E150" s="6" t="s">
        <v>14</v>
      </c>
      <c r="F150" s="6">
        <v>40</v>
      </c>
      <c r="G150" s="6" t="s">
        <v>15</v>
      </c>
      <c r="H150" s="6">
        <v>665</v>
      </c>
      <c r="K150" s="6">
        <f t="shared" si="3"/>
        <v>29.599999999999927</v>
      </c>
      <c r="L150" s="6">
        <f t="shared" si="0"/>
        <v>57.827199999999891</v>
      </c>
      <c r="M150" s="6">
        <f t="shared" ca="1" si="5"/>
        <v>8.1230730115643031</v>
      </c>
      <c r="N150" s="5">
        <f>(L150*P_calibration!$I$4+P_calibration!$I$5)*P_calibration!$I$6/10</f>
        <v>11.279616447839979</v>
      </c>
      <c r="O150" s="5">
        <f>ROUND((N150*P_calibration!$I$2+P_calibration!$I$3)*1023/5,0)</f>
        <v>159</v>
      </c>
      <c r="P150" s="5">
        <f t="shared" ca="1" si="2"/>
        <v>5605.7374107604164</v>
      </c>
      <c r="Q150" s="5">
        <f ca="1">ROUND((1023/5)*T_calibration!$I$6/(1+InputData_FromArduino!P150/T_calibration!$I$2),0)</f>
        <v>482</v>
      </c>
    </row>
    <row r="151" spans="1:17" ht="12.75" customHeight="1" x14ac:dyDescent="0.35">
      <c r="A151" s="5">
        <v>159</v>
      </c>
      <c r="B151" s="5">
        <v>482</v>
      </c>
      <c r="E151" s="6" t="s">
        <v>14</v>
      </c>
      <c r="F151" s="6">
        <v>40</v>
      </c>
      <c r="G151" s="6" t="s">
        <v>15</v>
      </c>
      <c r="H151" s="6">
        <v>666</v>
      </c>
      <c r="K151" s="6">
        <f t="shared" si="3"/>
        <v>29.799999999999926</v>
      </c>
      <c r="L151" s="6">
        <f t="shared" si="0"/>
        <v>58.118599999999901</v>
      </c>
      <c r="M151" s="6">
        <f t="shared" ca="1" si="5"/>
        <v>8.0915828436541837</v>
      </c>
      <c r="N151" s="5">
        <f>(L151*P_calibration!$I$4+P_calibration!$I$5)*P_calibration!$I$6/10</f>
        <v>11.336437174919979</v>
      </c>
      <c r="O151" s="5">
        <f>ROUND((N151*P_calibration!$I$2+P_calibration!$I$3)*1023/5,0)</f>
        <v>159</v>
      </c>
      <c r="P151" s="5">
        <f t="shared" ca="1" si="2"/>
        <v>5610.4552701577331</v>
      </c>
      <c r="Q151" s="5">
        <f ca="1">ROUND((1023/5)*T_calibration!$I$6/(1+InputData_FromArduino!P151/T_calibration!$I$2),0)</f>
        <v>482</v>
      </c>
    </row>
    <row r="152" spans="1:17" ht="12.75" customHeight="1" x14ac:dyDescent="0.35">
      <c r="A152" s="5">
        <v>160</v>
      </c>
      <c r="B152" s="5">
        <v>482</v>
      </c>
      <c r="E152" s="6" t="s">
        <v>14</v>
      </c>
      <c r="F152" s="6">
        <v>40</v>
      </c>
      <c r="G152" s="6" t="s">
        <v>15</v>
      </c>
      <c r="H152" s="6">
        <v>666</v>
      </c>
      <c r="K152" s="6">
        <f t="shared" si="3"/>
        <v>29.999999999999925</v>
      </c>
      <c r="L152" s="6">
        <f t="shared" si="0"/>
        <v>58.409999999999897</v>
      </c>
      <c r="M152" s="6">
        <f t="shared" ca="1" si="5"/>
        <v>8.0998376625836759</v>
      </c>
      <c r="N152" s="5">
        <f>(L152*P_calibration!$I$4+P_calibration!$I$5)*P_calibration!$I$6/10</f>
        <v>11.393257901999981</v>
      </c>
      <c r="O152" s="5">
        <f>ROUND((N152*P_calibration!$I$2+P_calibration!$I$3)*1023/5,0)</f>
        <v>160</v>
      </c>
      <c r="P152" s="5">
        <f t="shared" ca="1" si="2"/>
        <v>5609.2185325458286</v>
      </c>
      <c r="Q152" s="5">
        <f ca="1">ROUND((1023/5)*T_calibration!$I$6/(1+InputData_FromArduino!P152/T_calibration!$I$2),0)</f>
        <v>482</v>
      </c>
    </row>
    <row r="153" spans="1:17" ht="12.75" customHeight="1" x14ac:dyDescent="0.35">
      <c r="A153" s="5">
        <v>161</v>
      </c>
      <c r="B153" s="5">
        <v>482</v>
      </c>
      <c r="E153" s="6" t="s">
        <v>14</v>
      </c>
      <c r="F153" s="6">
        <v>40</v>
      </c>
      <c r="G153" s="6" t="s">
        <v>15</v>
      </c>
      <c r="H153" s="6">
        <v>665</v>
      </c>
      <c r="K153" s="6">
        <f t="shared" si="3"/>
        <v>30.199999999999925</v>
      </c>
      <c r="L153" s="6">
        <f t="shared" si="0"/>
        <v>58.701399999999893</v>
      </c>
      <c r="M153" s="6">
        <f t="shared" ca="1" si="5"/>
        <v>8.1242669043543874</v>
      </c>
      <c r="N153" s="5">
        <f>(L153*P_calibration!$I$4+P_calibration!$I$5)*P_calibration!$I$6/10</f>
        <v>11.450078629079979</v>
      </c>
      <c r="O153" s="5">
        <f>ROUND((N153*P_calibration!$I$2+P_calibration!$I$3)*1023/5,0)</f>
        <v>161</v>
      </c>
      <c r="P153" s="5">
        <f t="shared" ca="1" si="2"/>
        <v>5605.5585416500589</v>
      </c>
      <c r="Q153" s="5">
        <f ca="1">ROUND((1023/5)*T_calibration!$I$6/(1+InputData_FromArduino!P153/T_calibration!$I$2),0)</f>
        <v>482</v>
      </c>
    </row>
    <row r="154" spans="1:17" ht="12.75" customHeight="1" x14ac:dyDescent="0.35">
      <c r="A154" s="5">
        <v>162</v>
      </c>
      <c r="B154" s="5">
        <v>482</v>
      </c>
      <c r="E154" s="6" t="s">
        <v>14</v>
      </c>
      <c r="F154" s="6">
        <v>40</v>
      </c>
      <c r="G154" s="6" t="s">
        <v>15</v>
      </c>
      <c r="H154" s="6">
        <v>665</v>
      </c>
      <c r="K154" s="6">
        <f t="shared" si="3"/>
        <v>30.399999999999924</v>
      </c>
      <c r="L154" s="6">
        <f t="shared" si="0"/>
        <v>58.992799999999889</v>
      </c>
      <c r="M154" s="6">
        <f t="shared" ca="1" si="5"/>
        <v>8.0226331210119763</v>
      </c>
      <c r="N154" s="5">
        <f>(L154*P_calibration!$I$4+P_calibration!$I$5)*P_calibration!$I$6/10</f>
        <v>11.506899356159979</v>
      </c>
      <c r="O154" s="5">
        <f>ROUND((N154*P_calibration!$I$2+P_calibration!$I$3)*1023/5,0)</f>
        <v>162</v>
      </c>
      <c r="P154" s="5">
        <f t="shared" ca="1" si="2"/>
        <v>5620.7853229487646</v>
      </c>
      <c r="Q154" s="5">
        <f ca="1">ROUND((1023/5)*T_calibration!$I$6/(1+InputData_FromArduino!P154/T_calibration!$I$2),0)</f>
        <v>482</v>
      </c>
    </row>
    <row r="155" spans="1:17" ht="12.75" customHeight="1" x14ac:dyDescent="0.35">
      <c r="A155" s="5">
        <v>162</v>
      </c>
      <c r="B155" s="5">
        <v>482</v>
      </c>
      <c r="E155" s="6" t="s">
        <v>14</v>
      </c>
      <c r="F155" s="6">
        <v>40</v>
      </c>
      <c r="G155" s="6" t="s">
        <v>15</v>
      </c>
      <c r="H155" s="6">
        <v>666</v>
      </c>
      <c r="K155" s="6">
        <f t="shared" si="3"/>
        <v>30.599999999999923</v>
      </c>
      <c r="L155" s="6">
        <f t="shared" si="0"/>
        <v>59.284199999999885</v>
      </c>
      <c r="M155" s="6">
        <f t="shared" ca="1" si="5"/>
        <v>8.1623296964037682</v>
      </c>
      <c r="N155" s="5">
        <f>(L155*P_calibration!$I$4+P_calibration!$I$5)*P_calibration!$I$6/10</f>
        <v>11.563720083239977</v>
      </c>
      <c r="O155" s="5">
        <f>ROUND((N155*P_calibration!$I$2+P_calibration!$I$3)*1023/5,0)</f>
        <v>162</v>
      </c>
      <c r="P155" s="5">
        <f t="shared" ca="1" si="2"/>
        <v>5599.8559711947073</v>
      </c>
      <c r="Q155" s="5">
        <f ca="1">ROUND((1023/5)*T_calibration!$I$6/(1+InputData_FromArduino!P155/T_calibration!$I$2),0)</f>
        <v>483</v>
      </c>
    </row>
    <row r="156" spans="1:17" ht="12.75" customHeight="1" x14ac:dyDescent="0.35">
      <c r="A156" s="5">
        <v>163</v>
      </c>
      <c r="B156" s="5">
        <v>482</v>
      </c>
      <c r="E156" s="6" t="s">
        <v>14</v>
      </c>
      <c r="F156" s="6">
        <v>39</v>
      </c>
      <c r="G156" s="6" t="s">
        <v>15</v>
      </c>
      <c r="H156" s="6">
        <v>666</v>
      </c>
      <c r="K156" s="6">
        <f t="shared" si="3"/>
        <v>30.799999999999923</v>
      </c>
      <c r="L156" s="6">
        <f t="shared" si="0"/>
        <v>59.575599999999895</v>
      </c>
      <c r="M156" s="6">
        <f t="shared" ca="1" si="5"/>
        <v>8.184263331322823</v>
      </c>
      <c r="N156" s="5">
        <f>(L156*P_calibration!$I$4+P_calibration!$I$5)*P_calibration!$I$6/10</f>
        <v>11.620540810319978</v>
      </c>
      <c r="O156" s="5">
        <f>ROUND((N156*P_calibration!$I$2+P_calibration!$I$3)*1023/5,0)</f>
        <v>163</v>
      </c>
      <c r="P156" s="5">
        <f t="shared" ca="1" si="2"/>
        <v>5596.5698723109053</v>
      </c>
      <c r="Q156" s="5">
        <f ca="1">ROUND((1023/5)*T_calibration!$I$6/(1+InputData_FromArduino!P156/T_calibration!$I$2),0)</f>
        <v>483</v>
      </c>
    </row>
    <row r="157" spans="1:17" ht="12.75" customHeight="1" x14ac:dyDescent="0.35">
      <c r="A157" s="5">
        <v>164</v>
      </c>
      <c r="B157" s="5">
        <v>483</v>
      </c>
      <c r="E157" s="6" t="s">
        <v>14</v>
      </c>
      <c r="F157" s="6">
        <v>40</v>
      </c>
      <c r="G157" s="6" t="s">
        <v>15</v>
      </c>
      <c r="H157" s="6">
        <v>665</v>
      </c>
      <c r="K157" s="6">
        <f t="shared" si="3"/>
        <v>30.999999999999922</v>
      </c>
      <c r="L157" s="6">
        <f t="shared" si="0"/>
        <v>59.866999999999891</v>
      </c>
      <c r="M157" s="6">
        <f t="shared" ca="1" si="5"/>
        <v>8.0218781896949665</v>
      </c>
      <c r="N157" s="5">
        <f>(L157*P_calibration!$I$4+P_calibration!$I$5)*P_calibration!$I$6/10</f>
        <v>11.677361537399978</v>
      </c>
      <c r="O157" s="5">
        <f>ROUND((N157*P_calibration!$I$2+P_calibration!$I$3)*1023/5,0)</f>
        <v>164</v>
      </c>
      <c r="P157" s="5">
        <f t="shared" ca="1" si="2"/>
        <v>5620.8984268171989</v>
      </c>
      <c r="Q157" s="5">
        <f ca="1">ROUND((1023/5)*T_calibration!$I$6/(1+InputData_FromArduino!P157/T_calibration!$I$2),0)</f>
        <v>482</v>
      </c>
    </row>
    <row r="158" spans="1:17" ht="12.75" customHeight="1" x14ac:dyDescent="0.35">
      <c r="A158" s="5">
        <v>165</v>
      </c>
      <c r="B158" s="5">
        <v>482</v>
      </c>
      <c r="E158" s="6" t="s">
        <v>14</v>
      </c>
      <c r="F158" s="6">
        <v>40</v>
      </c>
      <c r="G158" s="6" t="s">
        <v>15</v>
      </c>
      <c r="H158" s="6">
        <v>666</v>
      </c>
      <c r="K158" s="6">
        <f t="shared" si="3"/>
        <v>31.199999999999921</v>
      </c>
      <c r="L158" s="6">
        <f t="shared" si="0"/>
        <v>60.158399999999887</v>
      </c>
      <c r="M158" s="6">
        <f t="shared" ca="1" si="5"/>
        <v>8.1782478781377339</v>
      </c>
      <c r="N158" s="5">
        <f>(L158*P_calibration!$I$4+P_calibration!$I$5)*P_calibration!$I$6/10</f>
        <v>11.734182264479978</v>
      </c>
      <c r="O158" s="5">
        <f>ROUND((N158*P_calibration!$I$2+P_calibration!$I$3)*1023/5,0)</f>
        <v>165</v>
      </c>
      <c r="P158" s="5">
        <f t="shared" ca="1" si="2"/>
        <v>5597.4711079733952</v>
      </c>
      <c r="Q158" s="5">
        <f ca="1">ROUND((1023/5)*T_calibration!$I$6/(1+InputData_FromArduino!P158/T_calibration!$I$2),0)</f>
        <v>483</v>
      </c>
    </row>
    <row r="159" spans="1:17" ht="12.75" customHeight="1" x14ac:dyDescent="0.35">
      <c r="A159" s="5">
        <v>166</v>
      </c>
      <c r="B159" s="5">
        <v>482</v>
      </c>
      <c r="E159" s="6" t="s">
        <v>14</v>
      </c>
      <c r="F159" s="6">
        <v>39</v>
      </c>
      <c r="G159" s="6" t="s">
        <v>15</v>
      </c>
      <c r="H159" s="6">
        <v>665</v>
      </c>
      <c r="K159" s="6">
        <f t="shared" si="3"/>
        <v>31.39999999999992</v>
      </c>
      <c r="L159" s="6">
        <f t="shared" si="0"/>
        <v>60.449799999999883</v>
      </c>
      <c r="M159" s="6">
        <f t="shared" ca="1" si="5"/>
        <v>8.1653129944155456</v>
      </c>
      <c r="N159" s="5">
        <f>(L159*P_calibration!$I$4+P_calibration!$I$5)*P_calibration!$I$6/10</f>
        <v>11.791002991559976</v>
      </c>
      <c r="O159" s="5">
        <f>ROUND((N159*P_calibration!$I$2+P_calibration!$I$3)*1023/5,0)</f>
        <v>166</v>
      </c>
      <c r="P159" s="5">
        <f t="shared" ca="1" si="2"/>
        <v>5599.4090132553265</v>
      </c>
      <c r="Q159" s="5">
        <f ca="1">ROUND((1023/5)*T_calibration!$I$6/(1+InputData_FromArduino!P159/T_calibration!$I$2),0)</f>
        <v>483</v>
      </c>
    </row>
    <row r="160" spans="1:17" ht="12.75" customHeight="1" x14ac:dyDescent="0.35">
      <c r="A160" s="5">
        <v>166</v>
      </c>
      <c r="B160" s="5">
        <v>482</v>
      </c>
      <c r="E160" s="6" t="s">
        <v>14</v>
      </c>
      <c r="F160" s="6">
        <v>40</v>
      </c>
      <c r="G160" s="6" t="s">
        <v>15</v>
      </c>
      <c r="H160" s="6">
        <v>666</v>
      </c>
      <c r="K160" s="6">
        <f t="shared" si="3"/>
        <v>31.59999999999992</v>
      </c>
      <c r="L160" s="6">
        <f t="shared" si="0"/>
        <v>60.741199999999878</v>
      </c>
      <c r="M160" s="6">
        <f t="shared" ca="1" si="5"/>
        <v>8.0986113076438979</v>
      </c>
      <c r="N160" s="5">
        <f>(L160*P_calibration!$I$4+P_calibration!$I$5)*P_calibration!$I$6/10</f>
        <v>11.847823718639976</v>
      </c>
      <c r="O160" s="5">
        <f>ROUND((N160*P_calibration!$I$2+P_calibration!$I$3)*1023/5,0)</f>
        <v>166</v>
      </c>
      <c r="P160" s="5">
        <f t="shared" ca="1" si="2"/>
        <v>5609.4022651379692</v>
      </c>
      <c r="Q160" s="5">
        <f ca="1">ROUND((1023/5)*T_calibration!$I$6/(1+InputData_FromArduino!P160/T_calibration!$I$2),0)</f>
        <v>482</v>
      </c>
    </row>
    <row r="161" spans="1:17" ht="12.75" customHeight="1" x14ac:dyDescent="0.35">
      <c r="A161" s="5">
        <v>167</v>
      </c>
      <c r="B161" s="5">
        <v>483</v>
      </c>
      <c r="E161" s="6" t="s">
        <v>14</v>
      </c>
      <c r="F161" s="6">
        <v>40</v>
      </c>
      <c r="G161" s="6" t="s">
        <v>15</v>
      </c>
      <c r="H161" s="6">
        <v>666</v>
      </c>
      <c r="K161" s="6">
        <f t="shared" si="3"/>
        <v>31.799999999999919</v>
      </c>
      <c r="L161" s="6">
        <f t="shared" si="0"/>
        <v>61.032599999999888</v>
      </c>
      <c r="M161" s="6">
        <f t="shared" ca="1" si="5"/>
        <v>8.0545242296444481</v>
      </c>
      <c r="N161" s="5">
        <f>(L161*P_calibration!$I$4+P_calibration!$I$5)*P_calibration!$I$6/10</f>
        <v>11.904644445719978</v>
      </c>
      <c r="O161" s="5">
        <f>ROUND((N161*P_calibration!$I$2+P_calibration!$I$3)*1023/5,0)</f>
        <v>167</v>
      </c>
      <c r="P161" s="5">
        <f t="shared" ca="1" si="2"/>
        <v>5616.0073945813447</v>
      </c>
      <c r="Q161" s="5">
        <f ca="1">ROUND((1023/5)*T_calibration!$I$6/(1+InputData_FromArduino!P161/T_calibration!$I$2),0)</f>
        <v>482</v>
      </c>
    </row>
    <row r="162" spans="1:17" ht="12.75" customHeight="1" x14ac:dyDescent="0.35">
      <c r="A162" s="5">
        <v>168</v>
      </c>
      <c r="B162" s="5">
        <v>482</v>
      </c>
      <c r="E162" s="6" t="s">
        <v>14</v>
      </c>
      <c r="F162" s="6">
        <v>40</v>
      </c>
      <c r="G162" s="6" t="s">
        <v>15</v>
      </c>
      <c r="H162" s="6">
        <v>666</v>
      </c>
      <c r="K162" s="6">
        <f t="shared" si="3"/>
        <v>31.999999999999918</v>
      </c>
      <c r="L162" s="6">
        <f t="shared" si="0"/>
        <v>61.323999999999884</v>
      </c>
      <c r="M162" s="6">
        <f t="shared" ca="1" si="5"/>
        <v>8.1159833229121396</v>
      </c>
      <c r="N162" s="5">
        <f>(L162*P_calibration!$I$4+P_calibration!$I$5)*P_calibration!$I$6/10</f>
        <v>11.961465172799979</v>
      </c>
      <c r="O162" s="5">
        <f>ROUND((N162*P_calibration!$I$2+P_calibration!$I$3)*1023/5,0)</f>
        <v>168</v>
      </c>
      <c r="P162" s="5">
        <f t="shared" ca="1" si="2"/>
        <v>5606.7995884638549</v>
      </c>
      <c r="Q162" s="5">
        <f ca="1">ROUND((1023/5)*T_calibration!$I$6/(1+InputData_FromArduino!P162/T_calibration!$I$2),0)</f>
        <v>482</v>
      </c>
    </row>
    <row r="163" spans="1:17" ht="12.75" customHeight="1" x14ac:dyDescent="0.35">
      <c r="A163" s="5">
        <v>169</v>
      </c>
      <c r="B163" s="5">
        <v>483</v>
      </c>
      <c r="E163" s="6" t="s">
        <v>14</v>
      </c>
      <c r="F163" s="6">
        <v>41</v>
      </c>
      <c r="G163" s="6" t="s">
        <v>15</v>
      </c>
      <c r="H163" s="6">
        <v>666</v>
      </c>
      <c r="K163" s="6">
        <f t="shared" si="3"/>
        <v>32.199999999999918</v>
      </c>
      <c r="L163" s="6">
        <f t="shared" si="0"/>
        <v>61.61539999999988</v>
      </c>
      <c r="M163" s="6">
        <f t="shared" ca="1" si="5"/>
        <v>8.1516015597354183</v>
      </c>
      <c r="N163" s="5">
        <f>(L163*P_calibration!$I$4+P_calibration!$I$5)*P_calibration!$I$6/10</f>
        <v>12.018285899879977</v>
      </c>
      <c r="O163" s="5">
        <f>ROUND((N163*P_calibration!$I$2+P_calibration!$I$3)*1023/5,0)</f>
        <v>169</v>
      </c>
      <c r="P163" s="5">
        <f t="shared" ca="1" si="2"/>
        <v>5601.4632614619723</v>
      </c>
      <c r="Q163" s="5">
        <f ca="1">ROUND((1023/5)*T_calibration!$I$6/(1+InputData_FromArduino!P163/T_calibration!$I$2),0)</f>
        <v>483</v>
      </c>
    </row>
    <row r="164" spans="1:17" ht="12.75" customHeight="1" x14ac:dyDescent="0.35">
      <c r="A164" s="5">
        <v>169</v>
      </c>
      <c r="B164" s="5">
        <v>482</v>
      </c>
      <c r="E164" s="6" t="s">
        <v>14</v>
      </c>
      <c r="F164" s="6">
        <v>40</v>
      </c>
      <c r="G164" s="6" t="s">
        <v>15</v>
      </c>
      <c r="H164" s="6">
        <v>666</v>
      </c>
      <c r="K164" s="6">
        <f t="shared" si="3"/>
        <v>32.39999999999992</v>
      </c>
      <c r="L164" s="6">
        <f t="shared" si="0"/>
        <v>61.90679999999989</v>
      </c>
      <c r="M164" s="6">
        <f t="shared" ca="1" si="5"/>
        <v>8.141082487396476</v>
      </c>
      <c r="N164" s="5">
        <f>(L164*P_calibration!$I$4+P_calibration!$I$5)*P_calibration!$I$6/10</f>
        <v>12.075106626959979</v>
      </c>
      <c r="O164" s="5">
        <f>ROUND((N164*P_calibration!$I$2+P_calibration!$I$3)*1023/5,0)</f>
        <v>169</v>
      </c>
      <c r="P164" s="5">
        <f t="shared" ca="1" si="2"/>
        <v>5603.0392296951995</v>
      </c>
      <c r="Q164" s="5">
        <f ca="1">ROUND((1023/5)*T_calibration!$I$6/(1+InputData_FromArduino!P164/T_calibration!$I$2),0)</f>
        <v>483</v>
      </c>
    </row>
    <row r="165" spans="1:17" ht="12.75" customHeight="1" x14ac:dyDescent="0.35">
      <c r="A165" s="5">
        <v>170</v>
      </c>
      <c r="B165" s="5">
        <v>483</v>
      </c>
      <c r="E165" s="6" t="s">
        <v>14</v>
      </c>
      <c r="F165" s="6">
        <v>40</v>
      </c>
      <c r="G165" s="6" t="s">
        <v>15</v>
      </c>
      <c r="H165" s="6">
        <v>666</v>
      </c>
      <c r="K165" s="6">
        <f t="shared" si="3"/>
        <v>32.599999999999923</v>
      </c>
      <c r="L165" s="6">
        <f t="shared" si="0"/>
        <v>62.198199999999886</v>
      </c>
      <c r="M165" s="6">
        <f t="shared" ca="1" si="5"/>
        <v>8.1099807300463453</v>
      </c>
      <c r="N165" s="5">
        <f>(L165*P_calibration!$I$4+P_calibration!$I$5)*P_calibration!$I$6/10</f>
        <v>12.131927354039977</v>
      </c>
      <c r="O165" s="5">
        <f>ROUND((N165*P_calibration!$I$2+P_calibration!$I$3)*1023/5,0)</f>
        <v>170</v>
      </c>
      <c r="P165" s="5">
        <f t="shared" ca="1" si="2"/>
        <v>5607.6988973923108</v>
      </c>
      <c r="Q165" s="5">
        <f ca="1">ROUND((1023/5)*T_calibration!$I$6/(1+InputData_FromArduino!P165/T_calibration!$I$2),0)</f>
        <v>482</v>
      </c>
    </row>
    <row r="166" spans="1:17" ht="12.75" customHeight="1" x14ac:dyDescent="0.35">
      <c r="A166" s="5">
        <v>171</v>
      </c>
      <c r="B166" s="5">
        <v>483</v>
      </c>
      <c r="E166" s="6" t="s">
        <v>14</v>
      </c>
      <c r="F166" s="6">
        <v>40</v>
      </c>
      <c r="G166" s="6" t="s">
        <v>15</v>
      </c>
      <c r="H166" s="6">
        <v>665</v>
      </c>
      <c r="K166" s="6">
        <f t="shared" si="3"/>
        <v>32.799999999999926</v>
      </c>
      <c r="L166" s="6">
        <f t="shared" si="0"/>
        <v>62.489599999999896</v>
      </c>
      <c r="M166" s="6">
        <f t="shared" ca="1" si="5"/>
        <v>8.1238052429416907</v>
      </c>
      <c r="N166" s="5">
        <f>(L166*P_calibration!$I$4+P_calibration!$I$5)*P_calibration!$I$6/10</f>
        <v>12.18874808111998</v>
      </c>
      <c r="O166" s="5">
        <f>ROUND((N166*P_calibration!$I$2+P_calibration!$I$3)*1023/5,0)</f>
        <v>171</v>
      </c>
      <c r="P166" s="5">
        <f t="shared" ca="1" si="2"/>
        <v>5605.6277077986961</v>
      </c>
      <c r="Q166" s="5">
        <f ca="1">ROUND((1023/5)*T_calibration!$I$6/(1+InputData_FromArduino!P166/T_calibration!$I$2),0)</f>
        <v>482</v>
      </c>
    </row>
    <row r="167" spans="1:17" ht="12.75" customHeight="1" x14ac:dyDescent="0.35">
      <c r="A167" s="5">
        <v>172</v>
      </c>
      <c r="B167" s="5">
        <v>483</v>
      </c>
      <c r="E167" s="6" t="s">
        <v>14</v>
      </c>
      <c r="F167" s="6">
        <v>40</v>
      </c>
      <c r="G167" s="6" t="s">
        <v>15</v>
      </c>
      <c r="H167" s="6">
        <v>666</v>
      </c>
      <c r="K167" s="6">
        <f t="shared" si="3"/>
        <v>32.999999999999929</v>
      </c>
      <c r="L167" s="6">
        <f t="shared" si="0"/>
        <v>62.780999999999892</v>
      </c>
      <c r="M167" s="6">
        <f t="shared" ca="1" si="5"/>
        <v>8.0170293377561954</v>
      </c>
      <c r="N167" s="5">
        <f>(L167*P_calibration!$I$4+P_calibration!$I$5)*P_calibration!$I$6/10</f>
        <v>12.24556880819998</v>
      </c>
      <c r="O167" s="5">
        <f>ROUND((N167*P_calibration!$I$2+P_calibration!$I$3)*1023/5,0)</f>
        <v>172</v>
      </c>
      <c r="P167" s="5">
        <f t="shared" ca="1" si="2"/>
        <v>5621.6248821905338</v>
      </c>
      <c r="Q167" s="5">
        <f ca="1">ROUND((1023/5)*T_calibration!$I$6/(1+InputData_FromArduino!P167/T_calibration!$I$2),0)</f>
        <v>482</v>
      </c>
    </row>
    <row r="168" spans="1:17" ht="12.75" customHeight="1" x14ac:dyDescent="0.35">
      <c r="A168" s="5">
        <v>172</v>
      </c>
      <c r="B168" s="5">
        <v>482</v>
      </c>
      <c r="E168" s="6" t="s">
        <v>14</v>
      </c>
      <c r="F168" s="6">
        <v>40</v>
      </c>
      <c r="G168" s="6" t="s">
        <v>15</v>
      </c>
      <c r="H168" s="6">
        <v>665</v>
      </c>
      <c r="K168" s="6">
        <f t="shared" si="3"/>
        <v>33.199999999999932</v>
      </c>
      <c r="L168" s="6">
        <f t="shared" si="0"/>
        <v>63.072399999999902</v>
      </c>
      <c r="M168" s="6">
        <f t="shared" ca="1" si="5"/>
        <v>8.0795975941511955</v>
      </c>
      <c r="N168" s="5">
        <f>(L168*P_calibration!$I$4+P_calibration!$I$5)*P_calibration!$I$6/10</f>
        <v>12.302389535279982</v>
      </c>
      <c r="O168" s="5">
        <f>ROUND((N168*P_calibration!$I$2+P_calibration!$I$3)*1023/5,0)</f>
        <v>172</v>
      </c>
      <c r="P168" s="5">
        <f t="shared" ca="1" si="2"/>
        <v>5612.2509011673319</v>
      </c>
      <c r="Q168" s="5">
        <f ca="1">ROUND((1023/5)*T_calibration!$I$6/(1+InputData_FromArduino!P168/T_calibration!$I$2),0)</f>
        <v>482</v>
      </c>
    </row>
    <row r="169" spans="1:17" ht="12.75" customHeight="1" x14ac:dyDescent="0.35">
      <c r="A169" s="5">
        <v>173</v>
      </c>
      <c r="B169" s="5">
        <v>483</v>
      </c>
      <c r="E169" s="6" t="s">
        <v>14</v>
      </c>
      <c r="F169" s="6">
        <v>40</v>
      </c>
      <c r="G169" s="6" t="s">
        <v>15</v>
      </c>
      <c r="H169" s="6">
        <v>665</v>
      </c>
      <c r="K169" s="6">
        <f t="shared" si="3"/>
        <v>33.399999999999935</v>
      </c>
      <c r="L169" s="6">
        <f t="shared" si="0"/>
        <v>63.363799999999912</v>
      </c>
      <c r="M169" s="6">
        <f t="shared" ca="1" si="5"/>
        <v>8.0189033820588627</v>
      </c>
      <c r="N169" s="5">
        <f>(L169*P_calibration!$I$4+P_calibration!$I$5)*P_calibration!$I$6/10</f>
        <v>12.359210262359982</v>
      </c>
      <c r="O169" s="5">
        <f>ROUND((N169*P_calibration!$I$2+P_calibration!$I$3)*1023/5,0)</f>
        <v>173</v>
      </c>
      <c r="P169" s="5">
        <f t="shared" ca="1" si="2"/>
        <v>5621.3441127278384</v>
      </c>
      <c r="Q169" s="5">
        <f ca="1">ROUND((1023/5)*T_calibration!$I$6/(1+InputData_FromArduino!P169/T_calibration!$I$2),0)</f>
        <v>482</v>
      </c>
    </row>
    <row r="170" spans="1:17" ht="12.75" customHeight="1" x14ac:dyDescent="0.35">
      <c r="A170" s="5">
        <v>174</v>
      </c>
      <c r="B170" s="5">
        <v>483</v>
      </c>
      <c r="E170" s="6" t="s">
        <v>14</v>
      </c>
      <c r="F170" s="6">
        <v>40</v>
      </c>
      <c r="G170" s="6" t="s">
        <v>15</v>
      </c>
      <c r="H170" s="6">
        <v>666</v>
      </c>
      <c r="K170" s="6">
        <f t="shared" si="3"/>
        <v>33.599999999999937</v>
      </c>
      <c r="L170" s="6">
        <f t="shared" si="0"/>
        <v>63.655199999999908</v>
      </c>
      <c r="M170" s="6">
        <f t="shared" ca="1" si="5"/>
        <v>8.0518397724633974</v>
      </c>
      <c r="N170" s="5">
        <f>(L170*P_calibration!$I$4+P_calibration!$I$5)*P_calibration!$I$6/10</f>
        <v>12.416030989439983</v>
      </c>
      <c r="O170" s="5">
        <f>ROUND((N170*P_calibration!$I$2+P_calibration!$I$3)*1023/5,0)</f>
        <v>174</v>
      </c>
      <c r="P170" s="5">
        <f t="shared" ca="1" si="2"/>
        <v>5616.4095801643007</v>
      </c>
      <c r="Q170" s="5">
        <f ca="1">ROUND((1023/5)*T_calibration!$I$6/(1+InputData_FromArduino!P170/T_calibration!$I$2),0)</f>
        <v>482</v>
      </c>
    </row>
    <row r="171" spans="1:17" ht="12.75" customHeight="1" x14ac:dyDescent="0.35">
      <c r="A171" s="5">
        <v>175</v>
      </c>
      <c r="B171" s="5">
        <v>482</v>
      </c>
      <c r="E171" s="6" t="s">
        <v>14</v>
      </c>
      <c r="F171" s="6">
        <v>41</v>
      </c>
      <c r="G171" s="6" t="s">
        <v>15</v>
      </c>
      <c r="H171" s="6">
        <v>666</v>
      </c>
      <c r="K171" s="6">
        <f t="shared" si="3"/>
        <v>33.79999999999994</v>
      </c>
      <c r="L171" s="6">
        <f t="shared" si="0"/>
        <v>63.946599999999918</v>
      </c>
      <c r="M171" s="6">
        <f t="shared" ca="1" si="5"/>
        <v>8.0500144536950273</v>
      </c>
      <c r="N171" s="5">
        <f>(L171*P_calibration!$I$4+P_calibration!$I$5)*P_calibration!$I$6/10</f>
        <v>12.472851716519983</v>
      </c>
      <c r="O171" s="5">
        <f>ROUND((N171*P_calibration!$I$2+P_calibration!$I$3)*1023/5,0)</f>
        <v>175</v>
      </c>
      <c r="P171" s="5">
        <f t="shared" ca="1" si="2"/>
        <v>5616.6830495636714</v>
      </c>
      <c r="Q171" s="5">
        <f ca="1">ROUND((1023/5)*T_calibration!$I$6/(1+InputData_FromArduino!P171/T_calibration!$I$2),0)</f>
        <v>482</v>
      </c>
    </row>
    <row r="172" spans="1:17" ht="12.75" customHeight="1" x14ac:dyDescent="0.35">
      <c r="A172" s="5">
        <v>176</v>
      </c>
      <c r="B172" s="5">
        <v>483</v>
      </c>
      <c r="E172" s="6" t="s">
        <v>14</v>
      </c>
      <c r="F172" s="6">
        <v>39</v>
      </c>
      <c r="G172" s="6" t="s">
        <v>15</v>
      </c>
      <c r="H172" s="6">
        <v>666</v>
      </c>
      <c r="K172" s="6">
        <f t="shared" si="3"/>
        <v>33.999999999999943</v>
      </c>
      <c r="L172" s="6">
        <f t="shared" si="0"/>
        <v>64.237999999999914</v>
      </c>
      <c r="M172" s="6">
        <f t="shared" ca="1" si="5"/>
        <v>8.0329814637872676</v>
      </c>
      <c r="N172" s="5">
        <f>(L172*P_calibration!$I$4+P_calibration!$I$5)*P_calibration!$I$6/10</f>
        <v>12.529672443599981</v>
      </c>
      <c r="O172" s="5">
        <f>ROUND((N172*P_calibration!$I$2+P_calibration!$I$3)*1023/5,0)</f>
        <v>176</v>
      </c>
      <c r="P172" s="5">
        <f t="shared" ca="1" si="2"/>
        <v>5619.2349334319979</v>
      </c>
      <c r="Q172" s="5">
        <f ca="1">ROUND((1023/5)*T_calibration!$I$6/(1+InputData_FromArduino!P172/T_calibration!$I$2),0)</f>
        <v>482</v>
      </c>
    </row>
    <row r="173" spans="1:17" ht="12.75" customHeight="1" x14ac:dyDescent="0.35">
      <c r="A173" s="5">
        <v>176</v>
      </c>
      <c r="B173" s="5">
        <v>483</v>
      </c>
      <c r="E173" s="6" t="s">
        <v>14</v>
      </c>
      <c r="F173" s="6">
        <v>40</v>
      </c>
      <c r="G173" s="6" t="s">
        <v>15</v>
      </c>
      <c r="H173" s="6">
        <v>666</v>
      </c>
      <c r="K173" s="6">
        <f t="shared" si="3"/>
        <v>34.199999999999946</v>
      </c>
      <c r="L173" s="6">
        <f t="shared" si="0"/>
        <v>64.529399999999924</v>
      </c>
      <c r="M173" s="6">
        <f t="shared" ca="1" si="5"/>
        <v>8.0759177648548501</v>
      </c>
      <c r="N173" s="5">
        <f>(L173*P_calibration!$I$4+P_calibration!$I$5)*P_calibration!$I$6/10</f>
        <v>12.586493170679985</v>
      </c>
      <c r="O173" s="5">
        <f>ROUND((N173*P_calibration!$I$2+P_calibration!$I$3)*1023/5,0)</f>
        <v>176</v>
      </c>
      <c r="P173" s="5">
        <f t="shared" ca="1" si="2"/>
        <v>5612.8022134777593</v>
      </c>
      <c r="Q173" s="5">
        <f ca="1">ROUND((1023/5)*T_calibration!$I$6/(1+InputData_FromArduino!P173/T_calibration!$I$2),0)</f>
        <v>482</v>
      </c>
    </row>
    <row r="174" spans="1:17" ht="12.75" customHeight="1" x14ac:dyDescent="0.35">
      <c r="A174" s="5">
        <v>177</v>
      </c>
      <c r="B174" s="5">
        <v>482</v>
      </c>
      <c r="E174" s="6" t="s">
        <v>14</v>
      </c>
      <c r="F174" s="6">
        <v>40</v>
      </c>
      <c r="G174" s="6" t="s">
        <v>15</v>
      </c>
      <c r="H174" s="6">
        <v>666</v>
      </c>
      <c r="K174" s="6">
        <f t="shared" si="3"/>
        <v>34.399999999999949</v>
      </c>
      <c r="L174" s="6">
        <f t="shared" si="0"/>
        <v>64.820799999999934</v>
      </c>
      <c r="M174" s="6">
        <f t="shared" ca="1" si="5"/>
        <v>8.0698325830425954</v>
      </c>
      <c r="N174" s="5">
        <f>(L174*P_calibration!$I$4+P_calibration!$I$5)*P_calibration!$I$6/10</f>
        <v>12.643313897759986</v>
      </c>
      <c r="O174" s="5">
        <f>ROUND((N174*P_calibration!$I$2+P_calibration!$I$3)*1023/5,0)</f>
        <v>177</v>
      </c>
      <c r="P174" s="5">
        <f t="shared" ca="1" si="2"/>
        <v>5613.7138958885762</v>
      </c>
      <c r="Q174" s="5">
        <f ca="1">ROUND((1023/5)*T_calibration!$I$6/(1+InputData_FromArduino!P174/T_calibration!$I$2),0)</f>
        <v>482</v>
      </c>
    </row>
    <row r="175" spans="1:17" ht="12.75" customHeight="1" x14ac:dyDescent="0.35">
      <c r="A175" s="5">
        <v>178</v>
      </c>
      <c r="B175" s="5">
        <v>482</v>
      </c>
      <c r="E175" s="6" t="s">
        <v>14</v>
      </c>
      <c r="F175" s="6">
        <v>40</v>
      </c>
      <c r="G175" s="6" t="s">
        <v>15</v>
      </c>
      <c r="H175" s="6">
        <v>666</v>
      </c>
      <c r="K175" s="6">
        <f t="shared" si="3"/>
        <v>34.599999999999952</v>
      </c>
      <c r="L175" s="6">
        <f t="shared" si="0"/>
        <v>65.11219999999993</v>
      </c>
      <c r="M175" s="6">
        <f t="shared" ca="1" si="5"/>
        <v>8.091030776769049</v>
      </c>
      <c r="N175" s="5">
        <f>(L175*P_calibration!$I$4+P_calibration!$I$5)*P_calibration!$I$6/10</f>
        <v>12.700134624839986</v>
      </c>
      <c r="O175" s="5">
        <f>ROUND((N175*P_calibration!$I$2+P_calibration!$I$3)*1023/5,0)</f>
        <v>178</v>
      </c>
      <c r="P175" s="5">
        <f t="shared" ca="1" si="2"/>
        <v>5610.5379808612588</v>
      </c>
      <c r="Q175" s="5">
        <f ca="1">ROUND((1023/5)*T_calibration!$I$6/(1+InputData_FromArduino!P175/T_calibration!$I$2),0)</f>
        <v>482</v>
      </c>
    </row>
    <row r="176" spans="1:17" ht="12.75" customHeight="1" x14ac:dyDescent="0.35">
      <c r="A176" s="5">
        <v>179</v>
      </c>
      <c r="B176" s="5">
        <v>482</v>
      </c>
      <c r="E176" s="6" t="s">
        <v>14</v>
      </c>
      <c r="F176" s="6">
        <v>40</v>
      </c>
      <c r="G176" s="6" t="s">
        <v>15</v>
      </c>
      <c r="H176" s="6">
        <v>666</v>
      </c>
      <c r="K176" s="6">
        <f t="shared" si="3"/>
        <v>34.799999999999955</v>
      </c>
      <c r="L176" s="6">
        <f t="shared" si="0"/>
        <v>65.403599999999926</v>
      </c>
      <c r="M176" s="6">
        <f t="shared" ca="1" si="5"/>
        <v>8.1841058155073494</v>
      </c>
      <c r="N176" s="5">
        <f>(L176*P_calibration!$I$4+P_calibration!$I$5)*P_calibration!$I$6/10</f>
        <v>12.756955351919984</v>
      </c>
      <c r="O176" s="5">
        <f>ROUND((N176*P_calibration!$I$2+P_calibration!$I$3)*1023/5,0)</f>
        <v>179</v>
      </c>
      <c r="P176" s="5">
        <f t="shared" ca="1" si="2"/>
        <v>5596.5934713425895</v>
      </c>
      <c r="Q176" s="5">
        <f ca="1">ROUND((1023/5)*T_calibration!$I$6/(1+InputData_FromArduino!P176/T_calibration!$I$2),0)</f>
        <v>483</v>
      </c>
    </row>
    <row r="177" spans="1:17" ht="12.75" customHeight="1" x14ac:dyDescent="0.35">
      <c r="A177" s="5">
        <v>179</v>
      </c>
      <c r="B177" s="5">
        <v>482</v>
      </c>
      <c r="E177" s="6" t="s">
        <v>14</v>
      </c>
      <c r="F177" s="6">
        <v>40</v>
      </c>
      <c r="G177" s="6" t="s">
        <v>15</v>
      </c>
      <c r="H177" s="6">
        <v>666</v>
      </c>
      <c r="K177" s="6">
        <f t="shared" si="3"/>
        <v>34.999999999999957</v>
      </c>
      <c r="L177" s="6">
        <f t="shared" si="0"/>
        <v>65.694999999999936</v>
      </c>
      <c r="M177" s="6">
        <f t="shared" ca="1" si="5"/>
        <v>8.0646841949335943</v>
      </c>
      <c r="N177" s="5">
        <f>(L177*P_calibration!$I$4+P_calibration!$I$5)*P_calibration!$I$6/10</f>
        <v>12.813776078999988</v>
      </c>
      <c r="O177" s="5">
        <f>ROUND((N177*P_calibration!$I$2+P_calibration!$I$3)*1023/5,0)</f>
        <v>179</v>
      </c>
      <c r="P177" s="5">
        <f t="shared" ca="1" si="2"/>
        <v>5614.4852277941545</v>
      </c>
      <c r="Q177" s="5">
        <f ca="1">ROUND((1023/5)*T_calibration!$I$6/(1+InputData_FromArduino!P177/T_calibration!$I$2),0)</f>
        <v>482</v>
      </c>
    </row>
    <row r="178" spans="1:17" ht="12.75" customHeight="1" x14ac:dyDescent="0.35">
      <c r="A178" s="5">
        <v>180</v>
      </c>
      <c r="B178" s="5">
        <v>482</v>
      </c>
      <c r="E178" s="6" t="s">
        <v>14</v>
      </c>
      <c r="F178" s="6">
        <v>40</v>
      </c>
      <c r="G178" s="6" t="s">
        <v>15</v>
      </c>
      <c r="H178" s="6">
        <v>666</v>
      </c>
      <c r="K178" s="6">
        <f t="shared" si="3"/>
        <v>35.19999999999996</v>
      </c>
      <c r="L178" s="6">
        <f t="shared" si="0"/>
        <v>65.986399999999946</v>
      </c>
      <c r="M178" s="6">
        <f t="shared" ca="1" si="5"/>
        <v>8.1448360925538665</v>
      </c>
      <c r="N178" s="5">
        <f>(L178*P_calibration!$I$4+P_calibration!$I$5)*P_calibration!$I$6/10</f>
        <v>12.870596806079991</v>
      </c>
      <c r="O178" s="5">
        <f>ROUND((N178*P_calibration!$I$2+P_calibration!$I$3)*1023/5,0)</f>
        <v>180</v>
      </c>
      <c r="P178" s="5">
        <f t="shared" ca="1" si="2"/>
        <v>5602.4768642795516</v>
      </c>
      <c r="Q178" s="5">
        <f ca="1">ROUND((1023/5)*T_calibration!$I$6/(1+InputData_FromArduino!P178/T_calibration!$I$2),0)</f>
        <v>483</v>
      </c>
    </row>
    <row r="179" spans="1:17" ht="12.75" customHeight="1" x14ac:dyDescent="0.35">
      <c r="A179" s="5">
        <v>181</v>
      </c>
      <c r="B179" s="5">
        <v>483</v>
      </c>
      <c r="E179" s="6" t="s">
        <v>14</v>
      </c>
      <c r="F179" s="6">
        <v>40</v>
      </c>
      <c r="G179" s="6" t="s">
        <v>15</v>
      </c>
      <c r="H179" s="6">
        <v>665</v>
      </c>
      <c r="K179" s="6">
        <f t="shared" si="3"/>
        <v>35.399999999999963</v>
      </c>
      <c r="L179" s="6">
        <f t="shared" si="0"/>
        <v>66.277799999999942</v>
      </c>
      <c r="M179" s="6">
        <f t="shared" ca="1" si="5"/>
        <v>8.1844672852980214</v>
      </c>
      <c r="N179" s="5">
        <f>(L179*P_calibration!$I$4+P_calibration!$I$5)*P_calibration!$I$6/10</f>
        <v>12.927417533159987</v>
      </c>
      <c r="O179" s="5">
        <f>ROUND((N179*P_calibration!$I$2+P_calibration!$I$3)*1023/5,0)</f>
        <v>181</v>
      </c>
      <c r="P179" s="5">
        <f t="shared" ca="1" si="2"/>
        <v>5596.5393159105306</v>
      </c>
      <c r="Q179" s="5">
        <f ca="1">ROUND((1023/5)*T_calibration!$I$6/(1+InputData_FromArduino!P179/T_calibration!$I$2),0)</f>
        <v>483</v>
      </c>
    </row>
    <row r="180" spans="1:17" ht="12.75" customHeight="1" x14ac:dyDescent="0.35">
      <c r="A180" s="5">
        <v>182</v>
      </c>
      <c r="B180" s="5">
        <v>483</v>
      </c>
      <c r="E180" s="6" t="s">
        <v>14</v>
      </c>
      <c r="F180" s="6">
        <v>40</v>
      </c>
      <c r="G180" s="6" t="s">
        <v>15</v>
      </c>
      <c r="H180" s="6">
        <v>665</v>
      </c>
      <c r="K180" s="6">
        <f t="shared" si="3"/>
        <v>35.599999999999966</v>
      </c>
      <c r="L180" s="6">
        <f t="shared" si="0"/>
        <v>66.569199999999952</v>
      </c>
      <c r="M180" s="6">
        <f t="shared" ca="1" si="5"/>
        <v>8.022557595205031</v>
      </c>
      <c r="N180" s="5">
        <f>(L180*P_calibration!$I$4+P_calibration!$I$5)*P_calibration!$I$6/10</f>
        <v>12.984238260239991</v>
      </c>
      <c r="O180" s="5">
        <f>ROUND((N180*P_calibration!$I$2+P_calibration!$I$3)*1023/5,0)</f>
        <v>182</v>
      </c>
      <c r="P180" s="5">
        <f t="shared" ca="1" si="2"/>
        <v>5620.7966382310151</v>
      </c>
      <c r="Q180" s="5">
        <f ca="1">ROUND((1023/5)*T_calibration!$I$6/(1+InputData_FromArduino!P180/T_calibration!$I$2),0)</f>
        <v>482</v>
      </c>
    </row>
    <row r="181" spans="1:17" ht="12.75" customHeight="1" x14ac:dyDescent="0.35">
      <c r="A181" s="5">
        <v>183</v>
      </c>
      <c r="B181" s="5">
        <v>482</v>
      </c>
      <c r="E181" s="6" t="s">
        <v>14</v>
      </c>
      <c r="F181" s="6">
        <v>41</v>
      </c>
      <c r="G181" s="6" t="s">
        <v>15</v>
      </c>
      <c r="H181" s="6">
        <v>666</v>
      </c>
      <c r="K181" s="6">
        <f t="shared" si="3"/>
        <v>35.799999999999969</v>
      </c>
      <c r="L181" s="6">
        <f t="shared" si="0"/>
        <v>66.860599999999948</v>
      </c>
      <c r="M181" s="6">
        <f t="shared" ca="1" si="5"/>
        <v>8.1888880109336775</v>
      </c>
      <c r="N181" s="5">
        <f>(L181*P_calibration!$I$4+P_calibration!$I$5)*P_calibration!$I$6/10</f>
        <v>13.041058987319989</v>
      </c>
      <c r="O181" s="5">
        <f>ROUND((N181*P_calibration!$I$2+P_calibration!$I$3)*1023/5,0)</f>
        <v>183</v>
      </c>
      <c r="P181" s="5">
        <f t="shared" ca="1" si="2"/>
        <v>5595.877002453115</v>
      </c>
      <c r="Q181" s="5">
        <f ca="1">ROUND((1023/5)*T_calibration!$I$6/(1+InputData_FromArduino!P181/T_calibration!$I$2),0)</f>
        <v>483</v>
      </c>
    </row>
    <row r="182" spans="1:17" ht="12.75" customHeight="1" x14ac:dyDescent="0.35">
      <c r="A182" s="5">
        <v>183</v>
      </c>
      <c r="B182" s="5">
        <v>482</v>
      </c>
      <c r="E182" s="6" t="s">
        <v>14</v>
      </c>
      <c r="F182" s="6">
        <v>40</v>
      </c>
      <c r="G182" s="6" t="s">
        <v>15</v>
      </c>
      <c r="H182" s="6">
        <v>666</v>
      </c>
      <c r="K182" s="6">
        <f t="shared" si="3"/>
        <v>35.999999999999972</v>
      </c>
      <c r="L182" s="6">
        <f t="shared" si="0"/>
        <v>67.151999999999958</v>
      </c>
      <c r="M182" s="6">
        <f t="shared" ca="1" si="5"/>
        <v>8.0542158252405098</v>
      </c>
      <c r="N182" s="5">
        <f>(L182*P_calibration!$I$4+P_calibration!$I$5)*P_calibration!$I$6/10</f>
        <v>13.097879714399991</v>
      </c>
      <c r="O182" s="5">
        <f>ROUND((N182*P_calibration!$I$2+P_calibration!$I$3)*1023/5,0)</f>
        <v>183</v>
      </c>
      <c r="P182" s="5">
        <f t="shared" ca="1" si="2"/>
        <v>5616.0535997530487</v>
      </c>
      <c r="Q182" s="5">
        <f ca="1">ROUND((1023/5)*T_calibration!$I$6/(1+InputData_FromArduino!P182/T_calibration!$I$2),0)</f>
        <v>482</v>
      </c>
    </row>
    <row r="183" spans="1:17" ht="12.75" customHeight="1" x14ac:dyDescent="0.35">
      <c r="A183" s="5">
        <v>184</v>
      </c>
      <c r="B183" s="5">
        <v>483</v>
      </c>
      <c r="E183" s="6" t="s">
        <v>14</v>
      </c>
      <c r="F183" s="6">
        <v>40</v>
      </c>
      <c r="G183" s="6" t="s">
        <v>15</v>
      </c>
      <c r="H183" s="6">
        <v>666</v>
      </c>
      <c r="K183" s="6">
        <f t="shared" si="3"/>
        <v>36.199999999999974</v>
      </c>
      <c r="L183" s="6">
        <f t="shared" si="0"/>
        <v>67.443399999999968</v>
      </c>
      <c r="M183" s="6">
        <f t="shared" ca="1" si="5"/>
        <v>8.0317968896322984</v>
      </c>
      <c r="N183" s="5">
        <f>(L183*P_calibration!$I$4+P_calibration!$I$5)*P_calibration!$I$6/10</f>
        <v>13.154700441479994</v>
      </c>
      <c r="O183" s="5">
        <f>ROUND((N183*P_calibration!$I$2+P_calibration!$I$3)*1023/5,0)</f>
        <v>184</v>
      </c>
      <c r="P183" s="5">
        <f t="shared" ca="1" si="2"/>
        <v>5619.4124064237203</v>
      </c>
      <c r="Q183" s="5">
        <f ca="1">ROUND((1023/5)*T_calibration!$I$6/(1+InputData_FromArduino!P183/T_calibration!$I$2),0)</f>
        <v>482</v>
      </c>
    </row>
    <row r="184" spans="1:17" ht="12.75" customHeight="1" x14ac:dyDescent="0.35">
      <c r="A184" s="5">
        <v>185</v>
      </c>
      <c r="B184" s="5">
        <v>482</v>
      </c>
      <c r="E184" s="6" t="s">
        <v>14</v>
      </c>
      <c r="F184" s="6">
        <v>40</v>
      </c>
      <c r="G184" s="6" t="s">
        <v>15</v>
      </c>
      <c r="H184" s="6">
        <v>665</v>
      </c>
      <c r="K184" s="6">
        <f t="shared" si="3"/>
        <v>36.399999999999977</v>
      </c>
      <c r="L184" s="6">
        <f t="shared" si="0"/>
        <v>67.734799999999979</v>
      </c>
      <c r="M184" s="6">
        <f t="shared" ca="1" si="5"/>
        <v>8.0580285456429284</v>
      </c>
      <c r="N184" s="5">
        <f>(L184*P_calibration!$I$4+P_calibration!$I$5)*P_calibration!$I$6/10</f>
        <v>13.211521168559997</v>
      </c>
      <c r="O184" s="5">
        <f>ROUND((N184*P_calibration!$I$2+P_calibration!$I$3)*1023/5,0)</f>
        <v>185</v>
      </c>
      <c r="P184" s="5">
        <f t="shared" ca="1" si="2"/>
        <v>5615.4823776868079</v>
      </c>
      <c r="Q184" s="5">
        <f ca="1">ROUND((1023/5)*T_calibration!$I$6/(1+InputData_FromArduino!P184/T_calibration!$I$2),0)</f>
        <v>482</v>
      </c>
    </row>
    <row r="185" spans="1:17" ht="12.75" customHeight="1" x14ac:dyDescent="0.35">
      <c r="A185" s="5">
        <v>186</v>
      </c>
      <c r="B185" s="5">
        <v>483</v>
      </c>
      <c r="E185" s="6" t="s">
        <v>14</v>
      </c>
      <c r="F185" s="6">
        <v>40</v>
      </c>
      <c r="G185" s="6" t="s">
        <v>15</v>
      </c>
      <c r="H185" s="6">
        <v>665</v>
      </c>
      <c r="K185" s="6">
        <f t="shared" si="3"/>
        <v>36.59999999999998</v>
      </c>
      <c r="L185" s="6">
        <f t="shared" si="0"/>
        <v>68.026199999999974</v>
      </c>
      <c r="M185" s="6">
        <f t="shared" ca="1" si="5"/>
        <v>8.1540872242623781</v>
      </c>
      <c r="N185" s="5">
        <f>(L185*P_calibration!$I$4+P_calibration!$I$5)*P_calibration!$I$6/10</f>
        <v>13.268341895639995</v>
      </c>
      <c r="O185" s="5">
        <f>ROUND((N185*P_calibration!$I$2+P_calibration!$I$3)*1023/5,0)</f>
        <v>186</v>
      </c>
      <c r="P185" s="5">
        <f t="shared" ca="1" si="2"/>
        <v>5601.0908590098625</v>
      </c>
      <c r="Q185" s="5">
        <f ca="1">ROUND((1023/5)*T_calibration!$I$6/(1+InputData_FromArduino!P185/T_calibration!$I$2),0)</f>
        <v>483</v>
      </c>
    </row>
    <row r="186" spans="1:17" ht="12.75" customHeight="1" x14ac:dyDescent="0.35">
      <c r="A186" s="5">
        <v>186</v>
      </c>
      <c r="B186" s="5">
        <v>483</v>
      </c>
      <c r="E186" s="6" t="s">
        <v>14</v>
      </c>
      <c r="F186" s="6">
        <v>40</v>
      </c>
      <c r="G186" s="6" t="s">
        <v>15</v>
      </c>
      <c r="H186" s="6">
        <v>667</v>
      </c>
      <c r="K186" s="6">
        <f t="shared" si="3"/>
        <v>36.799999999999983</v>
      </c>
      <c r="L186" s="6">
        <f t="shared" si="0"/>
        <v>68.317599999999985</v>
      </c>
      <c r="M186" s="6">
        <f t="shared" ca="1" si="5"/>
        <v>8.1096906950122207</v>
      </c>
      <c r="N186" s="5">
        <f>(L186*P_calibration!$I$4+P_calibration!$I$5)*P_calibration!$I$6/10</f>
        <v>13.325162622719995</v>
      </c>
      <c r="O186" s="5">
        <f>ROUND((N186*P_calibration!$I$2+P_calibration!$I$3)*1023/5,0)</f>
        <v>186</v>
      </c>
      <c r="P186" s="5">
        <f t="shared" ca="1" si="2"/>
        <v>5607.7423504636063</v>
      </c>
      <c r="Q186" s="5">
        <f ca="1">ROUND((1023/5)*T_calibration!$I$6/(1+InputData_FromArduino!P186/T_calibration!$I$2),0)</f>
        <v>482</v>
      </c>
    </row>
    <row r="187" spans="1:17" ht="12.75" customHeight="1" x14ac:dyDescent="0.35">
      <c r="A187" s="5">
        <v>187</v>
      </c>
      <c r="B187" s="5">
        <v>482</v>
      </c>
      <c r="E187" s="6" t="s">
        <v>14</v>
      </c>
      <c r="F187" s="6">
        <v>40</v>
      </c>
      <c r="G187" s="6" t="s">
        <v>15</v>
      </c>
      <c r="H187" s="6">
        <v>666</v>
      </c>
      <c r="K187" s="6">
        <f t="shared" si="3"/>
        <v>36.999999999999986</v>
      </c>
      <c r="L187" s="6">
        <f t="shared" si="0"/>
        <v>68.60899999999998</v>
      </c>
      <c r="M187" s="6">
        <f t="shared" ca="1" si="5"/>
        <v>8.0253173851495578</v>
      </c>
      <c r="N187" s="5">
        <f>(L187*P_calibration!$I$4+P_calibration!$I$5)*P_calibration!$I$6/10</f>
        <v>13.381983349799995</v>
      </c>
      <c r="O187" s="5">
        <f>ROUND((N187*P_calibration!$I$2+P_calibration!$I$3)*1023/5,0)</f>
        <v>187</v>
      </c>
      <c r="P187" s="5">
        <f t="shared" ca="1" si="2"/>
        <v>5620.3831662875955</v>
      </c>
      <c r="Q187" s="5">
        <f ca="1">ROUND((1023/5)*T_calibration!$I$6/(1+InputData_FromArduino!P187/T_calibration!$I$2),0)</f>
        <v>482</v>
      </c>
    </row>
    <row r="188" spans="1:17" ht="12.75" customHeight="1" x14ac:dyDescent="0.35">
      <c r="A188" s="5">
        <v>188</v>
      </c>
      <c r="B188" s="5">
        <v>479</v>
      </c>
      <c r="E188" s="6" t="s">
        <v>14</v>
      </c>
      <c r="F188" s="6">
        <v>40</v>
      </c>
      <c r="G188" s="6" t="s">
        <v>15</v>
      </c>
      <c r="H188" s="6">
        <v>666</v>
      </c>
      <c r="K188" s="6">
        <f t="shared" si="3"/>
        <v>37.199999999999989</v>
      </c>
      <c r="L188" s="6">
        <f t="shared" si="0"/>
        <v>68.900399999999976</v>
      </c>
      <c r="M188" s="6">
        <f t="shared" ref="M188:M196" ca="1" si="6">M187-0.2-0.3*RAND()</f>
        <v>7.6646191114686824</v>
      </c>
      <c r="N188" s="5">
        <f>(L188*P_calibration!$I$4+P_calibration!$I$5)*P_calibration!$I$6/10</f>
        <v>13.438804076879995</v>
      </c>
      <c r="O188" s="5">
        <f>ROUND((N188*P_calibration!$I$2+P_calibration!$I$3)*1023/5,0)</f>
        <v>188</v>
      </c>
      <c r="P188" s="5">
        <f t="shared" ca="1" si="2"/>
        <v>5674.4230096107112</v>
      </c>
      <c r="Q188" s="5">
        <f ca="1">ROUND((1023/5)*T_calibration!$I$6/(1+InputData_FromArduino!P188/T_calibration!$I$2),0)</f>
        <v>479</v>
      </c>
    </row>
    <row r="189" spans="1:17" ht="12.75" customHeight="1" x14ac:dyDescent="0.35">
      <c r="A189" s="5">
        <v>189</v>
      </c>
      <c r="B189" s="5">
        <v>478</v>
      </c>
      <c r="E189" s="6" t="s">
        <v>14</v>
      </c>
      <c r="F189" s="6">
        <v>40</v>
      </c>
      <c r="G189" s="6" t="s">
        <v>15</v>
      </c>
      <c r="H189" s="6">
        <v>666</v>
      </c>
      <c r="K189" s="6">
        <f t="shared" si="3"/>
        <v>37.399999999999991</v>
      </c>
      <c r="L189" s="6">
        <f t="shared" si="0"/>
        <v>69.191799999999986</v>
      </c>
      <c r="M189" s="6">
        <f t="shared" ca="1" si="6"/>
        <v>7.2771153614269197</v>
      </c>
      <c r="N189" s="5">
        <f>(L189*P_calibration!$I$4+P_calibration!$I$5)*P_calibration!$I$6/10</f>
        <v>13.495624803959998</v>
      </c>
      <c r="O189" s="5">
        <f>ROUND((N189*P_calibration!$I$2+P_calibration!$I$3)*1023/5,0)</f>
        <v>189</v>
      </c>
      <c r="P189" s="5">
        <f t="shared" ca="1" si="2"/>
        <v>5732.4788514800939</v>
      </c>
      <c r="Q189" s="5">
        <f ca="1">ROUND((1023/5)*T_calibration!$I$6/(1+InputData_FromArduino!P189/T_calibration!$I$2),0)</f>
        <v>477</v>
      </c>
    </row>
    <row r="190" spans="1:17" ht="12.75" customHeight="1" x14ac:dyDescent="0.35">
      <c r="A190" s="5">
        <v>189</v>
      </c>
      <c r="B190" s="5">
        <v>476</v>
      </c>
      <c r="E190" s="6" t="s">
        <v>14</v>
      </c>
      <c r="F190" s="6">
        <v>40</v>
      </c>
      <c r="G190" s="6" t="s">
        <v>15</v>
      </c>
      <c r="H190" s="6">
        <v>666</v>
      </c>
      <c r="K190" s="6">
        <f t="shared" si="3"/>
        <v>37.599999999999994</v>
      </c>
      <c r="L190" s="6">
        <f t="shared" si="0"/>
        <v>69.483199999999982</v>
      </c>
      <c r="M190" s="6">
        <f t="shared" ca="1" si="6"/>
        <v>6.8652503375833422</v>
      </c>
      <c r="N190" s="5">
        <f>(L190*P_calibration!$I$4+P_calibration!$I$5)*P_calibration!$I$6/10</f>
        <v>13.552445531039996</v>
      </c>
      <c r="O190" s="5">
        <f>ROUND((N190*P_calibration!$I$2+P_calibration!$I$3)*1023/5,0)</f>
        <v>189</v>
      </c>
      <c r="P190" s="5">
        <f t="shared" ca="1" si="2"/>
        <v>5794.1845012788781</v>
      </c>
      <c r="Q190" s="5">
        <f ca="1">ROUND((1023/5)*T_calibration!$I$6/(1+InputData_FromArduino!P190/T_calibration!$I$2),0)</f>
        <v>474</v>
      </c>
    </row>
    <row r="191" spans="1:17" ht="12.75" customHeight="1" x14ac:dyDescent="0.35">
      <c r="A191" s="5">
        <v>190</v>
      </c>
      <c r="B191" s="5">
        <v>474</v>
      </c>
      <c r="E191" s="6" t="s">
        <v>14</v>
      </c>
      <c r="F191" s="6">
        <v>41</v>
      </c>
      <c r="G191" s="6" t="s">
        <v>15</v>
      </c>
      <c r="H191" s="6">
        <v>666</v>
      </c>
      <c r="K191" s="6">
        <f t="shared" si="3"/>
        <v>37.799999999999997</v>
      </c>
      <c r="L191" s="6">
        <f t="shared" si="0"/>
        <v>69.774599999999992</v>
      </c>
      <c r="M191" s="6">
        <f t="shared" ca="1" si="6"/>
        <v>6.4445595010948029</v>
      </c>
      <c r="N191" s="5">
        <f>(L191*P_calibration!$I$4+P_calibration!$I$5)*P_calibration!$I$6/10</f>
        <v>13.609266258119998</v>
      </c>
      <c r="O191" s="5">
        <f>ROUND((N191*P_calibration!$I$2+P_calibration!$I$3)*1023/5,0)</f>
        <v>190</v>
      </c>
      <c r="P191" s="5">
        <f t="shared" ca="1" si="2"/>
        <v>5857.2124350122804</v>
      </c>
      <c r="Q191" s="5">
        <f ca="1">ROUND((1023/5)*T_calibration!$I$6/(1+InputData_FromArduino!P191/T_calibration!$I$2),0)</f>
        <v>471</v>
      </c>
    </row>
    <row r="192" spans="1:17" ht="12.75" customHeight="1" x14ac:dyDescent="0.35">
      <c r="A192" s="5">
        <v>191</v>
      </c>
      <c r="B192" s="5">
        <v>471</v>
      </c>
      <c r="E192" s="6" t="s">
        <v>14</v>
      </c>
      <c r="F192" s="6">
        <v>40</v>
      </c>
      <c r="G192" s="6" t="s">
        <v>15</v>
      </c>
      <c r="H192" s="6">
        <v>666</v>
      </c>
      <c r="K192" s="6">
        <f t="shared" si="3"/>
        <v>38</v>
      </c>
      <c r="L192" s="6">
        <f t="shared" si="0"/>
        <v>70.066000000000003</v>
      </c>
      <c r="M192" s="6">
        <f t="shared" ca="1" si="6"/>
        <v>6.1386424944514131</v>
      </c>
      <c r="N192" s="5">
        <f>(L192*P_calibration!$I$4+P_calibration!$I$5)*P_calibration!$I$6/10</f>
        <v>13.6660869852</v>
      </c>
      <c r="O192" s="5">
        <f>ROUND((N192*P_calibration!$I$2+P_calibration!$I$3)*1023/5,0)</f>
        <v>191</v>
      </c>
      <c r="P192" s="5">
        <f t="shared" ca="1" si="2"/>
        <v>5903.0449446613602</v>
      </c>
      <c r="Q192" s="5">
        <f ca="1">ROUND((1023/5)*T_calibration!$I$6/(1+InputData_FromArduino!P192/T_calibration!$I$2),0)</f>
        <v>469</v>
      </c>
    </row>
    <row r="193" spans="1:17" ht="12.75" customHeight="1" x14ac:dyDescent="0.35">
      <c r="A193" s="5">
        <v>192</v>
      </c>
      <c r="B193" s="5">
        <v>468</v>
      </c>
      <c r="E193" s="6" t="s">
        <v>14</v>
      </c>
      <c r="F193" s="6">
        <v>40</v>
      </c>
      <c r="G193" s="6" t="s">
        <v>15</v>
      </c>
      <c r="H193" s="6">
        <v>665</v>
      </c>
      <c r="K193" s="6">
        <f t="shared" si="3"/>
        <v>38.200000000000003</v>
      </c>
      <c r="L193" s="6">
        <f t="shared" si="0"/>
        <v>70.357400000000013</v>
      </c>
      <c r="M193" s="6">
        <f t="shared" ca="1" si="6"/>
        <v>5.9197136080398023</v>
      </c>
      <c r="N193" s="5">
        <f>(L193*P_calibration!$I$4+P_calibration!$I$5)*P_calibration!$I$6/10</f>
        <v>13.722907712280001</v>
      </c>
      <c r="O193" s="5">
        <f>ROUND((N193*P_calibration!$I$2+P_calibration!$I$3)*1023/5,0)</f>
        <v>192</v>
      </c>
      <c r="P193" s="5">
        <f t="shared" ca="1" si="2"/>
        <v>5935.8448873942571</v>
      </c>
      <c r="Q193" s="5">
        <f ca="1">ROUND((1023/5)*T_calibration!$I$6/(1+InputData_FromArduino!P193/T_calibration!$I$2),0)</f>
        <v>468</v>
      </c>
    </row>
    <row r="194" spans="1:17" ht="12.75" customHeight="1" x14ac:dyDescent="0.35">
      <c r="A194" s="5">
        <v>193</v>
      </c>
      <c r="B194" s="5">
        <v>466</v>
      </c>
      <c r="E194" s="6" t="s">
        <v>14</v>
      </c>
      <c r="F194" s="6">
        <v>41</v>
      </c>
      <c r="G194" s="6" t="s">
        <v>15</v>
      </c>
      <c r="H194" s="6">
        <v>665</v>
      </c>
      <c r="K194" s="6">
        <f t="shared" si="3"/>
        <v>38.400000000000006</v>
      </c>
      <c r="L194" s="6">
        <f t="shared" si="0"/>
        <v>70.648800000000008</v>
      </c>
      <c r="M194" s="6">
        <f t="shared" ca="1" si="6"/>
        <v>5.6099607868532004</v>
      </c>
      <c r="N194" s="5">
        <f>(L194*P_calibration!$I$4+P_calibration!$I$5)*P_calibration!$I$6/10</f>
        <v>13.779728439359999</v>
      </c>
      <c r="O194" s="5">
        <f>ROUND((N194*P_calibration!$I$2+P_calibration!$I$3)*1023/5,0)</f>
        <v>193</v>
      </c>
      <c r="P194" s="5">
        <f t="shared" ca="1" si="2"/>
        <v>5982.2520790755416</v>
      </c>
      <c r="Q194" s="5">
        <f ca="1">ROUND((1023/5)*T_calibration!$I$6/(1+InputData_FromArduino!P194/T_calibration!$I$2),0)</f>
        <v>466</v>
      </c>
    </row>
    <row r="195" spans="1:17" ht="12.75" customHeight="1" x14ac:dyDescent="0.35">
      <c r="A195" s="5">
        <v>193</v>
      </c>
      <c r="B195" s="5">
        <v>465</v>
      </c>
      <c r="E195" s="6" t="s">
        <v>14</v>
      </c>
      <c r="F195" s="6">
        <v>40</v>
      </c>
      <c r="G195" s="6" t="s">
        <v>15</v>
      </c>
      <c r="H195" s="6">
        <v>665</v>
      </c>
      <c r="K195" s="6">
        <f t="shared" si="3"/>
        <v>38.600000000000009</v>
      </c>
      <c r="L195" s="6">
        <f t="shared" si="0"/>
        <v>70.940200000000019</v>
      </c>
      <c r="M195" s="6">
        <f t="shared" ca="1" si="6"/>
        <v>5.2133635462760077</v>
      </c>
      <c r="N195" s="5">
        <f>(L195*P_calibration!$I$4+P_calibration!$I$5)*P_calibration!$I$6/10</f>
        <v>13.836549166440003</v>
      </c>
      <c r="O195" s="5">
        <f>ROUND((N195*P_calibration!$I$2+P_calibration!$I$3)*1023/5,0)</f>
        <v>193</v>
      </c>
      <c r="P195" s="5">
        <f t="shared" ca="1" si="2"/>
        <v>6041.6703084018436</v>
      </c>
      <c r="Q195" s="5">
        <f ca="1">ROUND((1023/5)*T_calibration!$I$6/(1+InputData_FromArduino!P195/T_calibration!$I$2),0)</f>
        <v>464</v>
      </c>
    </row>
    <row r="196" spans="1:17" ht="12.75" customHeight="1" x14ac:dyDescent="0.35">
      <c r="A196" s="5">
        <v>194</v>
      </c>
      <c r="B196" s="5">
        <v>463</v>
      </c>
      <c r="E196" s="6" t="s">
        <v>14</v>
      </c>
      <c r="F196" s="6">
        <v>40</v>
      </c>
      <c r="G196" s="6" t="s">
        <v>15</v>
      </c>
      <c r="H196" s="6">
        <v>667</v>
      </c>
      <c r="K196" s="6">
        <f t="shared" si="3"/>
        <v>38.800000000000011</v>
      </c>
      <c r="L196" s="6">
        <f t="shared" si="0"/>
        <v>71.231600000000014</v>
      </c>
      <c r="M196" s="6">
        <f t="shared" ca="1" si="6"/>
        <v>4.8111819328126986</v>
      </c>
      <c r="N196" s="5">
        <f>(L196*P_calibration!$I$4+P_calibration!$I$5)*P_calibration!$I$6/10</f>
        <v>13.893369893520003</v>
      </c>
      <c r="O196" s="5">
        <f>ROUND((N196*P_calibration!$I$2+P_calibration!$I$3)*1023/5,0)</f>
        <v>194</v>
      </c>
      <c r="P196" s="5">
        <f t="shared" ca="1" si="2"/>
        <v>6101.9251889068264</v>
      </c>
      <c r="Q196" s="5">
        <f ca="1">ROUND((1023/5)*T_calibration!$I$6/(1+InputData_FromArduino!P196/T_calibration!$I$2),0)</f>
        <v>461</v>
      </c>
    </row>
    <row r="197" spans="1:17" ht="12.75" customHeight="1" x14ac:dyDescent="0.35">
      <c r="A197" s="5">
        <v>195</v>
      </c>
      <c r="B197" s="5">
        <v>456</v>
      </c>
      <c r="E197" s="6" t="s">
        <v>14</v>
      </c>
      <c r="F197" s="6">
        <v>40</v>
      </c>
      <c r="G197" s="6" t="s">
        <v>15</v>
      </c>
      <c r="H197" s="6">
        <v>665</v>
      </c>
      <c r="K197" s="6">
        <f t="shared" si="3"/>
        <v>39.000000000000014</v>
      </c>
      <c r="L197" s="6">
        <f t="shared" si="0"/>
        <v>71.523000000000025</v>
      </c>
      <c r="M197" s="6">
        <f t="shared" ref="M197:M500" ca="1" si="7">4+0.2*RAND()</f>
        <v>4.1773033599935898</v>
      </c>
      <c r="N197" s="5">
        <f>(L197*P_calibration!$I$4+P_calibration!$I$5)*P_calibration!$I$6/10</f>
        <v>13.950190620600006</v>
      </c>
      <c r="O197" s="5">
        <f>ROUND((N197*P_calibration!$I$2+P_calibration!$I$3)*1023/5,0)</f>
        <v>195</v>
      </c>
      <c r="P197" s="5">
        <f t="shared" ca="1" si="2"/>
        <v>6196.8929258229473</v>
      </c>
      <c r="Q197" s="5">
        <f ca="1">ROUND((1023/5)*T_calibration!$I$6/(1+InputData_FromArduino!P197/T_calibration!$I$2),0)</f>
        <v>457</v>
      </c>
    </row>
    <row r="198" spans="1:17" ht="12.75" customHeight="1" x14ac:dyDescent="0.35">
      <c r="A198" s="5">
        <v>196</v>
      </c>
      <c r="B198" s="5">
        <v>457</v>
      </c>
      <c r="E198" s="6" t="s">
        <v>14</v>
      </c>
      <c r="F198" s="6">
        <v>40</v>
      </c>
      <c r="G198" s="6" t="s">
        <v>15</v>
      </c>
      <c r="H198" s="6">
        <v>666</v>
      </c>
      <c r="K198" s="6">
        <f t="shared" si="3"/>
        <v>39.200000000000017</v>
      </c>
      <c r="L198" s="6">
        <f t="shared" si="0"/>
        <v>71.81440000000002</v>
      </c>
      <c r="M198" s="6">
        <f t="shared" ca="1" si="7"/>
        <v>4.0101390436271691</v>
      </c>
      <c r="N198" s="5">
        <f>(L198*P_calibration!$I$4+P_calibration!$I$5)*P_calibration!$I$6/10</f>
        <v>14.007011347680002</v>
      </c>
      <c r="O198" s="5">
        <f>ROUND((N198*P_calibration!$I$2+P_calibration!$I$3)*1023/5,0)</f>
        <v>196</v>
      </c>
      <c r="P198" s="5">
        <f t="shared" ca="1" si="2"/>
        <v>6221.9374966590403</v>
      </c>
      <c r="Q198" s="5">
        <f ca="1">ROUND((1023/5)*T_calibration!$I$6/(1+InputData_FromArduino!P198/T_calibration!$I$2),0)</f>
        <v>456</v>
      </c>
    </row>
    <row r="199" spans="1:17" ht="12.75" customHeight="1" x14ac:dyDescent="0.35">
      <c r="A199" s="5">
        <v>196</v>
      </c>
      <c r="B199" s="5">
        <v>457</v>
      </c>
      <c r="E199" s="6" t="s">
        <v>14</v>
      </c>
      <c r="F199" s="6">
        <v>40</v>
      </c>
      <c r="G199" s="6" t="s">
        <v>15</v>
      </c>
      <c r="H199" s="6">
        <v>665</v>
      </c>
      <c r="K199" s="6">
        <f t="shared" si="3"/>
        <v>39.40000000000002</v>
      </c>
      <c r="L199" s="6">
        <f t="shared" si="0"/>
        <v>72.105800000000031</v>
      </c>
      <c r="M199" s="6">
        <f t="shared" ca="1" si="7"/>
        <v>4.1703209944831103</v>
      </c>
      <c r="N199" s="5">
        <f>(L199*P_calibration!$I$4+P_calibration!$I$5)*P_calibration!$I$6/10</f>
        <v>14.063832074760006</v>
      </c>
      <c r="O199" s="5">
        <f>ROUND((N199*P_calibration!$I$2+P_calibration!$I$3)*1023/5,0)</f>
        <v>196</v>
      </c>
      <c r="P199" s="5">
        <f t="shared" ca="1" si="2"/>
        <v>6197.9390243649796</v>
      </c>
      <c r="Q199" s="5">
        <f ca="1">ROUND((1023/5)*T_calibration!$I$6/(1+InputData_FromArduino!P199/T_calibration!$I$2),0)</f>
        <v>457</v>
      </c>
    </row>
    <row r="200" spans="1:17" ht="12.75" customHeight="1" x14ac:dyDescent="0.35">
      <c r="A200" s="5">
        <v>197</v>
      </c>
      <c r="B200" s="5">
        <v>457</v>
      </c>
      <c r="E200" s="6" t="s">
        <v>14</v>
      </c>
      <c r="F200" s="6">
        <v>40</v>
      </c>
      <c r="G200" s="6" t="s">
        <v>15</v>
      </c>
      <c r="H200" s="6">
        <v>665</v>
      </c>
      <c r="K200" s="6">
        <f t="shared" si="3"/>
        <v>39.600000000000023</v>
      </c>
      <c r="L200" s="6">
        <f t="shared" si="0"/>
        <v>72.397200000000026</v>
      </c>
      <c r="M200" s="6">
        <f t="shared" ca="1" si="7"/>
        <v>4.0788166517686717</v>
      </c>
      <c r="N200" s="5">
        <f>(L200*P_calibration!$I$4+P_calibration!$I$5)*P_calibration!$I$6/10</f>
        <v>14.120652801840004</v>
      </c>
      <c r="O200" s="5">
        <f>ROUND((N200*P_calibration!$I$2+P_calibration!$I$3)*1023/5,0)</f>
        <v>197</v>
      </c>
      <c r="P200" s="5">
        <f t="shared" ca="1" si="2"/>
        <v>6211.648212083599</v>
      </c>
      <c r="Q200" s="5">
        <f ca="1">ROUND((1023/5)*T_calibration!$I$6/(1+InputData_FromArduino!P200/T_calibration!$I$2),0)</f>
        <v>457</v>
      </c>
    </row>
    <row r="201" spans="1:17" ht="12.75" customHeight="1" x14ac:dyDescent="0.35">
      <c r="A201" s="5">
        <v>198</v>
      </c>
      <c r="B201" s="5">
        <v>457</v>
      </c>
      <c r="E201" s="6" t="s">
        <v>14</v>
      </c>
      <c r="F201" s="6">
        <v>40</v>
      </c>
      <c r="G201" s="6" t="s">
        <v>15</v>
      </c>
      <c r="H201" s="6">
        <v>666</v>
      </c>
      <c r="K201" s="6">
        <f t="shared" si="3"/>
        <v>39.800000000000026</v>
      </c>
      <c r="L201" s="6">
        <f t="shared" si="0"/>
        <v>72.688600000000037</v>
      </c>
      <c r="M201" s="6">
        <f t="shared" ca="1" si="7"/>
        <v>4.1788289510901837</v>
      </c>
      <c r="N201" s="5">
        <f>(L201*P_calibration!$I$4+P_calibration!$I$5)*P_calibration!$I$6/10</f>
        <v>14.177473528920007</v>
      </c>
      <c r="O201" s="5">
        <f>ROUND((N201*P_calibration!$I$2+P_calibration!$I$3)*1023/5,0)</f>
        <v>198</v>
      </c>
      <c r="P201" s="5">
        <f t="shared" ca="1" si="2"/>
        <v>6196.6643616465972</v>
      </c>
      <c r="Q201" s="5">
        <f ca="1">ROUND((1023/5)*T_calibration!$I$6/(1+InputData_FromArduino!P201/T_calibration!$I$2),0)</f>
        <v>457</v>
      </c>
    </row>
    <row r="202" spans="1:17" ht="12.75" customHeight="1" x14ac:dyDescent="0.35">
      <c r="A202" s="5">
        <v>199</v>
      </c>
      <c r="B202" s="5">
        <v>456</v>
      </c>
      <c r="E202" s="6" t="s">
        <v>14</v>
      </c>
      <c r="F202" s="6">
        <v>41</v>
      </c>
      <c r="G202" s="6" t="s">
        <v>15</v>
      </c>
      <c r="H202" s="6">
        <v>665</v>
      </c>
      <c r="K202" s="6">
        <f t="shared" si="3"/>
        <v>40.000000000000028</v>
      </c>
      <c r="L202" s="6">
        <f t="shared" si="0"/>
        <v>72.980000000000047</v>
      </c>
      <c r="M202" s="6">
        <f t="shared" ca="1" si="7"/>
        <v>4.1759137237988639</v>
      </c>
      <c r="N202" s="5">
        <f>(L202*P_calibration!$I$4+P_calibration!$I$5)*P_calibration!$I$6/10</f>
        <v>14.234294256000009</v>
      </c>
      <c r="O202" s="5">
        <f>ROUND((N202*P_calibration!$I$2+P_calibration!$I$3)*1023/5,0)</f>
        <v>199</v>
      </c>
      <c r="P202" s="5">
        <f t="shared" ca="1" si="2"/>
        <v>6197.1011212253616</v>
      </c>
      <c r="Q202" s="5">
        <f ca="1">ROUND((1023/5)*T_calibration!$I$6/(1+InputData_FromArduino!P202/T_calibration!$I$2),0)</f>
        <v>457</v>
      </c>
    </row>
    <row r="203" spans="1:17" ht="12.75" customHeight="1" x14ac:dyDescent="0.35">
      <c r="A203" s="5">
        <v>200</v>
      </c>
      <c r="B203" s="5">
        <v>457</v>
      </c>
      <c r="E203" s="6" t="s">
        <v>14</v>
      </c>
      <c r="F203" s="6">
        <v>40</v>
      </c>
      <c r="G203" s="6" t="s">
        <v>15</v>
      </c>
      <c r="H203" s="6">
        <v>666</v>
      </c>
      <c r="K203" s="6">
        <f t="shared" si="3"/>
        <v>40.200000000000031</v>
      </c>
      <c r="L203" s="6">
        <f t="shared" si="0"/>
        <v>73.271400000000057</v>
      </c>
      <c r="M203" s="6">
        <f t="shared" ca="1" si="7"/>
        <v>4.0664126700688987</v>
      </c>
      <c r="N203" s="5">
        <f>(L203*P_calibration!$I$4+P_calibration!$I$5)*P_calibration!$I$6/10</f>
        <v>14.291114983080012</v>
      </c>
      <c r="O203" s="5">
        <f>ROUND((N203*P_calibration!$I$2+P_calibration!$I$3)*1023/5,0)</f>
        <v>200</v>
      </c>
      <c r="P203" s="5">
        <f t="shared" ca="1" si="2"/>
        <v>6213.5065775833782</v>
      </c>
      <c r="Q203" s="5">
        <f ca="1">ROUND((1023/5)*T_calibration!$I$6/(1+InputData_FromArduino!P203/T_calibration!$I$2),0)</f>
        <v>456</v>
      </c>
    </row>
    <row r="204" spans="1:17" ht="12.75" customHeight="1" x14ac:dyDescent="0.35">
      <c r="A204" s="5">
        <v>200</v>
      </c>
      <c r="B204" s="5">
        <v>457</v>
      </c>
      <c r="E204" s="6" t="s">
        <v>14</v>
      </c>
      <c r="F204" s="6">
        <v>40</v>
      </c>
      <c r="G204" s="6" t="s">
        <v>15</v>
      </c>
      <c r="H204" s="6">
        <v>666</v>
      </c>
      <c r="K204" s="6">
        <f t="shared" si="3"/>
        <v>40.400000000000034</v>
      </c>
      <c r="L204" s="6">
        <f t="shared" si="0"/>
        <v>73.562800000000053</v>
      </c>
      <c r="M204" s="6">
        <f t="shared" ca="1" si="7"/>
        <v>4.0994396366161405</v>
      </c>
      <c r="N204" s="5">
        <f>(L204*P_calibration!$I$4+P_calibration!$I$5)*P_calibration!$I$6/10</f>
        <v>14.34793571016001</v>
      </c>
      <c r="O204" s="5">
        <f>ROUND((N204*P_calibration!$I$2+P_calibration!$I$3)*1023/5,0)</f>
        <v>200</v>
      </c>
      <c r="P204" s="5">
        <f t="shared" ca="1" si="2"/>
        <v>6208.5584748951187</v>
      </c>
      <c r="Q204" s="5">
        <f ca="1">ROUND((1023/5)*T_calibration!$I$6/(1+InputData_FromArduino!P204/T_calibration!$I$2),0)</f>
        <v>457</v>
      </c>
    </row>
    <row r="205" spans="1:17" ht="12.75" customHeight="1" x14ac:dyDescent="0.35">
      <c r="A205" s="5">
        <v>201</v>
      </c>
      <c r="B205" s="5">
        <v>457</v>
      </c>
      <c r="E205" s="6" t="s">
        <v>14</v>
      </c>
      <c r="F205" s="6">
        <v>40</v>
      </c>
      <c r="G205" s="6" t="s">
        <v>15</v>
      </c>
      <c r="H205" s="6">
        <v>666</v>
      </c>
      <c r="K205" s="6">
        <f t="shared" si="3"/>
        <v>40.600000000000037</v>
      </c>
      <c r="L205" s="6">
        <f t="shared" si="0"/>
        <v>73.854200000000063</v>
      </c>
      <c r="M205" s="6">
        <f t="shared" ca="1" si="7"/>
        <v>4.1518870025170553</v>
      </c>
      <c r="N205" s="5">
        <f>(L205*P_calibration!$I$4+P_calibration!$I$5)*P_calibration!$I$6/10</f>
        <v>14.404756437240014</v>
      </c>
      <c r="O205" s="5">
        <f>ROUND((N205*P_calibration!$I$2+P_calibration!$I$3)*1023/5,0)</f>
        <v>201</v>
      </c>
      <c r="P205" s="5">
        <f t="shared" ca="1" si="2"/>
        <v>6200.7008064702823</v>
      </c>
      <c r="Q205" s="5">
        <f ca="1">ROUND((1023/5)*T_calibration!$I$6/(1+InputData_FromArduino!P205/T_calibration!$I$2),0)</f>
        <v>457</v>
      </c>
    </row>
    <row r="206" spans="1:17" ht="12.75" customHeight="1" x14ac:dyDescent="0.35">
      <c r="A206" s="5">
        <v>202</v>
      </c>
      <c r="B206" s="5">
        <v>456</v>
      </c>
      <c r="E206" s="6" t="s">
        <v>14</v>
      </c>
      <c r="F206" s="6">
        <v>41</v>
      </c>
      <c r="G206" s="6" t="s">
        <v>15</v>
      </c>
      <c r="H206" s="6">
        <v>666</v>
      </c>
      <c r="K206" s="6">
        <f t="shared" si="3"/>
        <v>40.80000000000004</v>
      </c>
      <c r="L206" s="6">
        <f t="shared" si="0"/>
        <v>74.145600000000059</v>
      </c>
      <c r="M206" s="6">
        <f t="shared" ca="1" si="7"/>
        <v>4.0383309814149024</v>
      </c>
      <c r="N206" s="5">
        <f>(L206*P_calibration!$I$4+P_calibration!$I$5)*P_calibration!$I$6/10</f>
        <v>14.46157716432001</v>
      </c>
      <c r="O206" s="5">
        <f>ROUND((N206*P_calibration!$I$2+P_calibration!$I$3)*1023/5,0)</f>
        <v>202</v>
      </c>
      <c r="P206" s="5">
        <f t="shared" ca="1" si="2"/>
        <v>6217.7137783543276</v>
      </c>
      <c r="Q206" s="5">
        <f ca="1">ROUND((1023/5)*T_calibration!$I$6/(1+InputData_FromArduino!P206/T_calibration!$I$2),0)</f>
        <v>456</v>
      </c>
    </row>
    <row r="207" spans="1:17" ht="12.75" customHeight="1" x14ac:dyDescent="0.35">
      <c r="A207" s="5">
        <v>203</v>
      </c>
      <c r="B207" s="5">
        <v>456</v>
      </c>
      <c r="E207" s="6" t="s">
        <v>14</v>
      </c>
      <c r="F207" s="6">
        <v>40</v>
      </c>
      <c r="G207" s="6" t="s">
        <v>15</v>
      </c>
      <c r="H207" s="6">
        <v>666</v>
      </c>
      <c r="K207" s="6">
        <f t="shared" si="3"/>
        <v>41.000000000000043</v>
      </c>
      <c r="L207" s="6">
        <f t="shared" si="0"/>
        <v>74.437000000000069</v>
      </c>
      <c r="M207" s="6">
        <f t="shared" ca="1" si="7"/>
        <v>4.0167668136124632</v>
      </c>
      <c r="N207" s="5">
        <f>(L207*P_calibration!$I$4+P_calibration!$I$5)*P_calibration!$I$6/10</f>
        <v>14.518397891400014</v>
      </c>
      <c r="O207" s="5">
        <f>ROUND((N207*P_calibration!$I$2+P_calibration!$I$3)*1023/5,0)</f>
        <v>203</v>
      </c>
      <c r="P207" s="5">
        <f t="shared" ca="1" si="2"/>
        <v>6220.9445236460788</v>
      </c>
      <c r="Q207" s="5">
        <f ca="1">ROUND((1023/5)*T_calibration!$I$6/(1+InputData_FromArduino!P207/T_calibration!$I$2),0)</f>
        <v>456</v>
      </c>
    </row>
    <row r="208" spans="1:17" ht="12.75" customHeight="1" x14ac:dyDescent="0.35">
      <c r="A208" s="5">
        <v>203</v>
      </c>
      <c r="B208" s="5">
        <v>457</v>
      </c>
      <c r="E208" s="6" t="s">
        <v>14</v>
      </c>
      <c r="F208" s="6">
        <v>40</v>
      </c>
      <c r="G208" s="6" t="s">
        <v>15</v>
      </c>
      <c r="H208" s="6">
        <v>665</v>
      </c>
      <c r="K208" s="6">
        <f t="shared" si="3"/>
        <v>41.200000000000045</v>
      </c>
      <c r="L208" s="6">
        <f t="shared" si="0"/>
        <v>74.728400000000065</v>
      </c>
      <c r="M208" s="6">
        <f t="shared" ca="1" si="7"/>
        <v>4.1278568091619521</v>
      </c>
      <c r="N208" s="5">
        <f>(L208*P_calibration!$I$4+P_calibration!$I$5)*P_calibration!$I$6/10</f>
        <v>14.575218618480013</v>
      </c>
      <c r="O208" s="5">
        <f>ROUND((N208*P_calibration!$I$2+P_calibration!$I$3)*1023/5,0)</f>
        <v>203</v>
      </c>
      <c r="P208" s="5">
        <f t="shared" ca="1" si="2"/>
        <v>6204.3010119014916</v>
      </c>
      <c r="Q208" s="5">
        <f ca="1">ROUND((1023/5)*T_calibration!$I$6/(1+InputData_FromArduino!P208/T_calibration!$I$2),0)</f>
        <v>457</v>
      </c>
    </row>
    <row r="209" spans="1:17" ht="12.75" customHeight="1" x14ac:dyDescent="0.35">
      <c r="A209" s="5">
        <v>204</v>
      </c>
      <c r="B209" s="5">
        <v>456</v>
      </c>
      <c r="E209" s="6" t="s">
        <v>14</v>
      </c>
      <c r="F209" s="6">
        <v>40</v>
      </c>
      <c r="G209" s="6" t="s">
        <v>15</v>
      </c>
      <c r="H209" s="6">
        <v>666</v>
      </c>
      <c r="K209" s="6">
        <f t="shared" si="3"/>
        <v>41.400000000000048</v>
      </c>
      <c r="L209" s="6">
        <f t="shared" si="0"/>
        <v>75.01980000000006</v>
      </c>
      <c r="M209" s="6">
        <f t="shared" ca="1" si="7"/>
        <v>4.0154351458748518</v>
      </c>
      <c r="N209" s="5">
        <f>(L209*P_calibration!$I$4+P_calibration!$I$5)*P_calibration!$I$6/10</f>
        <v>14.632039345560012</v>
      </c>
      <c r="O209" s="5">
        <f>ROUND((N209*P_calibration!$I$2+P_calibration!$I$3)*1023/5,0)</f>
        <v>204</v>
      </c>
      <c r="P209" s="5">
        <f t="shared" ca="1" si="2"/>
        <v>6221.1440342097549</v>
      </c>
      <c r="Q209" s="5">
        <f ca="1">ROUND((1023/5)*T_calibration!$I$6/(1+InputData_FromArduino!P209/T_calibration!$I$2),0)</f>
        <v>456</v>
      </c>
    </row>
    <row r="210" spans="1:17" ht="12.75" customHeight="1" x14ac:dyDescent="0.35">
      <c r="A210" s="5">
        <v>205</v>
      </c>
      <c r="B210" s="5">
        <v>457</v>
      </c>
      <c r="E210" s="6" t="s">
        <v>14</v>
      </c>
      <c r="F210" s="6">
        <v>41</v>
      </c>
      <c r="G210" s="6" t="s">
        <v>15</v>
      </c>
      <c r="H210" s="6">
        <v>666</v>
      </c>
      <c r="K210" s="6">
        <f t="shared" si="3"/>
        <v>41.600000000000051</v>
      </c>
      <c r="L210" s="6">
        <f t="shared" si="0"/>
        <v>75.311200000000071</v>
      </c>
      <c r="M210" s="6">
        <f t="shared" ca="1" si="7"/>
        <v>4.0482561345631884</v>
      </c>
      <c r="N210" s="5">
        <f>(L210*P_calibration!$I$4+P_calibration!$I$5)*P_calibration!$I$6/10</f>
        <v>14.688860072640015</v>
      </c>
      <c r="O210" s="5">
        <f>ROUND((N210*P_calibration!$I$2+P_calibration!$I$3)*1023/5,0)</f>
        <v>205</v>
      </c>
      <c r="P210" s="5">
        <f t="shared" ca="1" si="2"/>
        <v>6216.2267911402832</v>
      </c>
      <c r="Q210" s="5">
        <f ca="1">ROUND((1023/5)*T_calibration!$I$6/(1+InputData_FromArduino!P210/T_calibration!$I$2),0)</f>
        <v>456</v>
      </c>
    </row>
    <row r="211" spans="1:17" ht="12.75" customHeight="1" x14ac:dyDescent="0.35">
      <c r="A211" s="5">
        <v>206</v>
      </c>
      <c r="B211" s="5">
        <v>456</v>
      </c>
      <c r="E211" s="6" t="s">
        <v>14</v>
      </c>
      <c r="F211" s="6">
        <v>40</v>
      </c>
      <c r="G211" s="6" t="s">
        <v>15</v>
      </c>
      <c r="H211" s="6">
        <v>667</v>
      </c>
      <c r="K211" s="6">
        <f t="shared" si="3"/>
        <v>41.800000000000054</v>
      </c>
      <c r="L211" s="6">
        <f t="shared" si="0"/>
        <v>75.602600000000081</v>
      </c>
      <c r="M211" s="6">
        <f t="shared" ca="1" si="7"/>
        <v>4.0314751624939413</v>
      </c>
      <c r="N211" s="5">
        <f>(L211*P_calibration!$I$4+P_calibration!$I$5)*P_calibration!$I$6/10</f>
        <v>14.745680799720015</v>
      </c>
      <c r="O211" s="5">
        <f>ROUND((N211*P_calibration!$I$2+P_calibration!$I$3)*1023/5,0)</f>
        <v>206</v>
      </c>
      <c r="P211" s="5">
        <f t="shared" ca="1" si="2"/>
        <v>6218.7409176765086</v>
      </c>
      <c r="Q211" s="5">
        <f ca="1">ROUND((1023/5)*T_calibration!$I$6/(1+InputData_FromArduino!P211/T_calibration!$I$2),0)</f>
        <v>456</v>
      </c>
    </row>
    <row r="212" spans="1:17" ht="12.75" customHeight="1" x14ac:dyDescent="0.35">
      <c r="A212" s="5">
        <v>206</v>
      </c>
      <c r="B212" s="5">
        <v>457</v>
      </c>
      <c r="E212" s="6" t="s">
        <v>14</v>
      </c>
      <c r="F212" s="6">
        <v>40</v>
      </c>
      <c r="G212" s="6" t="s">
        <v>15</v>
      </c>
      <c r="H212" s="6">
        <v>665</v>
      </c>
      <c r="K212" s="6">
        <f t="shared" si="3"/>
        <v>42.000000000000057</v>
      </c>
      <c r="L212" s="6">
        <f t="shared" si="0"/>
        <v>75.894000000000091</v>
      </c>
      <c r="M212" s="6">
        <f t="shared" ca="1" si="7"/>
        <v>4.1090675741138565</v>
      </c>
      <c r="N212" s="5">
        <f>(L212*P_calibration!$I$4+P_calibration!$I$5)*P_calibration!$I$6/10</f>
        <v>14.802501526800018</v>
      </c>
      <c r="O212" s="5">
        <f>ROUND((N212*P_calibration!$I$2+P_calibration!$I$3)*1023/5,0)</f>
        <v>206</v>
      </c>
      <c r="P212" s="5">
        <f t="shared" ca="1" si="2"/>
        <v>6207.1160165528827</v>
      </c>
      <c r="Q212" s="5">
        <f ca="1">ROUND((1023/5)*T_calibration!$I$6/(1+InputData_FromArduino!P212/T_calibration!$I$2),0)</f>
        <v>457</v>
      </c>
    </row>
    <row r="213" spans="1:17" ht="12.75" customHeight="1" x14ac:dyDescent="0.35">
      <c r="A213" s="5">
        <v>207</v>
      </c>
      <c r="B213" s="5">
        <v>456</v>
      </c>
      <c r="E213" s="6" t="s">
        <v>14</v>
      </c>
      <c r="F213" s="6">
        <v>40</v>
      </c>
      <c r="G213" s="6" t="s">
        <v>15</v>
      </c>
      <c r="H213" s="6">
        <v>666</v>
      </c>
      <c r="K213" s="6">
        <f t="shared" si="3"/>
        <v>42.20000000000006</v>
      </c>
      <c r="L213" s="6">
        <f t="shared" si="0"/>
        <v>76.185400000000087</v>
      </c>
      <c r="M213" s="6">
        <f t="shared" ca="1" si="7"/>
        <v>4.080646695663269</v>
      </c>
      <c r="N213" s="5">
        <f>(L213*P_calibration!$I$4+P_calibration!$I$5)*P_calibration!$I$6/10</f>
        <v>14.859322253880014</v>
      </c>
      <c r="O213" s="5">
        <f>ROUND((N213*P_calibration!$I$2+P_calibration!$I$3)*1023/5,0)</f>
        <v>207</v>
      </c>
      <c r="P213" s="5">
        <f t="shared" ca="1" si="2"/>
        <v>6211.3740347654511</v>
      </c>
      <c r="Q213" s="5">
        <f ca="1">ROUND((1023/5)*T_calibration!$I$6/(1+InputData_FromArduino!P213/T_calibration!$I$2),0)</f>
        <v>457</v>
      </c>
    </row>
    <row r="214" spans="1:17" ht="12.75" customHeight="1" x14ac:dyDescent="0.35">
      <c r="A214" s="5">
        <v>208</v>
      </c>
      <c r="B214" s="5">
        <v>457</v>
      </c>
      <c r="E214" s="6" t="s">
        <v>14</v>
      </c>
      <c r="F214" s="6">
        <v>39</v>
      </c>
      <c r="G214" s="6" t="s">
        <v>15</v>
      </c>
      <c r="H214" s="6">
        <v>665</v>
      </c>
      <c r="K214" s="6">
        <f t="shared" si="3"/>
        <v>42.400000000000063</v>
      </c>
      <c r="L214" s="6">
        <f t="shared" si="0"/>
        <v>76.476800000000097</v>
      </c>
      <c r="M214" s="6">
        <f t="shared" ca="1" si="7"/>
        <v>4.0827950576883945</v>
      </c>
      <c r="N214" s="5">
        <f>(L214*P_calibration!$I$4+P_calibration!$I$5)*P_calibration!$I$6/10</f>
        <v>14.916142980960018</v>
      </c>
      <c r="O214" s="5">
        <f>ROUND((N214*P_calibration!$I$2+P_calibration!$I$3)*1023/5,0)</f>
        <v>208</v>
      </c>
      <c r="P214" s="5">
        <f t="shared" ca="1" si="2"/>
        <v>6211.0521670003118</v>
      </c>
      <c r="Q214" s="5">
        <f ca="1">ROUND((1023/5)*T_calibration!$I$6/(1+InputData_FromArduino!P214/T_calibration!$I$2),0)</f>
        <v>457</v>
      </c>
    </row>
    <row r="215" spans="1:17" ht="12.75" customHeight="1" x14ac:dyDescent="0.35">
      <c r="A215" s="5">
        <v>209</v>
      </c>
      <c r="B215" s="5">
        <v>456</v>
      </c>
      <c r="E215" s="6" t="s">
        <v>14</v>
      </c>
      <c r="F215" s="6">
        <v>40</v>
      </c>
      <c r="G215" s="6" t="s">
        <v>15</v>
      </c>
      <c r="H215" s="6">
        <v>664</v>
      </c>
      <c r="K215" s="6">
        <f t="shared" si="3"/>
        <v>42.600000000000065</v>
      </c>
      <c r="L215" s="6">
        <f t="shared" si="0"/>
        <v>76.768200000000093</v>
      </c>
      <c r="M215" s="6">
        <f t="shared" ca="1" si="7"/>
        <v>4.0109218174196721</v>
      </c>
      <c r="N215" s="5">
        <f>(L215*P_calibration!$I$4+P_calibration!$I$5)*P_calibration!$I$6/10</f>
        <v>14.972963708040018</v>
      </c>
      <c r="O215" s="5">
        <f>ROUND((N215*P_calibration!$I$2+P_calibration!$I$3)*1023/5,0)</f>
        <v>209</v>
      </c>
      <c r="P215" s="5">
        <f t="shared" ca="1" si="2"/>
        <v>6221.8202214287694</v>
      </c>
      <c r="Q215" s="5">
        <f ca="1">ROUND((1023/5)*T_calibration!$I$6/(1+InputData_FromArduino!P215/T_calibration!$I$2),0)</f>
        <v>456</v>
      </c>
    </row>
    <row r="216" spans="1:17" ht="12.75" customHeight="1" x14ac:dyDescent="0.35">
      <c r="A216" s="5">
        <v>210</v>
      </c>
      <c r="B216" s="5">
        <v>456</v>
      </c>
      <c r="E216" s="6" t="s">
        <v>14</v>
      </c>
      <c r="F216" s="6">
        <v>40</v>
      </c>
      <c r="G216" s="6" t="s">
        <v>15</v>
      </c>
      <c r="H216" s="6">
        <v>665</v>
      </c>
      <c r="K216" s="6">
        <f t="shared" si="3"/>
        <v>42.800000000000068</v>
      </c>
      <c r="L216" s="6">
        <f t="shared" si="0"/>
        <v>77.059600000000103</v>
      </c>
      <c r="M216" s="6">
        <f t="shared" ca="1" si="7"/>
        <v>4.1671823858796539</v>
      </c>
      <c r="N216" s="5">
        <f>(L216*P_calibration!$I$4+P_calibration!$I$5)*P_calibration!$I$6/10</f>
        <v>15.029784435120018</v>
      </c>
      <c r="O216" s="5">
        <f>ROUND((N216*P_calibration!$I$2+P_calibration!$I$3)*1023/5,0)</f>
        <v>210</v>
      </c>
      <c r="P216" s="5">
        <f t="shared" ca="1" si="2"/>
        <v>6198.4092509492448</v>
      </c>
      <c r="Q216" s="5">
        <f ca="1">ROUND((1023/5)*T_calibration!$I$6/(1+InputData_FromArduino!P216/T_calibration!$I$2),0)</f>
        <v>457</v>
      </c>
    </row>
    <row r="217" spans="1:17" ht="12.75" customHeight="1" x14ac:dyDescent="0.35">
      <c r="A217" s="5">
        <v>210</v>
      </c>
      <c r="B217" s="5">
        <v>457</v>
      </c>
      <c r="E217" s="6" t="s">
        <v>14</v>
      </c>
      <c r="F217" s="6">
        <v>40</v>
      </c>
      <c r="G217" s="6" t="s">
        <v>15</v>
      </c>
      <c r="H217" s="6">
        <v>666</v>
      </c>
      <c r="K217" s="6">
        <f t="shared" si="3"/>
        <v>43.000000000000071</v>
      </c>
      <c r="L217" s="6">
        <f t="shared" si="0"/>
        <v>77.351000000000099</v>
      </c>
      <c r="M217" s="6">
        <f t="shared" ca="1" si="7"/>
        <v>4.14810091324774</v>
      </c>
      <c r="N217" s="5">
        <f>(L217*P_calibration!$I$4+P_calibration!$I$5)*P_calibration!$I$6/10</f>
        <v>15.086605162200019</v>
      </c>
      <c r="O217" s="5">
        <f>ROUND((N217*P_calibration!$I$2+P_calibration!$I$3)*1023/5,0)</f>
        <v>210</v>
      </c>
      <c r="P217" s="5">
        <f t="shared" ca="1" si="2"/>
        <v>6201.2680386580969</v>
      </c>
      <c r="Q217" s="5">
        <f ca="1">ROUND((1023/5)*T_calibration!$I$6/(1+InputData_FromArduino!P217/T_calibration!$I$2),0)</f>
        <v>457</v>
      </c>
    </row>
    <row r="218" spans="1:17" ht="12.75" customHeight="1" x14ac:dyDescent="0.35">
      <c r="A218" s="5">
        <v>211</v>
      </c>
      <c r="B218" s="5">
        <v>457</v>
      </c>
      <c r="E218" s="6" t="s">
        <v>14</v>
      </c>
      <c r="F218" s="6">
        <v>40</v>
      </c>
      <c r="G218" s="6" t="s">
        <v>15</v>
      </c>
      <c r="H218" s="6">
        <v>665</v>
      </c>
      <c r="K218" s="6">
        <f t="shared" si="3"/>
        <v>43.200000000000074</v>
      </c>
      <c r="L218" s="6">
        <f t="shared" si="0"/>
        <v>77.642400000000109</v>
      </c>
      <c r="M218" s="6">
        <f t="shared" ca="1" si="7"/>
        <v>4.1719682037208683</v>
      </c>
      <c r="N218" s="5">
        <f>(L218*P_calibration!$I$4+P_calibration!$I$5)*P_calibration!$I$6/10</f>
        <v>15.143425889280021</v>
      </c>
      <c r="O218" s="5">
        <f>ROUND((N218*P_calibration!$I$2+P_calibration!$I$3)*1023/5,0)</f>
        <v>211</v>
      </c>
      <c r="P218" s="5">
        <f t="shared" ca="1" si="2"/>
        <v>6197.6922393492923</v>
      </c>
      <c r="Q218" s="5">
        <f ca="1">ROUND((1023/5)*T_calibration!$I$6/(1+InputData_FromArduino!P218/T_calibration!$I$2),0)</f>
        <v>457</v>
      </c>
    </row>
    <row r="219" spans="1:17" ht="12.75" customHeight="1" x14ac:dyDescent="0.35">
      <c r="A219" s="5">
        <v>212</v>
      </c>
      <c r="B219" s="5">
        <v>456</v>
      </c>
      <c r="E219" s="6" t="s">
        <v>14</v>
      </c>
      <c r="F219" s="6">
        <v>39</v>
      </c>
      <c r="G219" s="6" t="s">
        <v>15</v>
      </c>
      <c r="H219" s="6">
        <v>665</v>
      </c>
      <c r="K219" s="6">
        <f t="shared" si="3"/>
        <v>43.400000000000077</v>
      </c>
      <c r="L219" s="6">
        <f t="shared" si="0"/>
        <v>77.933800000000105</v>
      </c>
      <c r="M219" s="6">
        <f t="shared" ca="1" si="7"/>
        <v>4.0318525345951608</v>
      </c>
      <c r="N219" s="5">
        <f>(L219*P_calibration!$I$4+P_calibration!$I$5)*P_calibration!$I$6/10</f>
        <v>15.200246616360019</v>
      </c>
      <c r="O219" s="5">
        <f>ROUND((N219*P_calibration!$I$2+P_calibration!$I$3)*1023/5,0)</f>
        <v>212</v>
      </c>
      <c r="P219" s="5">
        <f t="shared" ca="1" si="2"/>
        <v>6218.6843797590518</v>
      </c>
      <c r="Q219" s="5">
        <f ca="1">ROUND((1023/5)*T_calibration!$I$6/(1+InputData_FromArduino!P219/T_calibration!$I$2),0)</f>
        <v>456</v>
      </c>
    </row>
    <row r="220" spans="1:17" ht="12.75" customHeight="1" x14ac:dyDescent="0.35">
      <c r="A220" s="5">
        <v>213</v>
      </c>
      <c r="B220" s="5">
        <v>456</v>
      </c>
      <c r="E220" s="6" t="s">
        <v>14</v>
      </c>
      <c r="F220" s="6">
        <v>40</v>
      </c>
      <c r="G220" s="6" t="s">
        <v>15</v>
      </c>
      <c r="H220" s="6">
        <v>666</v>
      </c>
      <c r="K220" s="6">
        <f t="shared" si="3"/>
        <v>43.60000000000008</v>
      </c>
      <c r="L220" s="6">
        <f t="shared" si="0"/>
        <v>78.225200000000115</v>
      </c>
      <c r="M220" s="6">
        <f t="shared" ca="1" si="7"/>
        <v>4.1769006696024773</v>
      </c>
      <c r="N220" s="5">
        <f>(L220*P_calibration!$I$4+P_calibration!$I$5)*P_calibration!$I$6/10</f>
        <v>15.257067343440022</v>
      </c>
      <c r="O220" s="5">
        <f>ROUND((N220*P_calibration!$I$2+P_calibration!$I$3)*1023/5,0)</f>
        <v>213</v>
      </c>
      <c r="P220" s="5">
        <f t="shared" ca="1" si="2"/>
        <v>6196.9532569285593</v>
      </c>
      <c r="Q220" s="5">
        <f ca="1">ROUND((1023/5)*T_calibration!$I$6/(1+InputData_FromArduino!P220/T_calibration!$I$2),0)</f>
        <v>457</v>
      </c>
    </row>
    <row r="221" spans="1:17" ht="12.75" customHeight="1" x14ac:dyDescent="0.35">
      <c r="A221" s="5">
        <v>213</v>
      </c>
      <c r="B221" s="5">
        <v>457</v>
      </c>
      <c r="E221" s="6" t="s">
        <v>14</v>
      </c>
      <c r="F221" s="6">
        <v>40</v>
      </c>
      <c r="G221" s="6" t="s">
        <v>15</v>
      </c>
      <c r="H221" s="6">
        <v>665</v>
      </c>
      <c r="K221" s="6">
        <f t="shared" si="3"/>
        <v>43.800000000000082</v>
      </c>
      <c r="L221" s="6">
        <f t="shared" si="0"/>
        <v>78.516600000000125</v>
      </c>
      <c r="M221" s="6">
        <f t="shared" ca="1" si="7"/>
        <v>4.0076684821282251</v>
      </c>
      <c r="N221" s="5">
        <f>(L221*P_calibration!$I$4+P_calibration!$I$5)*P_calibration!$I$6/10</f>
        <v>15.313888070520026</v>
      </c>
      <c r="O221" s="5">
        <f>ROUND((N221*P_calibration!$I$2+P_calibration!$I$3)*1023/5,0)</f>
        <v>213</v>
      </c>
      <c r="P221" s="5">
        <f t="shared" ca="1" si="2"/>
        <v>6222.307636374323</v>
      </c>
      <c r="Q221" s="5">
        <f ca="1">ROUND((1023/5)*T_calibration!$I$6/(1+InputData_FromArduino!P221/T_calibration!$I$2),0)</f>
        <v>456</v>
      </c>
    </row>
    <row r="222" spans="1:17" ht="12.75" customHeight="1" x14ac:dyDescent="0.35">
      <c r="A222" s="5">
        <v>214</v>
      </c>
      <c r="B222" s="5">
        <v>456</v>
      </c>
      <c r="E222" s="6" t="s">
        <v>14</v>
      </c>
      <c r="F222" s="6">
        <v>40</v>
      </c>
      <c r="G222" s="6" t="s">
        <v>15</v>
      </c>
      <c r="H222" s="6">
        <v>666</v>
      </c>
      <c r="K222" s="6">
        <f t="shared" si="3"/>
        <v>44.000000000000085</v>
      </c>
      <c r="L222" s="6">
        <f t="shared" si="0"/>
        <v>78.808000000000135</v>
      </c>
      <c r="M222" s="6">
        <f t="shared" ca="1" si="7"/>
        <v>4.1371249770472405</v>
      </c>
      <c r="N222" s="5">
        <f>(L222*P_calibration!$I$4+P_calibration!$I$5)*P_calibration!$I$6/10</f>
        <v>15.370708797600026</v>
      </c>
      <c r="O222" s="5">
        <f>ROUND((N222*P_calibration!$I$2+P_calibration!$I$3)*1023/5,0)</f>
        <v>214</v>
      </c>
      <c r="P222" s="5">
        <f t="shared" ca="1" si="2"/>
        <v>6202.9124542704776</v>
      </c>
      <c r="Q222" s="5">
        <f ca="1">ROUND((1023/5)*T_calibration!$I$6/(1+InputData_FromArduino!P222/T_calibration!$I$2),0)</f>
        <v>457</v>
      </c>
    </row>
    <row r="223" spans="1:17" ht="12.75" customHeight="1" x14ac:dyDescent="0.35">
      <c r="A223" s="5">
        <v>215</v>
      </c>
      <c r="B223" s="5">
        <v>457</v>
      </c>
      <c r="E223" s="6" t="s">
        <v>14</v>
      </c>
      <c r="F223" s="6">
        <v>41</v>
      </c>
      <c r="G223" s="6" t="s">
        <v>15</v>
      </c>
      <c r="H223" s="6">
        <v>665</v>
      </c>
      <c r="K223" s="6">
        <f t="shared" si="3"/>
        <v>44.200000000000088</v>
      </c>
      <c r="L223" s="6">
        <f t="shared" si="0"/>
        <v>79.099400000000131</v>
      </c>
      <c r="M223" s="6">
        <f t="shared" ca="1" si="7"/>
        <v>4.0564171335640795</v>
      </c>
      <c r="N223" s="5">
        <f>(L223*P_calibration!$I$4+P_calibration!$I$5)*P_calibration!$I$6/10</f>
        <v>15.427529524680025</v>
      </c>
      <c r="O223" s="5">
        <f>ROUND((N223*P_calibration!$I$2+P_calibration!$I$3)*1023/5,0)</f>
        <v>215</v>
      </c>
      <c r="P223" s="5">
        <f t="shared" ca="1" si="2"/>
        <v>6215.0041096373543</v>
      </c>
      <c r="Q223" s="5">
        <f ca="1">ROUND((1023/5)*T_calibration!$I$6/(1+InputData_FromArduino!P223/T_calibration!$I$2),0)</f>
        <v>456</v>
      </c>
    </row>
    <row r="224" spans="1:17" ht="12.75" customHeight="1" x14ac:dyDescent="0.35">
      <c r="A224" s="5">
        <v>216</v>
      </c>
      <c r="B224" s="5">
        <v>456</v>
      </c>
      <c r="E224" s="6" t="s">
        <v>14</v>
      </c>
      <c r="F224" s="6">
        <v>41</v>
      </c>
      <c r="G224" s="6" t="s">
        <v>15</v>
      </c>
      <c r="H224" s="6">
        <v>665</v>
      </c>
      <c r="K224" s="6">
        <f t="shared" si="3"/>
        <v>44.400000000000091</v>
      </c>
      <c r="L224" s="6">
        <f t="shared" si="0"/>
        <v>79.390800000000141</v>
      </c>
      <c r="M224" s="6">
        <f t="shared" ca="1" si="7"/>
        <v>4.0036628352797639</v>
      </c>
      <c r="N224" s="5">
        <f>(L224*P_calibration!$I$4+P_calibration!$I$5)*P_calibration!$I$6/10</f>
        <v>15.484350251760029</v>
      </c>
      <c r="O224" s="5">
        <f>ROUND((N224*P_calibration!$I$2+P_calibration!$I$3)*1023/5,0)</f>
        <v>216</v>
      </c>
      <c r="P224" s="5">
        <f t="shared" ca="1" si="2"/>
        <v>6222.907762695665</v>
      </c>
      <c r="Q224" s="5">
        <f ca="1">ROUND((1023/5)*T_calibration!$I$6/(1+InputData_FromArduino!P224/T_calibration!$I$2),0)</f>
        <v>456</v>
      </c>
    </row>
    <row r="225" spans="1:17" ht="12.75" customHeight="1" x14ac:dyDescent="0.35">
      <c r="A225" s="5">
        <v>217</v>
      </c>
      <c r="B225" s="5">
        <v>457</v>
      </c>
      <c r="E225" s="6" t="s">
        <v>14</v>
      </c>
      <c r="F225" s="6">
        <v>41</v>
      </c>
      <c r="G225" s="6" t="s">
        <v>15</v>
      </c>
      <c r="H225" s="6">
        <v>666</v>
      </c>
      <c r="K225" s="6">
        <f t="shared" si="3"/>
        <v>44.600000000000094</v>
      </c>
      <c r="L225" s="6">
        <f t="shared" si="0"/>
        <v>79.682200000000137</v>
      </c>
      <c r="M225" s="6">
        <f t="shared" ca="1" si="7"/>
        <v>4.0799645033334144</v>
      </c>
      <c r="N225" s="5">
        <f>(L225*P_calibration!$I$4+P_calibration!$I$5)*P_calibration!$I$6/10</f>
        <v>15.541170978840025</v>
      </c>
      <c r="O225" s="5">
        <f>ROUND((N225*P_calibration!$I$2+P_calibration!$I$3)*1023/5,0)</f>
        <v>217</v>
      </c>
      <c r="P225" s="5">
        <f t="shared" ca="1" si="2"/>
        <v>6211.4762408731913</v>
      </c>
      <c r="Q225" s="5">
        <f ca="1">ROUND((1023/5)*T_calibration!$I$6/(1+InputData_FromArduino!P225/T_calibration!$I$2),0)</f>
        <v>457</v>
      </c>
    </row>
    <row r="226" spans="1:17" ht="12.75" customHeight="1" x14ac:dyDescent="0.35">
      <c r="A226" s="5">
        <v>217</v>
      </c>
      <c r="B226" s="5">
        <v>456</v>
      </c>
      <c r="E226" s="6" t="s">
        <v>14</v>
      </c>
      <c r="F226" s="6">
        <v>41</v>
      </c>
      <c r="G226" s="6" t="s">
        <v>15</v>
      </c>
      <c r="H226" s="6">
        <v>665</v>
      </c>
      <c r="K226" s="6">
        <f t="shared" si="3"/>
        <v>44.800000000000097</v>
      </c>
      <c r="L226" s="6">
        <f t="shared" si="0"/>
        <v>79.973600000000147</v>
      </c>
      <c r="M226" s="6">
        <f t="shared" ca="1" si="7"/>
        <v>4.1360429694112497</v>
      </c>
      <c r="N226" s="5">
        <f>(L226*P_calibration!$I$4+P_calibration!$I$5)*P_calibration!$I$6/10</f>
        <v>15.597991705920029</v>
      </c>
      <c r="O226" s="5">
        <f>ROUND((N226*P_calibration!$I$2+P_calibration!$I$3)*1023/5,0)</f>
        <v>217</v>
      </c>
      <c r="P226" s="5">
        <f t="shared" ca="1" si="2"/>
        <v>6203.0745607383751</v>
      </c>
      <c r="Q226" s="5">
        <f ca="1">ROUND((1023/5)*T_calibration!$I$6/(1+InputData_FromArduino!P226/T_calibration!$I$2),0)</f>
        <v>457</v>
      </c>
    </row>
    <row r="227" spans="1:17" ht="12.75" customHeight="1" x14ac:dyDescent="0.35">
      <c r="A227" s="5">
        <v>218</v>
      </c>
      <c r="B227" s="5">
        <v>457</v>
      </c>
      <c r="E227" s="6" t="s">
        <v>14</v>
      </c>
      <c r="F227" s="6">
        <v>40</v>
      </c>
      <c r="G227" s="6" t="s">
        <v>15</v>
      </c>
      <c r="H227" s="6">
        <v>665</v>
      </c>
      <c r="K227" s="6">
        <f t="shared" si="3"/>
        <v>45.000000000000099</v>
      </c>
      <c r="L227" s="6">
        <f t="shared" si="0"/>
        <v>80.265000000000143</v>
      </c>
      <c r="M227" s="6">
        <f t="shared" ca="1" si="7"/>
        <v>4.0811463772190972</v>
      </c>
      <c r="N227" s="5">
        <f>(L227*P_calibration!$I$4+P_calibration!$I$5)*P_calibration!$I$6/10</f>
        <v>15.654812433000027</v>
      </c>
      <c r="O227" s="5">
        <f>ROUND((N227*P_calibration!$I$2+P_calibration!$I$3)*1023/5,0)</f>
        <v>218</v>
      </c>
      <c r="P227" s="5">
        <f t="shared" ca="1" si="2"/>
        <v>6211.2991724360227</v>
      </c>
      <c r="Q227" s="5">
        <f ca="1">ROUND((1023/5)*T_calibration!$I$6/(1+InputData_FromArduino!P227/T_calibration!$I$2),0)</f>
        <v>457</v>
      </c>
    </row>
    <row r="228" spans="1:17" ht="12.75" customHeight="1" x14ac:dyDescent="0.35">
      <c r="A228" s="5">
        <v>219</v>
      </c>
      <c r="B228" s="5">
        <v>457</v>
      </c>
      <c r="E228" s="6" t="s">
        <v>14</v>
      </c>
      <c r="F228" s="6">
        <v>40</v>
      </c>
      <c r="G228" s="6" t="s">
        <v>15</v>
      </c>
      <c r="H228" s="6">
        <v>665</v>
      </c>
      <c r="K228" s="6">
        <f t="shared" si="3"/>
        <v>45.200000000000102</v>
      </c>
      <c r="L228" s="6">
        <f t="shared" si="0"/>
        <v>80.556400000000153</v>
      </c>
      <c r="M228" s="6">
        <f t="shared" ca="1" si="7"/>
        <v>4.1289332543829547</v>
      </c>
      <c r="N228" s="5">
        <f>(L228*P_calibration!$I$4+P_calibration!$I$5)*P_calibration!$I$6/10</f>
        <v>15.71163316008003</v>
      </c>
      <c r="O228" s="5">
        <f>ROUND((N228*P_calibration!$I$2+P_calibration!$I$3)*1023/5,0)</f>
        <v>219</v>
      </c>
      <c r="P228" s="5">
        <f t="shared" ca="1" si="2"/>
        <v>6204.1397387950383</v>
      </c>
      <c r="Q228" s="5">
        <f ca="1">ROUND((1023/5)*T_calibration!$I$6/(1+InputData_FromArduino!P228/T_calibration!$I$2),0)</f>
        <v>457</v>
      </c>
    </row>
    <row r="229" spans="1:17" ht="12.75" customHeight="1" x14ac:dyDescent="0.35">
      <c r="A229" s="5">
        <v>220</v>
      </c>
      <c r="B229" s="5">
        <v>457</v>
      </c>
      <c r="E229" s="6" t="s">
        <v>14</v>
      </c>
      <c r="F229" s="6">
        <v>39</v>
      </c>
      <c r="G229" s="6" t="s">
        <v>15</v>
      </c>
      <c r="H229" s="6">
        <v>665</v>
      </c>
      <c r="K229" s="6">
        <f t="shared" si="3"/>
        <v>45.400000000000105</v>
      </c>
      <c r="L229" s="6">
        <f t="shared" si="0"/>
        <v>80.847800000000163</v>
      </c>
      <c r="M229" s="6">
        <f t="shared" ca="1" si="7"/>
        <v>4.0514669055189829</v>
      </c>
      <c r="N229" s="5">
        <f>(L229*P_calibration!$I$4+P_calibration!$I$5)*P_calibration!$I$6/10</f>
        <v>15.76845388716003</v>
      </c>
      <c r="O229" s="5">
        <f>ROUND((N229*P_calibration!$I$2+P_calibration!$I$3)*1023/5,0)</f>
        <v>220</v>
      </c>
      <c r="P229" s="5">
        <f t="shared" ca="1" si="2"/>
        <v>6215.7457531867967</v>
      </c>
      <c r="Q229" s="5">
        <f ca="1">ROUND((1023/5)*T_calibration!$I$6/(1+InputData_FromArduino!P229/T_calibration!$I$2),0)</f>
        <v>456</v>
      </c>
    </row>
    <row r="230" spans="1:17" ht="12.75" customHeight="1" x14ac:dyDescent="0.35">
      <c r="A230" s="5">
        <v>220</v>
      </c>
      <c r="B230" s="5">
        <v>457</v>
      </c>
      <c r="E230" s="6" t="s">
        <v>14</v>
      </c>
      <c r="F230" s="6">
        <v>40</v>
      </c>
      <c r="G230" s="6" t="s">
        <v>15</v>
      </c>
      <c r="H230" s="6">
        <v>665</v>
      </c>
      <c r="K230" s="6">
        <f t="shared" si="3"/>
        <v>45.600000000000108</v>
      </c>
      <c r="L230" s="6">
        <f t="shared" si="0"/>
        <v>81.139200000000159</v>
      </c>
      <c r="M230" s="6">
        <f t="shared" ca="1" si="7"/>
        <v>4.0911235082672013</v>
      </c>
      <c r="N230" s="5">
        <f>(L230*P_calibration!$I$4+P_calibration!$I$5)*P_calibration!$I$6/10</f>
        <v>15.82527461424003</v>
      </c>
      <c r="O230" s="5">
        <f>ROUND((N230*P_calibration!$I$2+P_calibration!$I$3)*1023/5,0)</f>
        <v>220</v>
      </c>
      <c r="P230" s="5">
        <f t="shared" ca="1" si="2"/>
        <v>6209.8043978889982</v>
      </c>
      <c r="Q230" s="5">
        <f ca="1">ROUND((1023/5)*T_calibration!$I$6/(1+InputData_FromArduino!P230/T_calibration!$I$2),0)</f>
        <v>457</v>
      </c>
    </row>
    <row r="231" spans="1:17" ht="12.75" customHeight="1" x14ac:dyDescent="0.35">
      <c r="A231" s="5">
        <v>221</v>
      </c>
      <c r="B231" s="5">
        <v>456</v>
      </c>
      <c r="E231" s="6" t="s">
        <v>14</v>
      </c>
      <c r="F231" s="6">
        <v>40</v>
      </c>
      <c r="G231" s="6" t="s">
        <v>15</v>
      </c>
      <c r="H231" s="6">
        <v>665</v>
      </c>
      <c r="K231" s="6">
        <f t="shared" si="3"/>
        <v>45.800000000000111</v>
      </c>
      <c r="L231" s="6">
        <f t="shared" si="0"/>
        <v>81.430600000000169</v>
      </c>
      <c r="M231" s="6">
        <f t="shared" ca="1" si="7"/>
        <v>4.1614589940774396</v>
      </c>
      <c r="N231" s="5">
        <f>(L231*P_calibration!$I$4+P_calibration!$I$5)*P_calibration!$I$6/10</f>
        <v>15.882095341320033</v>
      </c>
      <c r="O231" s="5">
        <f>ROUND((N231*P_calibration!$I$2+P_calibration!$I$3)*1023/5,0)</f>
        <v>221</v>
      </c>
      <c r="P231" s="5">
        <f t="shared" ca="1" si="2"/>
        <v>6199.2667299527129</v>
      </c>
      <c r="Q231" s="5">
        <f ca="1">ROUND((1023/5)*T_calibration!$I$6/(1+InputData_FromArduino!P231/T_calibration!$I$2),0)</f>
        <v>457</v>
      </c>
    </row>
    <row r="232" spans="1:17" ht="12.75" customHeight="1" x14ac:dyDescent="0.35">
      <c r="A232" s="5">
        <v>222</v>
      </c>
      <c r="B232" s="5">
        <v>456</v>
      </c>
      <c r="E232" s="6" t="s">
        <v>14</v>
      </c>
      <c r="F232" s="6">
        <v>40</v>
      </c>
      <c r="G232" s="6" t="s">
        <v>15</v>
      </c>
      <c r="H232" s="6">
        <v>665</v>
      </c>
      <c r="K232" s="6">
        <f t="shared" si="3"/>
        <v>46.000000000000114</v>
      </c>
      <c r="L232" s="6">
        <f t="shared" si="0"/>
        <v>81.722000000000165</v>
      </c>
      <c r="M232" s="6">
        <f t="shared" ca="1" si="7"/>
        <v>4.1062340740371983</v>
      </c>
      <c r="N232" s="5">
        <f>(L232*P_calibration!$I$4+P_calibration!$I$5)*P_calibration!$I$6/10</f>
        <v>15.93891606840003</v>
      </c>
      <c r="O232" s="5">
        <f>ROUND((N232*P_calibration!$I$2+P_calibration!$I$3)*1023/5,0)</f>
        <v>222</v>
      </c>
      <c r="P232" s="5">
        <f t="shared" ca="1" si="2"/>
        <v>6207.5405317540117</v>
      </c>
      <c r="Q232" s="5">
        <f ca="1">ROUND((1023/5)*T_calibration!$I$6/(1+InputData_FromArduino!P232/T_calibration!$I$2),0)</f>
        <v>457</v>
      </c>
    </row>
    <row r="233" spans="1:17" ht="12.75" customHeight="1" x14ac:dyDescent="0.35">
      <c r="A233" s="5">
        <v>223</v>
      </c>
      <c r="B233" s="5">
        <v>456</v>
      </c>
      <c r="E233" s="6" t="s">
        <v>14</v>
      </c>
      <c r="F233" s="6">
        <v>40</v>
      </c>
      <c r="G233" s="6" t="s">
        <v>15</v>
      </c>
      <c r="H233" s="6">
        <v>665</v>
      </c>
      <c r="K233" s="6">
        <f t="shared" si="3"/>
        <v>46.200000000000117</v>
      </c>
      <c r="L233" s="6">
        <f t="shared" si="0"/>
        <v>82.013400000000175</v>
      </c>
      <c r="M233" s="6">
        <f t="shared" ca="1" si="7"/>
        <v>4.1241360985474254</v>
      </c>
      <c r="N233" s="5">
        <f>(L233*P_calibration!$I$4+P_calibration!$I$5)*P_calibration!$I$6/10</f>
        <v>15.995736795480033</v>
      </c>
      <c r="O233" s="5">
        <f>ROUND((N233*P_calibration!$I$2+P_calibration!$I$3)*1023/5,0)</f>
        <v>223</v>
      </c>
      <c r="P233" s="5">
        <f t="shared" ca="1" si="2"/>
        <v>6204.858449054178</v>
      </c>
      <c r="Q233" s="5">
        <f ca="1">ROUND((1023/5)*T_calibration!$I$6/(1+InputData_FromArduino!P233/T_calibration!$I$2),0)</f>
        <v>457</v>
      </c>
    </row>
    <row r="234" spans="1:17" ht="12.75" customHeight="1" x14ac:dyDescent="0.35">
      <c r="A234" s="5">
        <v>223</v>
      </c>
      <c r="B234" s="5">
        <v>457</v>
      </c>
      <c r="E234" s="6" t="s">
        <v>14</v>
      </c>
      <c r="F234" s="6">
        <v>40</v>
      </c>
      <c r="G234" s="6" t="s">
        <v>15</v>
      </c>
      <c r="H234" s="6">
        <v>665</v>
      </c>
      <c r="K234" s="6">
        <f t="shared" si="3"/>
        <v>46.400000000000119</v>
      </c>
      <c r="L234" s="6">
        <f t="shared" si="0"/>
        <v>82.304800000000171</v>
      </c>
      <c r="M234" s="6">
        <f t="shared" ca="1" si="7"/>
        <v>4.0820682037296487</v>
      </c>
      <c r="N234" s="5">
        <f>(L234*P_calibration!$I$4+P_calibration!$I$5)*P_calibration!$I$6/10</f>
        <v>16.052557522560033</v>
      </c>
      <c r="O234" s="5">
        <f>ROUND((N234*P_calibration!$I$2+P_calibration!$I$3)*1023/5,0)</f>
        <v>223</v>
      </c>
      <c r="P234" s="5">
        <f t="shared" ca="1" si="2"/>
        <v>6211.1610643167551</v>
      </c>
      <c r="Q234" s="5">
        <f ca="1">ROUND((1023/5)*T_calibration!$I$6/(1+InputData_FromArduino!P234/T_calibration!$I$2),0)</f>
        <v>457</v>
      </c>
    </row>
    <row r="235" spans="1:17" ht="12.75" customHeight="1" x14ac:dyDescent="0.35">
      <c r="A235" s="5">
        <v>224</v>
      </c>
      <c r="B235" s="5">
        <v>456</v>
      </c>
      <c r="E235" s="6" t="s">
        <v>14</v>
      </c>
      <c r="F235" s="6">
        <v>40</v>
      </c>
      <c r="G235" s="6" t="s">
        <v>15</v>
      </c>
      <c r="H235" s="6">
        <v>665</v>
      </c>
      <c r="K235" s="6">
        <f t="shared" si="3"/>
        <v>46.600000000000122</v>
      </c>
      <c r="L235" s="6">
        <f t="shared" si="0"/>
        <v>82.596200000000181</v>
      </c>
      <c r="M235" s="6">
        <f t="shared" ca="1" si="7"/>
        <v>4.1806568977424883</v>
      </c>
      <c r="N235" s="5">
        <f>(L235*P_calibration!$I$4+P_calibration!$I$5)*P_calibration!$I$6/10</f>
        <v>16.109378249640034</v>
      </c>
      <c r="O235" s="5">
        <f>ROUND((N235*P_calibration!$I$2+P_calibration!$I$3)*1023/5,0)</f>
        <v>224</v>
      </c>
      <c r="P235" s="5">
        <f t="shared" ca="1" si="2"/>
        <v>6196.390498537452</v>
      </c>
      <c r="Q235" s="5">
        <f ca="1">ROUND((1023/5)*T_calibration!$I$6/(1+InputData_FromArduino!P235/T_calibration!$I$2),0)</f>
        <v>457</v>
      </c>
    </row>
    <row r="236" spans="1:17" ht="12.75" customHeight="1" x14ac:dyDescent="0.35">
      <c r="A236" s="5">
        <v>225</v>
      </c>
      <c r="B236" s="5">
        <v>456</v>
      </c>
      <c r="E236" s="6" t="s">
        <v>14</v>
      </c>
      <c r="F236" s="6">
        <v>40</v>
      </c>
      <c r="G236" s="6" t="s">
        <v>15</v>
      </c>
      <c r="H236" s="6">
        <v>665</v>
      </c>
      <c r="K236" s="6">
        <f t="shared" si="3"/>
        <v>46.800000000000125</v>
      </c>
      <c r="L236" s="6">
        <f t="shared" si="0"/>
        <v>82.887600000000177</v>
      </c>
      <c r="M236" s="6">
        <f t="shared" ca="1" si="7"/>
        <v>4.0895495771710673</v>
      </c>
      <c r="N236" s="5">
        <f>(L236*P_calibration!$I$4+P_calibration!$I$5)*P_calibration!$I$6/10</f>
        <v>16.166198976720032</v>
      </c>
      <c r="O236" s="5">
        <f>ROUND((N236*P_calibration!$I$2+P_calibration!$I$3)*1023/5,0)</f>
        <v>225</v>
      </c>
      <c r="P236" s="5">
        <f t="shared" ca="1" si="2"/>
        <v>6210.0402043678278</v>
      </c>
      <c r="Q236" s="5">
        <f ca="1">ROUND((1023/5)*T_calibration!$I$6/(1+InputData_FromArduino!P236/T_calibration!$I$2),0)</f>
        <v>457</v>
      </c>
    </row>
    <row r="237" spans="1:17" ht="12.75" customHeight="1" x14ac:dyDescent="0.35">
      <c r="A237" s="5">
        <v>226</v>
      </c>
      <c r="B237" s="5">
        <v>457</v>
      </c>
      <c r="E237" s="6" t="s">
        <v>14</v>
      </c>
      <c r="F237" s="6">
        <v>40</v>
      </c>
      <c r="G237" s="6" t="s">
        <v>15</v>
      </c>
      <c r="H237" s="6">
        <v>665</v>
      </c>
      <c r="K237" s="6">
        <f t="shared" si="3"/>
        <v>47.000000000000128</v>
      </c>
      <c r="L237" s="6">
        <f t="shared" si="0"/>
        <v>83.179000000000187</v>
      </c>
      <c r="M237" s="6">
        <f t="shared" ca="1" si="7"/>
        <v>4.1205815172166167</v>
      </c>
      <c r="N237" s="5">
        <f>(L237*P_calibration!$I$4+P_calibration!$I$5)*P_calibration!$I$6/10</f>
        <v>16.223019703800038</v>
      </c>
      <c r="O237" s="5">
        <f>ROUND((N237*P_calibration!$I$2+P_calibration!$I$3)*1023/5,0)</f>
        <v>226</v>
      </c>
      <c r="P237" s="5">
        <f t="shared" ca="1" si="2"/>
        <v>6205.3909967047002</v>
      </c>
      <c r="Q237" s="5">
        <f ca="1">ROUND((1023/5)*T_calibration!$I$6/(1+InputData_FromArduino!P237/T_calibration!$I$2),0)</f>
        <v>457</v>
      </c>
    </row>
    <row r="238" spans="1:17" ht="12.75" customHeight="1" x14ac:dyDescent="0.35">
      <c r="A238" s="5">
        <v>227</v>
      </c>
      <c r="B238" s="5">
        <v>457</v>
      </c>
      <c r="E238" s="6" t="s">
        <v>14</v>
      </c>
      <c r="F238" s="6">
        <v>41</v>
      </c>
      <c r="G238" s="6" t="s">
        <v>15</v>
      </c>
      <c r="H238" s="6">
        <v>665</v>
      </c>
      <c r="K238" s="6">
        <f t="shared" si="3"/>
        <v>47.200000000000131</v>
      </c>
      <c r="L238" s="6">
        <f t="shared" si="0"/>
        <v>83.470400000000197</v>
      </c>
      <c r="M238" s="6">
        <f t="shared" ca="1" si="7"/>
        <v>4.1305130423688183</v>
      </c>
      <c r="N238" s="5">
        <f>(L238*P_calibration!$I$4+P_calibration!$I$5)*P_calibration!$I$6/10</f>
        <v>16.279840430880036</v>
      </c>
      <c r="O238" s="5">
        <f>ROUND((N238*P_calibration!$I$2+P_calibration!$I$3)*1023/5,0)</f>
        <v>227</v>
      </c>
      <c r="P238" s="5">
        <f t="shared" ca="1" si="2"/>
        <v>6203.9030548365354</v>
      </c>
      <c r="Q238" s="5">
        <f ca="1">ROUND((1023/5)*T_calibration!$I$6/(1+InputData_FromArduino!P238/T_calibration!$I$2),0)</f>
        <v>457</v>
      </c>
    </row>
    <row r="239" spans="1:17" ht="12.75" customHeight="1" x14ac:dyDescent="0.35">
      <c r="A239" s="5">
        <v>227</v>
      </c>
      <c r="B239" s="5">
        <v>457</v>
      </c>
      <c r="E239" s="6" t="s">
        <v>14</v>
      </c>
      <c r="F239" s="6">
        <v>39</v>
      </c>
      <c r="G239" s="6" t="s">
        <v>15</v>
      </c>
      <c r="H239" s="6">
        <v>665</v>
      </c>
      <c r="K239" s="6">
        <f t="shared" si="3"/>
        <v>47.400000000000134</v>
      </c>
      <c r="L239" s="6">
        <f t="shared" si="0"/>
        <v>83.761800000000207</v>
      </c>
      <c r="M239" s="6">
        <f t="shared" ca="1" si="7"/>
        <v>4.0503483387164332</v>
      </c>
      <c r="N239" s="5">
        <f>(L239*P_calibration!$I$4+P_calibration!$I$5)*P_calibration!$I$6/10</f>
        <v>16.336661157960041</v>
      </c>
      <c r="O239" s="5">
        <f>ROUND((N239*P_calibration!$I$2+P_calibration!$I$3)*1023/5,0)</f>
        <v>227</v>
      </c>
      <c r="P239" s="5">
        <f t="shared" ca="1" si="2"/>
        <v>6215.9133369518631</v>
      </c>
      <c r="Q239" s="5">
        <f ca="1">ROUND((1023/5)*T_calibration!$I$6/(1+InputData_FromArduino!P239/T_calibration!$I$2),0)</f>
        <v>456</v>
      </c>
    </row>
    <row r="240" spans="1:17" ht="12.75" customHeight="1" x14ac:dyDescent="0.35">
      <c r="A240" s="5">
        <v>228</v>
      </c>
      <c r="B240" s="5">
        <v>456</v>
      </c>
      <c r="E240" s="6" t="s">
        <v>14</v>
      </c>
      <c r="F240" s="6">
        <v>40</v>
      </c>
      <c r="G240" s="6" t="s">
        <v>15</v>
      </c>
      <c r="H240" s="6">
        <v>665</v>
      </c>
      <c r="K240" s="6">
        <f t="shared" si="3"/>
        <v>47.600000000000136</v>
      </c>
      <c r="L240" s="6">
        <f t="shared" si="0"/>
        <v>84.053200000000203</v>
      </c>
      <c r="M240" s="6">
        <f t="shared" ca="1" si="7"/>
        <v>4.0318169960721901</v>
      </c>
      <c r="N240" s="5">
        <f>(L240*P_calibration!$I$4+P_calibration!$I$5)*P_calibration!$I$6/10</f>
        <v>16.393481885040039</v>
      </c>
      <c r="O240" s="5">
        <f>ROUND((N240*P_calibration!$I$2+P_calibration!$I$3)*1023/5,0)</f>
        <v>228</v>
      </c>
      <c r="P240" s="5">
        <f t="shared" ca="1" si="2"/>
        <v>6218.6897041433176</v>
      </c>
      <c r="Q240" s="5">
        <f ca="1">ROUND((1023/5)*T_calibration!$I$6/(1+InputData_FromArduino!P240/T_calibration!$I$2),0)</f>
        <v>456</v>
      </c>
    </row>
    <row r="241" spans="1:17" ht="12.75" customHeight="1" x14ac:dyDescent="0.35">
      <c r="A241" s="5">
        <v>229</v>
      </c>
      <c r="B241" s="5">
        <v>457</v>
      </c>
      <c r="E241" s="6" t="s">
        <v>14</v>
      </c>
      <c r="F241" s="6">
        <v>40</v>
      </c>
      <c r="G241" s="6" t="s">
        <v>15</v>
      </c>
      <c r="H241" s="6">
        <v>665</v>
      </c>
      <c r="K241" s="6">
        <f t="shared" si="3"/>
        <v>47.800000000000139</v>
      </c>
      <c r="L241" s="6">
        <f t="shared" si="0"/>
        <v>84.344600000000213</v>
      </c>
      <c r="M241" s="6">
        <f t="shared" ca="1" si="7"/>
        <v>4.0699236500850811</v>
      </c>
      <c r="N241" s="5">
        <f>(L241*P_calibration!$I$4+P_calibration!$I$5)*P_calibration!$I$6/10</f>
        <v>16.450302612120041</v>
      </c>
      <c r="O241" s="5">
        <f>ROUND((N241*P_calibration!$I$2+P_calibration!$I$3)*1023/5,0)</f>
        <v>229</v>
      </c>
      <c r="P241" s="5">
        <f t="shared" ca="1" si="2"/>
        <v>6212.9805622851927</v>
      </c>
      <c r="Q241" s="5">
        <f ca="1">ROUND((1023/5)*T_calibration!$I$6/(1+InputData_FromArduino!P241/T_calibration!$I$2),0)</f>
        <v>457</v>
      </c>
    </row>
    <row r="242" spans="1:17" ht="12.75" customHeight="1" x14ac:dyDescent="0.35">
      <c r="A242" s="5">
        <v>230</v>
      </c>
      <c r="B242" s="5">
        <v>457</v>
      </c>
      <c r="E242" s="6" t="s">
        <v>14</v>
      </c>
      <c r="F242" s="6">
        <v>40</v>
      </c>
      <c r="G242" s="6" t="s">
        <v>15</v>
      </c>
      <c r="H242" s="6">
        <v>665</v>
      </c>
      <c r="K242" s="6">
        <f t="shared" si="3"/>
        <v>48.000000000000142</v>
      </c>
      <c r="L242" s="6">
        <f t="shared" si="0"/>
        <v>84.636000000000209</v>
      </c>
      <c r="M242" s="6">
        <f t="shared" ca="1" si="7"/>
        <v>4.1332127733939572</v>
      </c>
      <c r="N242" s="5">
        <f>(L242*P_calibration!$I$4+P_calibration!$I$5)*P_calibration!$I$6/10</f>
        <v>16.507123339200042</v>
      </c>
      <c r="O242" s="5">
        <f>ROUND((N242*P_calibration!$I$2+P_calibration!$I$3)*1023/5,0)</f>
        <v>230</v>
      </c>
      <c r="P242" s="5">
        <f t="shared" ca="1" si="2"/>
        <v>6203.4985809250747</v>
      </c>
      <c r="Q242" s="5">
        <f ca="1">ROUND((1023/5)*T_calibration!$I$6/(1+InputData_FromArduino!P242/T_calibration!$I$2),0)</f>
        <v>457</v>
      </c>
    </row>
    <row r="243" spans="1:17" ht="12.75" customHeight="1" x14ac:dyDescent="0.35">
      <c r="A243" s="5">
        <v>230</v>
      </c>
      <c r="B243" s="5">
        <v>457</v>
      </c>
      <c r="E243" s="6" t="s">
        <v>14</v>
      </c>
      <c r="F243" s="6">
        <v>40</v>
      </c>
      <c r="G243" s="6" t="s">
        <v>15</v>
      </c>
      <c r="H243" s="6">
        <v>666</v>
      </c>
      <c r="K243" s="6">
        <f t="shared" si="3"/>
        <v>48.200000000000145</v>
      </c>
      <c r="L243" s="6">
        <f t="shared" si="0"/>
        <v>84.927400000000219</v>
      </c>
      <c r="M243" s="6">
        <f t="shared" ca="1" si="7"/>
        <v>4.0676352936298796</v>
      </c>
      <c r="N243" s="5">
        <f>(L243*P_calibration!$I$4+P_calibration!$I$5)*P_calibration!$I$6/10</f>
        <v>16.563944066280044</v>
      </c>
      <c r="O243" s="5">
        <f>ROUND((N243*P_calibration!$I$2+P_calibration!$I$3)*1023/5,0)</f>
        <v>230</v>
      </c>
      <c r="P243" s="5">
        <f t="shared" ca="1" si="2"/>
        <v>6213.323404026698</v>
      </c>
      <c r="Q243" s="5">
        <f ca="1">ROUND((1023/5)*T_calibration!$I$6/(1+InputData_FromArduino!P243/T_calibration!$I$2),0)</f>
        <v>456</v>
      </c>
    </row>
    <row r="244" spans="1:17" ht="12.75" customHeight="1" x14ac:dyDescent="0.35">
      <c r="A244" s="5">
        <v>231</v>
      </c>
      <c r="B244" s="5">
        <v>456</v>
      </c>
      <c r="E244" s="6" t="s">
        <v>14</v>
      </c>
      <c r="F244" s="6">
        <v>40</v>
      </c>
      <c r="G244" s="6" t="s">
        <v>15</v>
      </c>
      <c r="H244" s="6">
        <v>665</v>
      </c>
      <c r="K244" s="6">
        <f t="shared" si="3"/>
        <v>48.400000000000148</v>
      </c>
      <c r="L244" s="6">
        <f t="shared" si="0"/>
        <v>85.218800000000215</v>
      </c>
      <c r="M244" s="6">
        <f t="shared" ca="1" si="7"/>
        <v>4.0580596327304157</v>
      </c>
      <c r="N244" s="5">
        <f>(L244*P_calibration!$I$4+P_calibration!$I$5)*P_calibration!$I$6/10</f>
        <v>16.620764793360042</v>
      </c>
      <c r="O244" s="5">
        <f>ROUND((N244*P_calibration!$I$2+P_calibration!$I$3)*1023/5,0)</f>
        <v>231</v>
      </c>
      <c r="P244" s="5">
        <f t="shared" ca="1" si="2"/>
        <v>6214.7580302849319</v>
      </c>
      <c r="Q244" s="5">
        <f ca="1">ROUND((1023/5)*T_calibration!$I$6/(1+InputData_FromArduino!P244/T_calibration!$I$2),0)</f>
        <v>456</v>
      </c>
    </row>
    <row r="245" spans="1:17" ht="12.75" customHeight="1" x14ac:dyDescent="0.35">
      <c r="A245" s="5">
        <v>232</v>
      </c>
      <c r="B245" s="5">
        <v>456</v>
      </c>
      <c r="E245" s="6" t="s">
        <v>14</v>
      </c>
      <c r="F245" s="6">
        <v>39</v>
      </c>
      <c r="G245" s="6" t="s">
        <v>15</v>
      </c>
      <c r="H245" s="6">
        <v>666</v>
      </c>
      <c r="K245" s="6">
        <f t="shared" si="3"/>
        <v>48.600000000000151</v>
      </c>
      <c r="L245" s="6">
        <f t="shared" si="0"/>
        <v>85.510200000000225</v>
      </c>
      <c r="M245" s="6">
        <f t="shared" ca="1" si="7"/>
        <v>4.1617157823674287</v>
      </c>
      <c r="N245" s="5">
        <f>(L245*P_calibration!$I$4+P_calibration!$I$5)*P_calibration!$I$6/10</f>
        <v>16.677585520440044</v>
      </c>
      <c r="O245" s="5">
        <f>ROUND((N245*P_calibration!$I$2+P_calibration!$I$3)*1023/5,0)</f>
        <v>232</v>
      </c>
      <c r="P245" s="5">
        <f t="shared" ca="1" si="2"/>
        <v>6199.2282579112016</v>
      </c>
      <c r="Q245" s="5">
        <f ca="1">ROUND((1023/5)*T_calibration!$I$6/(1+InputData_FromArduino!P245/T_calibration!$I$2),0)</f>
        <v>457</v>
      </c>
    </row>
    <row r="246" spans="1:17" ht="12.75" customHeight="1" x14ac:dyDescent="0.35">
      <c r="A246" s="5">
        <v>233</v>
      </c>
      <c r="B246" s="5">
        <v>457</v>
      </c>
      <c r="E246" s="6" t="s">
        <v>14</v>
      </c>
      <c r="F246" s="6">
        <v>39</v>
      </c>
      <c r="G246" s="6" t="s">
        <v>15</v>
      </c>
      <c r="H246" s="6">
        <v>666</v>
      </c>
      <c r="K246" s="6">
        <f t="shared" si="3"/>
        <v>48.800000000000153</v>
      </c>
      <c r="L246" s="6">
        <f t="shared" si="0"/>
        <v>85.801600000000221</v>
      </c>
      <c r="M246" s="6">
        <f t="shared" ca="1" si="7"/>
        <v>4.1871579760730997</v>
      </c>
      <c r="N246" s="5">
        <f>(L246*P_calibration!$I$4+P_calibration!$I$5)*P_calibration!$I$6/10</f>
        <v>16.734406247520042</v>
      </c>
      <c r="O246" s="5">
        <f>ROUND((N246*P_calibration!$I$2+P_calibration!$I$3)*1023/5,0)</f>
        <v>233</v>
      </c>
      <c r="P246" s="5">
        <f t="shared" ca="1" si="2"/>
        <v>6195.4165064780154</v>
      </c>
      <c r="Q246" s="5">
        <f ca="1">ROUND((1023/5)*T_calibration!$I$6/(1+InputData_FromArduino!P246/T_calibration!$I$2),0)</f>
        <v>457</v>
      </c>
    </row>
    <row r="247" spans="1:17" ht="12.75" customHeight="1" x14ac:dyDescent="0.35">
      <c r="A247" s="5">
        <v>234</v>
      </c>
      <c r="B247" s="5">
        <v>457</v>
      </c>
      <c r="E247" s="6" t="s">
        <v>14</v>
      </c>
      <c r="F247" s="6">
        <v>41</v>
      </c>
      <c r="G247" s="6" t="s">
        <v>15</v>
      </c>
      <c r="H247" s="6">
        <v>666</v>
      </c>
      <c r="K247" s="6">
        <f t="shared" si="3"/>
        <v>49.000000000000156</v>
      </c>
      <c r="L247" s="6">
        <f t="shared" si="0"/>
        <v>86.093000000000231</v>
      </c>
      <c r="M247" s="6">
        <f t="shared" ca="1" si="7"/>
        <v>4.1297437111460056</v>
      </c>
      <c r="N247" s="5">
        <f>(L247*P_calibration!$I$4+P_calibration!$I$5)*P_calibration!$I$6/10</f>
        <v>16.791226974600043</v>
      </c>
      <c r="O247" s="5">
        <f>ROUND((N247*P_calibration!$I$2+P_calibration!$I$3)*1023/5,0)</f>
        <v>234</v>
      </c>
      <c r="P247" s="5">
        <f t="shared" ca="1" si="2"/>
        <v>6204.0183160999741</v>
      </c>
      <c r="Q247" s="5">
        <f ca="1">ROUND((1023/5)*T_calibration!$I$6/(1+InputData_FromArduino!P247/T_calibration!$I$2),0)</f>
        <v>457</v>
      </c>
    </row>
    <row r="248" spans="1:17" ht="12.75" customHeight="1" x14ac:dyDescent="0.35">
      <c r="A248" s="5">
        <v>234</v>
      </c>
      <c r="B248" s="5">
        <v>457</v>
      </c>
      <c r="E248" s="6" t="s">
        <v>14</v>
      </c>
      <c r="F248" s="6">
        <v>40</v>
      </c>
      <c r="G248" s="6" t="s">
        <v>15</v>
      </c>
      <c r="H248" s="6">
        <v>666</v>
      </c>
      <c r="K248" s="6">
        <f t="shared" si="3"/>
        <v>49.200000000000159</v>
      </c>
      <c r="L248" s="6">
        <f t="shared" si="0"/>
        <v>86.384400000000241</v>
      </c>
      <c r="M248" s="6">
        <f t="shared" ca="1" si="7"/>
        <v>4.1836715070470403</v>
      </c>
      <c r="N248" s="5">
        <f>(L248*P_calibration!$I$4+P_calibration!$I$5)*P_calibration!$I$6/10</f>
        <v>16.848047701680049</v>
      </c>
      <c r="O248" s="5">
        <f>ROUND((N248*P_calibration!$I$2+P_calibration!$I$3)*1023/5,0)</f>
        <v>234</v>
      </c>
      <c r="P248" s="5">
        <f t="shared" ca="1" si="2"/>
        <v>6195.9388495377607</v>
      </c>
      <c r="Q248" s="5">
        <f ca="1">ROUND((1023/5)*T_calibration!$I$6/(1+InputData_FromArduino!P248/T_calibration!$I$2),0)</f>
        <v>457</v>
      </c>
    </row>
    <row r="249" spans="1:17" ht="12.75" customHeight="1" x14ac:dyDescent="0.35">
      <c r="A249" s="5">
        <v>235</v>
      </c>
      <c r="B249" s="5">
        <v>457</v>
      </c>
      <c r="E249" s="6" t="s">
        <v>14</v>
      </c>
      <c r="F249" s="6">
        <v>40</v>
      </c>
      <c r="G249" s="6" t="s">
        <v>15</v>
      </c>
      <c r="H249" s="6">
        <v>666</v>
      </c>
      <c r="K249" s="6">
        <f t="shared" si="3"/>
        <v>49.400000000000162</v>
      </c>
      <c r="L249" s="6">
        <f t="shared" si="0"/>
        <v>86.675800000000251</v>
      </c>
      <c r="M249" s="6">
        <f t="shared" ca="1" si="7"/>
        <v>4.1353995955607523</v>
      </c>
      <c r="N249" s="5">
        <f>(L249*P_calibration!$I$4+P_calibration!$I$5)*P_calibration!$I$6/10</f>
        <v>16.90486842876005</v>
      </c>
      <c r="O249" s="5">
        <f>ROUND((N249*P_calibration!$I$2+P_calibration!$I$3)*1023/5,0)</f>
        <v>235</v>
      </c>
      <c r="P249" s="5">
        <f t="shared" ca="1" si="2"/>
        <v>6203.1709510585297</v>
      </c>
      <c r="Q249" s="5">
        <f ca="1">ROUND((1023/5)*T_calibration!$I$6/(1+InputData_FromArduino!P249/T_calibration!$I$2),0)</f>
        <v>457</v>
      </c>
    </row>
    <row r="250" spans="1:17" ht="12.75" customHeight="1" x14ac:dyDescent="0.35">
      <c r="A250" s="5">
        <v>236</v>
      </c>
      <c r="B250" s="5">
        <v>457</v>
      </c>
      <c r="E250" s="6" t="s">
        <v>14</v>
      </c>
      <c r="F250" s="6">
        <v>40</v>
      </c>
      <c r="G250" s="6" t="s">
        <v>15</v>
      </c>
      <c r="H250" s="6">
        <v>666</v>
      </c>
      <c r="K250" s="6">
        <f t="shared" si="3"/>
        <v>49.600000000000165</v>
      </c>
      <c r="L250" s="6">
        <f t="shared" si="0"/>
        <v>86.967200000000247</v>
      </c>
      <c r="M250" s="6">
        <f t="shared" ca="1" si="7"/>
        <v>4.0141062355846628</v>
      </c>
      <c r="N250" s="5">
        <f>(L250*P_calibration!$I$4+P_calibration!$I$5)*P_calibration!$I$6/10</f>
        <v>16.961689155840048</v>
      </c>
      <c r="O250" s="5">
        <f>ROUND((N250*P_calibration!$I$2+P_calibration!$I$3)*1023/5,0)</f>
        <v>236</v>
      </c>
      <c r="P250" s="5">
        <f t="shared" ca="1" si="2"/>
        <v>6221.3431316524438</v>
      </c>
      <c r="Q250" s="5">
        <f ca="1">ROUND((1023/5)*T_calibration!$I$6/(1+InputData_FromArduino!P250/T_calibration!$I$2),0)</f>
        <v>456</v>
      </c>
    </row>
    <row r="251" spans="1:17" ht="12.75" customHeight="1" x14ac:dyDescent="0.35">
      <c r="A251" s="5">
        <v>237</v>
      </c>
      <c r="B251" s="5">
        <v>456</v>
      </c>
      <c r="E251" s="6" t="s">
        <v>14</v>
      </c>
      <c r="F251" s="6">
        <v>40</v>
      </c>
      <c r="G251" s="6" t="s">
        <v>15</v>
      </c>
      <c r="H251" s="6">
        <v>666</v>
      </c>
      <c r="K251" s="6">
        <f t="shared" si="3"/>
        <v>49.800000000000168</v>
      </c>
      <c r="L251" s="6">
        <f t="shared" si="0"/>
        <v>87.258600000000257</v>
      </c>
      <c r="M251" s="6">
        <f t="shared" ca="1" si="7"/>
        <v>4.138393642486708</v>
      </c>
      <c r="N251" s="5">
        <f>(L251*P_calibration!$I$4+P_calibration!$I$5)*P_calibration!$I$6/10</f>
        <v>17.01850988292005</v>
      </c>
      <c r="O251" s="5">
        <f>ROUND((N251*P_calibration!$I$2+P_calibration!$I$3)*1023/5,0)</f>
        <v>237</v>
      </c>
      <c r="P251" s="5">
        <f t="shared" ca="1" si="2"/>
        <v>6202.7223827159933</v>
      </c>
      <c r="Q251" s="5">
        <f ca="1">ROUND((1023/5)*T_calibration!$I$6/(1+InputData_FromArduino!P251/T_calibration!$I$2),0)</f>
        <v>457</v>
      </c>
    </row>
    <row r="252" spans="1:17" ht="12.75" customHeight="1" x14ac:dyDescent="0.35">
      <c r="A252" s="5">
        <v>237</v>
      </c>
      <c r="B252" s="5">
        <v>457</v>
      </c>
      <c r="E252" s="6" t="s">
        <v>14</v>
      </c>
      <c r="F252" s="6">
        <v>41</v>
      </c>
      <c r="G252" s="6" t="s">
        <v>15</v>
      </c>
      <c r="H252" s="6">
        <v>665</v>
      </c>
      <c r="K252" s="6">
        <f t="shared" si="3"/>
        <v>50.000000000000171</v>
      </c>
      <c r="L252" s="6">
        <f t="shared" si="0"/>
        <v>87.550000000000253</v>
      </c>
      <c r="M252" s="6">
        <f t="shared" ca="1" si="7"/>
        <v>4.0420345867705061</v>
      </c>
      <c r="N252" s="5">
        <f>(L252*P_calibration!$I$4+P_calibration!$I$5)*P_calibration!$I$6/10</f>
        <v>17.075330610000048</v>
      </c>
      <c r="O252" s="5">
        <f>ROUND((N252*P_calibration!$I$2+P_calibration!$I$3)*1023/5,0)</f>
        <v>237</v>
      </c>
      <c r="P252" s="5">
        <f t="shared" ca="1" si="2"/>
        <v>6217.1589039128594</v>
      </c>
      <c r="Q252" s="5">
        <f ca="1">ROUND((1023/5)*T_calibration!$I$6/(1+InputData_FromArduino!P252/T_calibration!$I$2),0)</f>
        <v>456</v>
      </c>
    </row>
    <row r="253" spans="1:17" ht="12.75" customHeight="1" x14ac:dyDescent="0.35">
      <c r="A253" s="5">
        <v>238</v>
      </c>
      <c r="B253" s="5">
        <v>457</v>
      </c>
      <c r="E253" s="6" t="s">
        <v>14</v>
      </c>
      <c r="F253" s="6">
        <v>40</v>
      </c>
      <c r="G253" s="6" t="s">
        <v>15</v>
      </c>
      <c r="H253" s="6">
        <v>665</v>
      </c>
      <c r="K253" s="6">
        <f t="shared" si="3"/>
        <v>50.200000000000173</v>
      </c>
      <c r="L253" s="6">
        <f t="shared" si="0"/>
        <v>87.841400000000249</v>
      </c>
      <c r="M253" s="6">
        <f t="shared" ca="1" si="7"/>
        <v>4.1496483742818029</v>
      </c>
      <c r="N253" s="5">
        <f>(L253*P_calibration!$I$4+P_calibration!$I$5)*P_calibration!$I$6/10</f>
        <v>17.13215133708005</v>
      </c>
      <c r="O253" s="5">
        <f>ROUND((N253*P_calibration!$I$2+P_calibration!$I$3)*1023/5,0)</f>
        <v>238</v>
      </c>
      <c r="P253" s="5">
        <f t="shared" ca="1" si="2"/>
        <v>6201.0361979260188</v>
      </c>
      <c r="Q253" s="5">
        <f ca="1">ROUND((1023/5)*T_calibration!$I$6/(1+InputData_FromArduino!P253/T_calibration!$I$2),0)</f>
        <v>457</v>
      </c>
    </row>
    <row r="254" spans="1:17" ht="12.75" customHeight="1" x14ac:dyDescent="0.35">
      <c r="A254" s="5">
        <v>239</v>
      </c>
      <c r="B254" s="5">
        <v>457</v>
      </c>
      <c r="E254" s="6" t="s">
        <v>14</v>
      </c>
      <c r="F254" s="6">
        <v>40</v>
      </c>
      <c r="G254" s="6" t="s">
        <v>15</v>
      </c>
      <c r="H254" s="6">
        <v>665</v>
      </c>
      <c r="K254" s="6">
        <f t="shared" si="3"/>
        <v>50.400000000000176</v>
      </c>
      <c r="L254" s="6">
        <f t="shared" si="0"/>
        <v>88.132800000000259</v>
      </c>
      <c r="M254" s="6">
        <f t="shared" ca="1" si="7"/>
        <v>4.1538155709521245</v>
      </c>
      <c r="N254" s="5">
        <f>(L254*P_calibration!$I$4+P_calibration!$I$5)*P_calibration!$I$6/10</f>
        <v>17.188972064160051</v>
      </c>
      <c r="O254" s="5">
        <f>ROUND((N254*P_calibration!$I$2+P_calibration!$I$3)*1023/5,0)</f>
        <v>239</v>
      </c>
      <c r="P254" s="5">
        <f t="shared" ca="1" si="2"/>
        <v>6200.4118681978434</v>
      </c>
      <c r="Q254" s="5">
        <f ca="1">ROUND((1023/5)*T_calibration!$I$6/(1+InputData_FromArduino!P254/T_calibration!$I$2),0)</f>
        <v>457</v>
      </c>
    </row>
    <row r="255" spans="1:17" ht="12.75" customHeight="1" x14ac:dyDescent="0.35">
      <c r="A255" s="5">
        <v>240</v>
      </c>
      <c r="B255" s="5">
        <v>457</v>
      </c>
      <c r="E255" s="6" t="s">
        <v>14</v>
      </c>
      <c r="F255" s="6">
        <v>40</v>
      </c>
      <c r="G255" s="6" t="s">
        <v>15</v>
      </c>
      <c r="H255" s="6">
        <v>665</v>
      </c>
      <c r="K255" s="6">
        <f t="shared" si="3"/>
        <v>50.600000000000179</v>
      </c>
      <c r="L255" s="6">
        <f t="shared" si="0"/>
        <v>88.424200000000255</v>
      </c>
      <c r="M255" s="6">
        <f t="shared" ca="1" si="7"/>
        <v>4.077820278218403</v>
      </c>
      <c r="N255" s="5">
        <f>(L255*P_calibration!$I$4+P_calibration!$I$5)*P_calibration!$I$6/10</f>
        <v>17.245792791240049</v>
      </c>
      <c r="O255" s="5">
        <f>ROUND((N255*P_calibration!$I$2+P_calibration!$I$3)*1023/5,0)</f>
        <v>240</v>
      </c>
      <c r="P255" s="5">
        <f t="shared" ca="1" si="2"/>
        <v>6211.7974888461358</v>
      </c>
      <c r="Q255" s="5">
        <f ca="1">ROUND((1023/5)*T_calibration!$I$6/(1+InputData_FromArduino!P255/T_calibration!$I$2),0)</f>
        <v>457</v>
      </c>
    </row>
    <row r="256" spans="1:17" ht="12.75" customHeight="1" x14ac:dyDescent="0.35">
      <c r="A256" s="5">
        <v>240</v>
      </c>
      <c r="B256" s="5">
        <v>456</v>
      </c>
      <c r="E256" s="6" t="s">
        <v>14</v>
      </c>
      <c r="F256" s="6">
        <v>41</v>
      </c>
      <c r="G256" s="6" t="s">
        <v>15</v>
      </c>
      <c r="H256" s="6">
        <v>665</v>
      </c>
      <c r="K256" s="6">
        <f t="shared" si="3"/>
        <v>50.800000000000182</v>
      </c>
      <c r="L256" s="6">
        <f t="shared" si="0"/>
        <v>88.715600000000265</v>
      </c>
      <c r="M256" s="6">
        <f t="shared" ca="1" si="7"/>
        <v>4.0941021286788777</v>
      </c>
      <c r="N256" s="5">
        <f>(L256*P_calibration!$I$4+P_calibration!$I$5)*P_calibration!$I$6/10</f>
        <v>17.302613518320051</v>
      </c>
      <c r="O256" s="5">
        <f>ROUND((N256*P_calibration!$I$2+P_calibration!$I$3)*1023/5,0)</f>
        <v>240</v>
      </c>
      <c r="P256" s="5">
        <f t="shared" ca="1" si="2"/>
        <v>6209.3581407480269</v>
      </c>
      <c r="Q256" s="5">
        <f ca="1">ROUND((1023/5)*T_calibration!$I$6/(1+InputData_FromArduino!P256/T_calibration!$I$2),0)</f>
        <v>457</v>
      </c>
    </row>
    <row r="257" spans="1:17" ht="12.75" customHeight="1" x14ac:dyDescent="0.35">
      <c r="A257" s="5">
        <v>241</v>
      </c>
      <c r="B257" s="5">
        <v>457</v>
      </c>
      <c r="E257" s="6" t="s">
        <v>14</v>
      </c>
      <c r="F257" s="6">
        <v>40</v>
      </c>
      <c r="G257" s="6" t="s">
        <v>15</v>
      </c>
      <c r="H257" s="6">
        <v>665</v>
      </c>
      <c r="K257" s="6">
        <f t="shared" si="3"/>
        <v>51.000000000000185</v>
      </c>
      <c r="L257" s="6">
        <f t="shared" si="0"/>
        <v>89.007000000000275</v>
      </c>
      <c r="M257" s="6">
        <f t="shared" ca="1" si="7"/>
        <v>4.0873088960505291</v>
      </c>
      <c r="N257" s="5">
        <f>(L257*P_calibration!$I$4+P_calibration!$I$5)*P_calibration!$I$6/10</f>
        <v>17.359434245400056</v>
      </c>
      <c r="O257" s="5">
        <f>ROUND((N257*P_calibration!$I$2+P_calibration!$I$3)*1023/5,0)</f>
        <v>241</v>
      </c>
      <c r="P257" s="5">
        <f t="shared" ca="1" si="2"/>
        <v>6210.3759033869974</v>
      </c>
      <c r="Q257" s="5">
        <f ca="1">ROUND((1023/5)*T_calibration!$I$6/(1+InputData_FromArduino!P257/T_calibration!$I$2),0)</f>
        <v>457</v>
      </c>
    </row>
    <row r="258" spans="1:17" ht="12.75" customHeight="1" x14ac:dyDescent="0.35">
      <c r="A258" s="5">
        <v>242</v>
      </c>
      <c r="B258" s="5">
        <v>456</v>
      </c>
      <c r="E258" s="6" t="s">
        <v>14</v>
      </c>
      <c r="F258" s="6">
        <v>40</v>
      </c>
      <c r="G258" s="6" t="s">
        <v>15</v>
      </c>
      <c r="H258" s="6">
        <v>665</v>
      </c>
      <c r="K258" s="6">
        <f t="shared" si="3"/>
        <v>51.200000000000188</v>
      </c>
      <c r="L258" s="6">
        <f t="shared" si="0"/>
        <v>89.298400000000285</v>
      </c>
      <c r="M258" s="6">
        <f t="shared" ca="1" si="7"/>
        <v>4.1311749915238183</v>
      </c>
      <c r="N258" s="5">
        <f>(L258*P_calibration!$I$4+P_calibration!$I$5)*P_calibration!$I$6/10</f>
        <v>17.416254972480054</v>
      </c>
      <c r="O258" s="5">
        <f>ROUND((N258*P_calibration!$I$2+P_calibration!$I$3)*1023/5,0)</f>
        <v>242</v>
      </c>
      <c r="P258" s="5">
        <f t="shared" ca="1" si="2"/>
        <v>6203.8038815628215</v>
      </c>
      <c r="Q258" s="5">
        <f ca="1">ROUND((1023/5)*T_calibration!$I$6/(1+InputData_FromArduino!P258/T_calibration!$I$2),0)</f>
        <v>457</v>
      </c>
    </row>
    <row r="259" spans="1:17" ht="12.75" customHeight="1" x14ac:dyDescent="0.35">
      <c r="A259" s="5">
        <v>243</v>
      </c>
      <c r="B259" s="5">
        <v>457</v>
      </c>
      <c r="E259" s="6" t="s">
        <v>14</v>
      </c>
      <c r="F259" s="6">
        <v>40</v>
      </c>
      <c r="G259" s="6" t="s">
        <v>15</v>
      </c>
      <c r="H259" s="6">
        <v>665</v>
      </c>
      <c r="K259" s="6">
        <f t="shared" si="3"/>
        <v>51.40000000000019</v>
      </c>
      <c r="L259" s="6">
        <f t="shared" si="0"/>
        <v>89.589800000000281</v>
      </c>
      <c r="M259" s="6">
        <f t="shared" ca="1" si="7"/>
        <v>4.1612617594430246</v>
      </c>
      <c r="N259" s="5">
        <f>(L259*P_calibration!$I$4+P_calibration!$I$5)*P_calibration!$I$6/10</f>
        <v>17.473075699560056</v>
      </c>
      <c r="O259" s="5">
        <f>ROUND((N259*P_calibration!$I$2+P_calibration!$I$3)*1023/5,0)</f>
        <v>243</v>
      </c>
      <c r="P259" s="5">
        <f t="shared" ca="1" si="2"/>
        <v>6199.2962796609299</v>
      </c>
      <c r="Q259" s="5">
        <f ca="1">ROUND((1023/5)*T_calibration!$I$6/(1+InputData_FromArduino!P259/T_calibration!$I$2),0)</f>
        <v>457</v>
      </c>
    </row>
    <row r="260" spans="1:17" ht="12.75" customHeight="1" x14ac:dyDescent="0.35">
      <c r="A260" s="5">
        <v>244</v>
      </c>
      <c r="B260" s="5">
        <v>457</v>
      </c>
      <c r="E260" s="6" t="s">
        <v>14</v>
      </c>
      <c r="F260" s="6">
        <v>41</v>
      </c>
      <c r="G260" s="6" t="s">
        <v>15</v>
      </c>
      <c r="H260" s="6">
        <v>665</v>
      </c>
      <c r="K260" s="6">
        <f t="shared" si="3"/>
        <v>51.600000000000193</v>
      </c>
      <c r="L260" s="6">
        <f t="shared" si="0"/>
        <v>89.881200000000291</v>
      </c>
      <c r="M260" s="6">
        <f t="shared" ca="1" si="7"/>
        <v>4.0438708243746113</v>
      </c>
      <c r="N260" s="5">
        <f>(L260*P_calibration!$I$4+P_calibration!$I$5)*P_calibration!$I$6/10</f>
        <v>17.529896426640057</v>
      </c>
      <c r="O260" s="5">
        <f>ROUND((N260*P_calibration!$I$2+P_calibration!$I$3)*1023/5,0)</f>
        <v>244</v>
      </c>
      <c r="P260" s="5">
        <f t="shared" ca="1" si="2"/>
        <v>6216.8837986526723</v>
      </c>
      <c r="Q260" s="5">
        <f ca="1">ROUND((1023/5)*T_calibration!$I$6/(1+InputData_FromArduino!P260/T_calibration!$I$2),0)</f>
        <v>456</v>
      </c>
    </row>
    <row r="261" spans="1:17" ht="12.75" customHeight="1" x14ac:dyDescent="0.35">
      <c r="A261" s="5">
        <v>244</v>
      </c>
      <c r="B261" s="5">
        <v>456</v>
      </c>
      <c r="E261" s="6" t="s">
        <v>14</v>
      </c>
      <c r="F261" s="6">
        <v>40</v>
      </c>
      <c r="G261" s="6" t="s">
        <v>15</v>
      </c>
      <c r="H261" s="6">
        <v>665</v>
      </c>
      <c r="K261" s="6">
        <f t="shared" si="3"/>
        <v>51.800000000000196</v>
      </c>
      <c r="L261" s="6">
        <f t="shared" si="0"/>
        <v>90.172600000000287</v>
      </c>
      <c r="M261" s="6">
        <f t="shared" ca="1" si="7"/>
        <v>4.0114552948052271</v>
      </c>
      <c r="N261" s="5">
        <f>(L261*P_calibration!$I$4+P_calibration!$I$5)*P_calibration!$I$6/10</f>
        <v>17.586717153720056</v>
      </c>
      <c r="O261" s="5">
        <f>ROUND((N261*P_calibration!$I$2+P_calibration!$I$3)*1023/5,0)</f>
        <v>244</v>
      </c>
      <c r="P261" s="5">
        <f t="shared" ca="1" si="2"/>
        <v>6221.7402958055118</v>
      </c>
      <c r="Q261" s="5">
        <f ca="1">ROUND((1023/5)*T_calibration!$I$6/(1+InputData_FromArduino!P261/T_calibration!$I$2),0)</f>
        <v>456</v>
      </c>
    </row>
    <row r="262" spans="1:17" ht="12.75" customHeight="1" x14ac:dyDescent="0.35">
      <c r="A262" s="5">
        <v>245</v>
      </c>
      <c r="B262" s="5">
        <v>457</v>
      </c>
      <c r="E262" s="6" t="s">
        <v>14</v>
      </c>
      <c r="F262" s="6">
        <v>40</v>
      </c>
      <c r="G262" s="6" t="s">
        <v>15</v>
      </c>
      <c r="H262" s="6">
        <v>665</v>
      </c>
      <c r="K262" s="6">
        <f t="shared" si="3"/>
        <v>52.000000000000199</v>
      </c>
      <c r="L262" s="6">
        <f t="shared" si="0"/>
        <v>90.464000000000297</v>
      </c>
      <c r="M262" s="6">
        <f t="shared" ca="1" si="7"/>
        <v>4.0846554482022981</v>
      </c>
      <c r="N262" s="5">
        <f>(L262*P_calibration!$I$4+P_calibration!$I$5)*P_calibration!$I$6/10</f>
        <v>17.643537880800057</v>
      </c>
      <c r="O262" s="5">
        <f>ROUND((N262*P_calibration!$I$2+P_calibration!$I$3)*1023/5,0)</f>
        <v>245</v>
      </c>
      <c r="P262" s="5">
        <f t="shared" ca="1" si="2"/>
        <v>6210.7734431493063</v>
      </c>
      <c r="Q262" s="5">
        <f ca="1">ROUND((1023/5)*T_calibration!$I$6/(1+InputData_FromArduino!P262/T_calibration!$I$2),0)</f>
        <v>457</v>
      </c>
    </row>
    <row r="263" spans="1:17" ht="12.75" customHeight="1" x14ac:dyDescent="0.35">
      <c r="A263" s="5">
        <v>246</v>
      </c>
      <c r="B263" s="5">
        <v>456</v>
      </c>
      <c r="E263" s="6" t="s">
        <v>14</v>
      </c>
      <c r="F263" s="6">
        <v>40</v>
      </c>
      <c r="G263" s="6" t="s">
        <v>15</v>
      </c>
      <c r="H263" s="6">
        <v>666</v>
      </c>
      <c r="K263" s="6">
        <f t="shared" si="3"/>
        <v>52.200000000000202</v>
      </c>
      <c r="L263" s="6">
        <f t="shared" si="0"/>
        <v>90.755400000000293</v>
      </c>
      <c r="M263" s="6">
        <f t="shared" ca="1" si="7"/>
        <v>4.0838876165619338</v>
      </c>
      <c r="N263" s="5">
        <f>(L263*P_calibration!$I$4+P_calibration!$I$5)*P_calibration!$I$6/10</f>
        <v>17.700358607880059</v>
      </c>
      <c r="O263" s="5">
        <f>ROUND((N263*P_calibration!$I$2+P_calibration!$I$3)*1023/5,0)</f>
        <v>246</v>
      </c>
      <c r="P263" s="5">
        <f t="shared" ca="1" si="2"/>
        <v>6210.8884797451865</v>
      </c>
      <c r="Q263" s="5">
        <f ca="1">ROUND((1023/5)*T_calibration!$I$6/(1+InputData_FromArduino!P263/T_calibration!$I$2),0)</f>
        <v>457</v>
      </c>
    </row>
    <row r="264" spans="1:17" ht="12.75" customHeight="1" x14ac:dyDescent="0.35">
      <c r="A264" s="5">
        <v>247</v>
      </c>
      <c r="B264" s="5">
        <v>456</v>
      </c>
      <c r="E264" s="6" t="s">
        <v>14</v>
      </c>
      <c r="F264" s="6">
        <v>40</v>
      </c>
      <c r="G264" s="6" t="s">
        <v>15</v>
      </c>
      <c r="H264" s="6">
        <v>665</v>
      </c>
      <c r="K264" s="6">
        <f t="shared" si="3"/>
        <v>52.400000000000205</v>
      </c>
      <c r="L264" s="6">
        <f t="shared" si="0"/>
        <v>91.046800000000303</v>
      </c>
      <c r="M264" s="6">
        <f t="shared" ca="1" si="7"/>
        <v>4.1979284654319748</v>
      </c>
      <c r="N264" s="5">
        <f>(L264*P_calibration!$I$4+P_calibration!$I$5)*P_calibration!$I$6/10</f>
        <v>17.757179334960057</v>
      </c>
      <c r="O264" s="5">
        <f>ROUND((N264*P_calibration!$I$2+P_calibration!$I$3)*1023/5,0)</f>
        <v>247</v>
      </c>
      <c r="P264" s="5">
        <f t="shared" ca="1" si="2"/>
        <v>6193.8028709273731</v>
      </c>
      <c r="Q264" s="5">
        <f ca="1">ROUND((1023/5)*T_calibration!$I$6/(1+InputData_FromArduino!P264/T_calibration!$I$2),0)</f>
        <v>457</v>
      </c>
    </row>
    <row r="265" spans="1:17" ht="12.75" customHeight="1" x14ac:dyDescent="0.35">
      <c r="A265" s="5">
        <v>247</v>
      </c>
      <c r="B265" s="5">
        <v>457</v>
      </c>
      <c r="E265" s="6" t="s">
        <v>14</v>
      </c>
      <c r="F265" s="6">
        <v>40</v>
      </c>
      <c r="G265" s="6" t="s">
        <v>15</v>
      </c>
      <c r="H265" s="6">
        <v>666</v>
      </c>
      <c r="K265" s="6">
        <f t="shared" si="3"/>
        <v>52.600000000000207</v>
      </c>
      <c r="L265" s="6">
        <f t="shared" si="0"/>
        <v>91.338200000000299</v>
      </c>
      <c r="M265" s="6">
        <f t="shared" ca="1" si="7"/>
        <v>4.1673954702126723</v>
      </c>
      <c r="N265" s="5">
        <f>(L265*P_calibration!$I$4+P_calibration!$I$5)*P_calibration!$I$6/10</f>
        <v>17.814000062040058</v>
      </c>
      <c r="O265" s="5">
        <f>ROUND((N265*P_calibration!$I$2+P_calibration!$I$3)*1023/5,0)</f>
        <v>247</v>
      </c>
      <c r="P265" s="5">
        <f t="shared" ca="1" si="2"/>
        <v>6198.3773266379549</v>
      </c>
      <c r="Q265" s="5">
        <f ca="1">ROUND((1023/5)*T_calibration!$I$6/(1+InputData_FromArduino!P265/T_calibration!$I$2),0)</f>
        <v>457</v>
      </c>
    </row>
    <row r="266" spans="1:17" ht="12.75" customHeight="1" x14ac:dyDescent="0.35">
      <c r="A266" s="5">
        <v>248</v>
      </c>
      <c r="B266" s="5">
        <v>457</v>
      </c>
      <c r="E266" s="6" t="s">
        <v>14</v>
      </c>
      <c r="F266" s="6">
        <v>40</v>
      </c>
      <c r="G266" s="6" t="s">
        <v>15</v>
      </c>
      <c r="H266" s="6">
        <v>666</v>
      </c>
      <c r="K266" s="6">
        <f t="shared" si="3"/>
        <v>52.80000000000021</v>
      </c>
      <c r="L266" s="6">
        <f t="shared" si="0"/>
        <v>91.629600000000309</v>
      </c>
      <c r="M266" s="6">
        <f t="shared" ca="1" si="7"/>
        <v>4.1832278193318704</v>
      </c>
      <c r="N266" s="5">
        <f>(L266*P_calibration!$I$4+P_calibration!$I$5)*P_calibration!$I$6/10</f>
        <v>17.870820789120057</v>
      </c>
      <c r="O266" s="5">
        <f>ROUND((N266*P_calibration!$I$2+P_calibration!$I$3)*1023/5,0)</f>
        <v>248</v>
      </c>
      <c r="P266" s="5">
        <f t="shared" ca="1" si="2"/>
        <v>6196.0053228656407</v>
      </c>
      <c r="Q266" s="5">
        <f ca="1">ROUND((1023/5)*T_calibration!$I$6/(1+InputData_FromArduino!P266/T_calibration!$I$2),0)</f>
        <v>457</v>
      </c>
    </row>
    <row r="267" spans="1:17" ht="12.75" customHeight="1" x14ac:dyDescent="0.35">
      <c r="A267" s="5">
        <v>249</v>
      </c>
      <c r="B267" s="5">
        <v>457</v>
      </c>
      <c r="E267" s="6" t="s">
        <v>14</v>
      </c>
      <c r="F267" s="6">
        <v>40</v>
      </c>
      <c r="G267" s="6" t="s">
        <v>15</v>
      </c>
      <c r="H267" s="6">
        <v>666</v>
      </c>
      <c r="K267" s="6">
        <f t="shared" si="3"/>
        <v>53.000000000000213</v>
      </c>
      <c r="L267" s="6">
        <f t="shared" si="0"/>
        <v>91.921000000000319</v>
      </c>
      <c r="M267" s="6">
        <f t="shared" ca="1" si="7"/>
        <v>4.1571603213025652</v>
      </c>
      <c r="N267" s="5">
        <f>(L267*P_calibration!$I$4+P_calibration!$I$5)*P_calibration!$I$6/10</f>
        <v>17.927641516200062</v>
      </c>
      <c r="O267" s="5">
        <f>ROUND((N267*P_calibration!$I$2+P_calibration!$I$3)*1023/5,0)</f>
        <v>249</v>
      </c>
      <c r="P267" s="5">
        <f t="shared" ca="1" si="2"/>
        <v>6199.9107574410646</v>
      </c>
      <c r="Q267" s="5">
        <f ca="1">ROUND((1023/5)*T_calibration!$I$6/(1+InputData_FromArduino!P267/T_calibration!$I$2),0)</f>
        <v>457</v>
      </c>
    </row>
    <row r="268" spans="1:17" ht="12.75" customHeight="1" x14ac:dyDescent="0.35">
      <c r="A268" s="5">
        <v>250</v>
      </c>
      <c r="B268" s="5">
        <v>456</v>
      </c>
      <c r="E268" s="6" t="s">
        <v>14</v>
      </c>
      <c r="F268" s="6">
        <v>40</v>
      </c>
      <c r="G268" s="6" t="s">
        <v>15</v>
      </c>
      <c r="H268" s="6">
        <v>665</v>
      </c>
      <c r="K268" s="6">
        <f t="shared" si="3"/>
        <v>53.200000000000216</v>
      </c>
      <c r="L268" s="6">
        <f t="shared" si="0"/>
        <v>92.212400000000329</v>
      </c>
      <c r="M268" s="6">
        <f t="shared" ca="1" si="7"/>
        <v>4.0207824394236082</v>
      </c>
      <c r="N268" s="5">
        <f>(L268*P_calibration!$I$4+P_calibration!$I$5)*P_calibration!$I$6/10</f>
        <v>17.984462243280063</v>
      </c>
      <c r="O268" s="5">
        <f>ROUND((N268*P_calibration!$I$2+P_calibration!$I$3)*1023/5,0)</f>
        <v>250</v>
      </c>
      <c r="P268" s="5">
        <f t="shared" ca="1" si="2"/>
        <v>6220.3429022757737</v>
      </c>
      <c r="Q268" s="5">
        <f ca="1">ROUND((1023/5)*T_calibration!$I$6/(1+InputData_FromArduino!P268/T_calibration!$I$2),0)</f>
        <v>456</v>
      </c>
    </row>
    <row r="269" spans="1:17" ht="12.75" customHeight="1" x14ac:dyDescent="0.35">
      <c r="A269" s="5">
        <v>251</v>
      </c>
      <c r="B269" s="5">
        <v>457</v>
      </c>
      <c r="E269" s="6" t="s">
        <v>14</v>
      </c>
      <c r="F269" s="6">
        <v>40</v>
      </c>
      <c r="G269" s="6" t="s">
        <v>15</v>
      </c>
      <c r="H269" s="6">
        <v>666</v>
      </c>
      <c r="K269" s="6">
        <f t="shared" si="3"/>
        <v>53.400000000000219</v>
      </c>
      <c r="L269" s="6">
        <f t="shared" si="0"/>
        <v>92.503800000000325</v>
      </c>
      <c r="M269" s="6">
        <f t="shared" ca="1" si="7"/>
        <v>4.0041406907423438</v>
      </c>
      <c r="N269" s="5">
        <f>(L269*P_calibration!$I$4+P_calibration!$I$5)*P_calibration!$I$6/10</f>
        <v>18.041282970360061</v>
      </c>
      <c r="O269" s="5">
        <f>ROUND((N269*P_calibration!$I$2+P_calibration!$I$3)*1023/5,0)</f>
        <v>251</v>
      </c>
      <c r="P269" s="5">
        <f t="shared" ca="1" si="2"/>
        <v>6222.8361703532191</v>
      </c>
      <c r="Q269" s="5">
        <f ca="1">ROUND((1023/5)*T_calibration!$I$6/(1+InputData_FromArduino!P269/T_calibration!$I$2),0)</f>
        <v>456</v>
      </c>
    </row>
    <row r="270" spans="1:17" ht="12.75" customHeight="1" x14ac:dyDescent="0.35">
      <c r="A270" s="5">
        <v>251</v>
      </c>
      <c r="B270" s="5">
        <v>457</v>
      </c>
      <c r="E270" s="6" t="s">
        <v>14</v>
      </c>
      <c r="F270" s="6">
        <v>40</v>
      </c>
      <c r="G270" s="6" t="s">
        <v>15</v>
      </c>
      <c r="H270" s="6">
        <v>665</v>
      </c>
      <c r="K270" s="6">
        <f t="shared" si="3"/>
        <v>53.600000000000222</v>
      </c>
      <c r="L270" s="6">
        <f t="shared" si="0"/>
        <v>92.795200000000335</v>
      </c>
      <c r="M270" s="6">
        <f t="shared" ca="1" si="7"/>
        <v>4.1639707395451797</v>
      </c>
      <c r="N270" s="5">
        <f>(L270*P_calibration!$I$4+P_calibration!$I$5)*P_calibration!$I$6/10</f>
        <v>18.098103697440063</v>
      </c>
      <c r="O270" s="5">
        <f>ROUND((N270*P_calibration!$I$2+P_calibration!$I$3)*1023/5,0)</f>
        <v>251</v>
      </c>
      <c r="P270" s="5">
        <f t="shared" ca="1" si="2"/>
        <v>6198.8904200520337</v>
      </c>
      <c r="Q270" s="5">
        <f ca="1">ROUND((1023/5)*T_calibration!$I$6/(1+InputData_FromArduino!P270/T_calibration!$I$2),0)</f>
        <v>457</v>
      </c>
    </row>
    <row r="271" spans="1:17" ht="12.75" customHeight="1" x14ac:dyDescent="0.35">
      <c r="A271" s="5">
        <v>252</v>
      </c>
      <c r="B271" s="5">
        <v>457</v>
      </c>
      <c r="E271" s="6" t="s">
        <v>14</v>
      </c>
      <c r="F271" s="6">
        <v>40</v>
      </c>
      <c r="G271" s="6" t="s">
        <v>15</v>
      </c>
      <c r="H271" s="6">
        <v>666</v>
      </c>
      <c r="K271" s="6">
        <f t="shared" si="3"/>
        <v>53.800000000000225</v>
      </c>
      <c r="L271" s="6">
        <f t="shared" si="0"/>
        <v>93.086600000000331</v>
      </c>
      <c r="M271" s="6">
        <f t="shared" ca="1" si="7"/>
        <v>4.1484049656804629</v>
      </c>
      <c r="N271" s="5">
        <f>(L271*P_calibration!$I$4+P_calibration!$I$5)*P_calibration!$I$6/10</f>
        <v>18.154924424520065</v>
      </c>
      <c r="O271" s="5">
        <f>ROUND((N271*P_calibration!$I$2+P_calibration!$I$3)*1023/5,0)</f>
        <v>252</v>
      </c>
      <c r="P271" s="5">
        <f t="shared" ca="1" si="2"/>
        <v>6201.2224854990573</v>
      </c>
      <c r="Q271" s="5">
        <f ca="1">ROUND((1023/5)*T_calibration!$I$6/(1+InputData_FromArduino!P271/T_calibration!$I$2),0)</f>
        <v>457</v>
      </c>
    </row>
    <row r="272" spans="1:17" ht="12.75" customHeight="1" x14ac:dyDescent="0.35">
      <c r="A272" s="5">
        <v>253</v>
      </c>
      <c r="B272" s="5">
        <v>456</v>
      </c>
      <c r="E272" s="6" t="s">
        <v>14</v>
      </c>
      <c r="F272" s="6">
        <v>40</v>
      </c>
      <c r="G272" s="6" t="s">
        <v>15</v>
      </c>
      <c r="H272" s="6">
        <v>665</v>
      </c>
      <c r="K272" s="6">
        <f t="shared" si="3"/>
        <v>54.000000000000227</v>
      </c>
      <c r="L272" s="6">
        <f t="shared" si="0"/>
        <v>93.378000000000341</v>
      </c>
      <c r="M272" s="6">
        <f t="shared" ca="1" si="7"/>
        <v>4.165835066613746</v>
      </c>
      <c r="N272" s="5">
        <f>(L272*P_calibration!$I$4+P_calibration!$I$5)*P_calibration!$I$6/10</f>
        <v>18.211745151600066</v>
      </c>
      <c r="O272" s="5">
        <f>ROUND((N272*P_calibration!$I$2+P_calibration!$I$3)*1023/5,0)</f>
        <v>253</v>
      </c>
      <c r="P272" s="5">
        <f t="shared" ca="1" si="2"/>
        <v>6198.611106426104</v>
      </c>
      <c r="Q272" s="5">
        <f ca="1">ROUND((1023/5)*T_calibration!$I$6/(1+InputData_FromArduino!P272/T_calibration!$I$2),0)</f>
        <v>457</v>
      </c>
    </row>
    <row r="273" spans="1:17" ht="12.75" customHeight="1" x14ac:dyDescent="0.35">
      <c r="A273" s="5">
        <v>254</v>
      </c>
      <c r="B273" s="5">
        <v>456</v>
      </c>
      <c r="E273" s="6" t="s">
        <v>14</v>
      </c>
      <c r="F273" s="6">
        <v>40</v>
      </c>
      <c r="G273" s="6" t="s">
        <v>15</v>
      </c>
      <c r="H273" s="6">
        <v>665</v>
      </c>
      <c r="K273" s="6">
        <f t="shared" si="3"/>
        <v>54.20000000000023</v>
      </c>
      <c r="L273" s="6">
        <f t="shared" si="0"/>
        <v>93.669400000000337</v>
      </c>
      <c r="M273" s="6">
        <f t="shared" ca="1" si="7"/>
        <v>4.0650575129550903</v>
      </c>
      <c r="N273" s="5">
        <f>(L273*P_calibration!$I$4+P_calibration!$I$5)*P_calibration!$I$6/10</f>
        <v>18.268565878680064</v>
      </c>
      <c r="O273" s="5">
        <f>ROUND((N273*P_calibration!$I$2+P_calibration!$I$3)*1023/5,0)</f>
        <v>254</v>
      </c>
      <c r="P273" s="5">
        <f t="shared" ca="1" si="2"/>
        <v>6213.7096073272169</v>
      </c>
      <c r="Q273" s="5">
        <f ca="1">ROUND((1023/5)*T_calibration!$I$6/(1+InputData_FromArduino!P273/T_calibration!$I$2),0)</f>
        <v>456</v>
      </c>
    </row>
    <row r="274" spans="1:17" ht="12.75" customHeight="1" x14ac:dyDescent="0.35">
      <c r="A274" s="5">
        <v>254</v>
      </c>
      <c r="B274" s="5">
        <v>457</v>
      </c>
      <c r="E274" s="6" t="s">
        <v>14</v>
      </c>
      <c r="F274" s="6">
        <v>40</v>
      </c>
      <c r="G274" s="6" t="s">
        <v>15</v>
      </c>
      <c r="H274" s="6">
        <v>665</v>
      </c>
      <c r="K274" s="6">
        <f t="shared" si="3"/>
        <v>54.400000000000233</v>
      </c>
      <c r="L274" s="6">
        <f t="shared" si="0"/>
        <v>93.960800000000333</v>
      </c>
      <c r="M274" s="6">
        <f t="shared" ca="1" si="7"/>
        <v>4.0435566909830349</v>
      </c>
      <c r="N274" s="5">
        <f>(L274*P_calibration!$I$4+P_calibration!$I$5)*P_calibration!$I$6/10</f>
        <v>18.325386605760066</v>
      </c>
      <c r="O274" s="5">
        <f>ROUND((N274*P_calibration!$I$2+P_calibration!$I$3)*1023/5,0)</f>
        <v>254</v>
      </c>
      <c r="P274" s="5">
        <f t="shared" ca="1" si="2"/>
        <v>6216.9308621417495</v>
      </c>
      <c r="Q274" s="5">
        <f ca="1">ROUND((1023/5)*T_calibration!$I$6/(1+InputData_FromArduino!P274/T_calibration!$I$2),0)</f>
        <v>456</v>
      </c>
    </row>
    <row r="275" spans="1:17" ht="12.75" customHeight="1" x14ac:dyDescent="0.35">
      <c r="A275" s="5">
        <v>255</v>
      </c>
      <c r="B275" s="5">
        <v>457</v>
      </c>
      <c r="E275" s="6" t="s">
        <v>14</v>
      </c>
      <c r="F275" s="6">
        <v>40</v>
      </c>
      <c r="G275" s="6" t="s">
        <v>15</v>
      </c>
      <c r="H275" s="6">
        <v>666</v>
      </c>
      <c r="K275" s="6">
        <f t="shared" si="3"/>
        <v>54.600000000000236</v>
      </c>
      <c r="L275" s="6">
        <f t="shared" si="0"/>
        <v>94.252200000000343</v>
      </c>
      <c r="M275" s="6">
        <f t="shared" ca="1" si="7"/>
        <v>4.1333725514786375</v>
      </c>
      <c r="N275" s="5">
        <f>(L275*P_calibration!$I$4+P_calibration!$I$5)*P_calibration!$I$6/10</f>
        <v>18.382207332840064</v>
      </c>
      <c r="O275" s="5">
        <f>ROUND((N275*P_calibration!$I$2+P_calibration!$I$3)*1023/5,0)</f>
        <v>255</v>
      </c>
      <c r="P275" s="5">
        <f t="shared" ca="1" si="2"/>
        <v>6203.4746429600418</v>
      </c>
      <c r="Q275" s="5">
        <f ca="1">ROUND((1023/5)*T_calibration!$I$6/(1+InputData_FromArduino!P275/T_calibration!$I$2),0)</f>
        <v>457</v>
      </c>
    </row>
    <row r="276" spans="1:17" ht="12.75" customHeight="1" x14ac:dyDescent="0.35">
      <c r="A276" s="5">
        <v>256</v>
      </c>
      <c r="B276" s="5">
        <v>457</v>
      </c>
      <c r="E276" s="6" t="s">
        <v>14</v>
      </c>
      <c r="F276" s="6">
        <v>40</v>
      </c>
      <c r="G276" s="6" t="s">
        <v>15</v>
      </c>
      <c r="H276" s="6">
        <v>666</v>
      </c>
      <c r="K276" s="6">
        <f t="shared" si="3"/>
        <v>54.800000000000239</v>
      </c>
      <c r="L276" s="6">
        <f t="shared" si="0"/>
        <v>94.543600000000353</v>
      </c>
      <c r="M276" s="6">
        <f t="shared" ca="1" si="7"/>
        <v>4.08415752941674</v>
      </c>
      <c r="N276" s="5">
        <f>(L276*P_calibration!$I$4+P_calibration!$I$5)*P_calibration!$I$6/10</f>
        <v>18.439028059920069</v>
      </c>
      <c r="O276" s="5">
        <f>ROUND((N276*P_calibration!$I$2+P_calibration!$I$3)*1023/5,0)</f>
        <v>256</v>
      </c>
      <c r="P276" s="5">
        <f t="shared" ca="1" si="2"/>
        <v>6210.8480413803563</v>
      </c>
      <c r="Q276" s="5">
        <f ca="1">ROUND((1023/5)*T_calibration!$I$6/(1+InputData_FromArduino!P276/T_calibration!$I$2),0)</f>
        <v>457</v>
      </c>
    </row>
    <row r="277" spans="1:17" ht="12.75" customHeight="1" x14ac:dyDescent="0.35">
      <c r="A277" s="5">
        <v>257</v>
      </c>
      <c r="B277" s="5">
        <v>457</v>
      </c>
      <c r="E277" s="6" t="s">
        <v>14</v>
      </c>
      <c r="F277" s="6">
        <v>40</v>
      </c>
      <c r="G277" s="6" t="s">
        <v>15</v>
      </c>
      <c r="H277" s="6">
        <v>666</v>
      </c>
      <c r="K277" s="6">
        <f t="shared" si="3"/>
        <v>55.000000000000242</v>
      </c>
      <c r="L277" s="6">
        <f t="shared" si="0"/>
        <v>94.835000000000363</v>
      </c>
      <c r="M277" s="6">
        <f t="shared" ca="1" si="7"/>
        <v>4.1506467921797601</v>
      </c>
      <c r="N277" s="5">
        <f>(L277*P_calibration!$I$4+P_calibration!$I$5)*P_calibration!$I$6/10</f>
        <v>18.495848787000071</v>
      </c>
      <c r="O277" s="5">
        <f>ROUND((N277*P_calibration!$I$2+P_calibration!$I$3)*1023/5,0)</f>
        <v>257</v>
      </c>
      <c r="P277" s="5">
        <f t="shared" ca="1" si="2"/>
        <v>6200.8866148791531</v>
      </c>
      <c r="Q277" s="5">
        <f ca="1">ROUND((1023/5)*T_calibration!$I$6/(1+InputData_FromArduino!P277/T_calibration!$I$2),0)</f>
        <v>457</v>
      </c>
    </row>
    <row r="278" spans="1:17" ht="12.75" customHeight="1" x14ac:dyDescent="0.35">
      <c r="A278" s="5">
        <v>257</v>
      </c>
      <c r="B278" s="5">
        <v>457</v>
      </c>
      <c r="E278" s="6" t="s">
        <v>14</v>
      </c>
      <c r="F278" s="6">
        <v>40</v>
      </c>
      <c r="G278" s="6" t="s">
        <v>15</v>
      </c>
      <c r="H278" s="6">
        <v>666</v>
      </c>
      <c r="K278" s="6">
        <f t="shared" si="3"/>
        <v>55.200000000000244</v>
      </c>
      <c r="L278" s="6">
        <f t="shared" si="0"/>
        <v>95.126400000000359</v>
      </c>
      <c r="M278" s="6">
        <f t="shared" ca="1" si="7"/>
        <v>4.0130365745674519</v>
      </c>
      <c r="N278" s="5">
        <f>(L278*P_calibration!$I$4+P_calibration!$I$5)*P_calibration!$I$6/10</f>
        <v>18.552669514080069</v>
      </c>
      <c r="O278" s="5">
        <f>ROUND((N278*P_calibration!$I$2+P_calibration!$I$3)*1023/5,0)</f>
        <v>257</v>
      </c>
      <c r="P278" s="5">
        <f t="shared" ca="1" si="2"/>
        <v>6221.5033883489596</v>
      </c>
      <c r="Q278" s="5">
        <f ca="1">ROUND((1023/5)*T_calibration!$I$6/(1+InputData_FromArduino!P278/T_calibration!$I$2),0)</f>
        <v>456</v>
      </c>
    </row>
    <row r="279" spans="1:17" ht="12.75" customHeight="1" x14ac:dyDescent="0.35">
      <c r="A279" s="5">
        <v>258</v>
      </c>
      <c r="B279" s="5">
        <v>457</v>
      </c>
      <c r="E279" s="6" t="s">
        <v>14</v>
      </c>
      <c r="F279" s="6">
        <v>40</v>
      </c>
      <c r="G279" s="6" t="s">
        <v>15</v>
      </c>
      <c r="H279" s="6">
        <v>665</v>
      </c>
      <c r="K279" s="6">
        <f t="shared" si="3"/>
        <v>55.400000000000247</v>
      </c>
      <c r="L279" s="6">
        <f t="shared" si="0"/>
        <v>95.417800000000369</v>
      </c>
      <c r="M279" s="6">
        <f t="shared" ca="1" si="7"/>
        <v>4.021292875150424</v>
      </c>
      <c r="N279" s="5">
        <f>(L279*P_calibration!$I$4+P_calibration!$I$5)*P_calibration!$I$6/10</f>
        <v>18.609490241160071</v>
      </c>
      <c r="O279" s="5">
        <f>ROUND((N279*P_calibration!$I$2+P_calibration!$I$3)*1023/5,0)</f>
        <v>258</v>
      </c>
      <c r="P279" s="5">
        <f t="shared" ca="1" si="2"/>
        <v>6220.2664287556145</v>
      </c>
      <c r="Q279" s="5">
        <f ca="1">ROUND((1023/5)*T_calibration!$I$6/(1+InputData_FromArduino!P279/T_calibration!$I$2),0)</f>
        <v>456</v>
      </c>
    </row>
    <row r="280" spans="1:17" ht="12.75" customHeight="1" x14ac:dyDescent="0.35">
      <c r="A280" s="5">
        <v>259</v>
      </c>
      <c r="B280" s="5">
        <v>457</v>
      </c>
      <c r="E280" s="6" t="s">
        <v>14</v>
      </c>
      <c r="F280" s="6">
        <v>40</v>
      </c>
      <c r="G280" s="6" t="s">
        <v>15</v>
      </c>
      <c r="H280" s="6">
        <v>666</v>
      </c>
      <c r="K280" s="6">
        <f t="shared" si="3"/>
        <v>55.60000000000025</v>
      </c>
      <c r="L280" s="6">
        <f t="shared" si="0"/>
        <v>95.709200000000365</v>
      </c>
      <c r="M280" s="6">
        <f t="shared" ca="1" si="7"/>
        <v>4.0126951910792945</v>
      </c>
      <c r="N280" s="5">
        <f>(L280*P_calibration!$I$4+P_calibration!$I$5)*P_calibration!$I$6/10</f>
        <v>18.666310968240072</v>
      </c>
      <c r="O280" s="5">
        <f>ROUND((N280*P_calibration!$I$2+P_calibration!$I$3)*1023/5,0)</f>
        <v>259</v>
      </c>
      <c r="P280" s="5">
        <f t="shared" ca="1" si="2"/>
        <v>6221.5545344496186</v>
      </c>
      <c r="Q280" s="5">
        <f ca="1">ROUND((1023/5)*T_calibration!$I$6/(1+InputData_FromArduino!P280/T_calibration!$I$2),0)</f>
        <v>456</v>
      </c>
    </row>
    <row r="281" spans="1:17" ht="12.75" customHeight="1" x14ac:dyDescent="0.35">
      <c r="A281" s="5">
        <v>260</v>
      </c>
      <c r="B281" s="5">
        <v>457</v>
      </c>
      <c r="E281" s="6" t="s">
        <v>14</v>
      </c>
      <c r="F281" s="6">
        <v>40</v>
      </c>
      <c r="G281" s="6" t="s">
        <v>15</v>
      </c>
      <c r="H281" s="6">
        <v>666</v>
      </c>
      <c r="K281" s="6">
        <f t="shared" si="3"/>
        <v>55.800000000000253</v>
      </c>
      <c r="L281" s="6">
        <f t="shared" si="0"/>
        <v>96.000600000000375</v>
      </c>
      <c r="M281" s="6">
        <f t="shared" ca="1" si="7"/>
        <v>4.0078576071739436</v>
      </c>
      <c r="N281" s="5">
        <f>(L281*P_calibration!$I$4+P_calibration!$I$5)*P_calibration!$I$6/10</f>
        <v>18.72313169532007</v>
      </c>
      <c r="O281" s="5">
        <f>ROUND((N281*P_calibration!$I$2+P_calibration!$I$3)*1023/5,0)</f>
        <v>260</v>
      </c>
      <c r="P281" s="5">
        <f t="shared" ca="1" si="2"/>
        <v>6222.2793016453124</v>
      </c>
      <c r="Q281" s="5">
        <f ca="1">ROUND((1023/5)*T_calibration!$I$6/(1+InputData_FromArduino!P281/T_calibration!$I$2),0)</f>
        <v>456</v>
      </c>
    </row>
    <row r="282" spans="1:17" ht="12.75" customHeight="1" x14ac:dyDescent="0.35">
      <c r="A282" s="5">
        <v>261</v>
      </c>
      <c r="B282" s="5">
        <v>457</v>
      </c>
      <c r="E282" s="6" t="s">
        <v>14</v>
      </c>
      <c r="F282" s="6">
        <v>39</v>
      </c>
      <c r="G282" s="6" t="s">
        <v>15</v>
      </c>
      <c r="H282" s="6">
        <v>665</v>
      </c>
      <c r="K282" s="6">
        <f t="shared" si="3"/>
        <v>56.000000000000256</v>
      </c>
      <c r="L282" s="6">
        <f t="shared" si="0"/>
        <v>96.292000000000371</v>
      </c>
      <c r="M282" s="6">
        <f t="shared" ca="1" si="7"/>
        <v>4.1821071443410247</v>
      </c>
      <c r="N282" s="5">
        <f>(L282*P_calibration!$I$4+P_calibration!$I$5)*P_calibration!$I$6/10</f>
        <v>18.779952422400072</v>
      </c>
      <c r="O282" s="5">
        <f>ROUND((N282*P_calibration!$I$2+P_calibration!$I$3)*1023/5,0)</f>
        <v>261</v>
      </c>
      <c r="P282" s="5">
        <f t="shared" ca="1" si="2"/>
        <v>6196.1732224796397</v>
      </c>
      <c r="Q282" s="5">
        <f ca="1">ROUND((1023/5)*T_calibration!$I$6/(1+InputData_FromArduino!P282/T_calibration!$I$2),0)</f>
        <v>457</v>
      </c>
    </row>
    <row r="283" spans="1:17" ht="12.75" customHeight="1" x14ac:dyDescent="0.35">
      <c r="A283" s="5">
        <v>261</v>
      </c>
      <c r="B283" s="5">
        <v>457</v>
      </c>
      <c r="E283" s="6" t="s">
        <v>14</v>
      </c>
      <c r="F283" s="6">
        <v>40</v>
      </c>
      <c r="G283" s="6" t="s">
        <v>15</v>
      </c>
      <c r="H283" s="6">
        <v>666</v>
      </c>
      <c r="K283" s="6">
        <f t="shared" si="3"/>
        <v>56.200000000000259</v>
      </c>
      <c r="L283" s="6">
        <f t="shared" si="0"/>
        <v>96.583400000000381</v>
      </c>
      <c r="M283" s="6">
        <f t="shared" ca="1" si="7"/>
        <v>4.051492709598012</v>
      </c>
      <c r="N283" s="5">
        <f>(L283*P_calibration!$I$4+P_calibration!$I$5)*P_calibration!$I$6/10</f>
        <v>18.836773149480074</v>
      </c>
      <c r="O283" s="5">
        <f>ROUND((N283*P_calibration!$I$2+P_calibration!$I$3)*1023/5,0)</f>
        <v>261</v>
      </c>
      <c r="P283" s="5">
        <f t="shared" ca="1" si="2"/>
        <v>6215.7418872176768</v>
      </c>
      <c r="Q283" s="5">
        <f ca="1">ROUND((1023/5)*T_calibration!$I$6/(1+InputData_FromArduino!P283/T_calibration!$I$2),0)</f>
        <v>456</v>
      </c>
    </row>
    <row r="284" spans="1:17" ht="12.75" customHeight="1" x14ac:dyDescent="0.35">
      <c r="A284" s="5">
        <v>262</v>
      </c>
      <c r="B284" s="5">
        <v>457</v>
      </c>
      <c r="E284" s="6" t="s">
        <v>14</v>
      </c>
      <c r="F284" s="6">
        <v>40</v>
      </c>
      <c r="G284" s="6" t="s">
        <v>15</v>
      </c>
      <c r="H284" s="6">
        <v>666</v>
      </c>
      <c r="K284" s="6">
        <f t="shared" si="3"/>
        <v>56.400000000000261</v>
      </c>
      <c r="L284" s="6">
        <f t="shared" si="0"/>
        <v>96.874800000000377</v>
      </c>
      <c r="M284" s="6">
        <f t="shared" ca="1" si="7"/>
        <v>4.0862865349206743</v>
      </c>
      <c r="N284" s="5">
        <f>(L284*P_calibration!$I$4+P_calibration!$I$5)*P_calibration!$I$6/10</f>
        <v>18.893593876560072</v>
      </c>
      <c r="O284" s="5">
        <f>ROUND((N284*P_calibration!$I$2+P_calibration!$I$3)*1023/5,0)</f>
        <v>262</v>
      </c>
      <c r="P284" s="5">
        <f t="shared" ca="1" si="2"/>
        <v>6210.5290736107227</v>
      </c>
      <c r="Q284" s="5">
        <f ca="1">ROUND((1023/5)*T_calibration!$I$6/(1+InputData_FromArduino!P284/T_calibration!$I$2),0)</f>
        <v>457</v>
      </c>
    </row>
    <row r="285" spans="1:17" ht="12.75" customHeight="1" x14ac:dyDescent="0.35">
      <c r="A285" s="5">
        <v>263</v>
      </c>
      <c r="B285" s="5">
        <v>457</v>
      </c>
      <c r="E285" s="6" t="s">
        <v>14</v>
      </c>
      <c r="F285" s="6">
        <v>40</v>
      </c>
      <c r="G285" s="6" t="s">
        <v>15</v>
      </c>
      <c r="H285" s="6">
        <v>666</v>
      </c>
      <c r="K285" s="6">
        <f t="shared" si="3"/>
        <v>56.600000000000264</v>
      </c>
      <c r="L285" s="6">
        <f t="shared" si="0"/>
        <v>97.166200000000387</v>
      </c>
      <c r="M285" s="6">
        <f t="shared" ca="1" si="7"/>
        <v>4.0884482247523541</v>
      </c>
      <c r="N285" s="5">
        <f>(L285*P_calibration!$I$4+P_calibration!$I$5)*P_calibration!$I$6/10</f>
        <v>18.950414603640077</v>
      </c>
      <c r="O285" s="5">
        <f>ROUND((N285*P_calibration!$I$2+P_calibration!$I$3)*1023/5,0)</f>
        <v>263</v>
      </c>
      <c r="P285" s="5">
        <f t="shared" ca="1" si="2"/>
        <v>6210.2052090725729</v>
      </c>
      <c r="Q285" s="5">
        <f ca="1">ROUND((1023/5)*T_calibration!$I$6/(1+InputData_FromArduino!P285/T_calibration!$I$2),0)</f>
        <v>457</v>
      </c>
    </row>
    <row r="286" spans="1:17" ht="12.75" customHeight="1" x14ac:dyDescent="0.35">
      <c r="A286" s="5">
        <v>264</v>
      </c>
      <c r="B286" s="5">
        <v>457</v>
      </c>
      <c r="E286" s="6" t="s">
        <v>14</v>
      </c>
      <c r="F286" s="6">
        <v>40</v>
      </c>
      <c r="G286" s="6" t="s">
        <v>15</v>
      </c>
      <c r="H286" s="6">
        <v>665</v>
      </c>
      <c r="K286" s="6">
        <f t="shared" si="3"/>
        <v>56.800000000000267</v>
      </c>
      <c r="L286" s="6">
        <f t="shared" si="0"/>
        <v>97.457600000000397</v>
      </c>
      <c r="M286" s="6">
        <f t="shared" ca="1" si="7"/>
        <v>4.1384292903809516</v>
      </c>
      <c r="N286" s="5">
        <f>(L286*P_calibration!$I$4+P_calibration!$I$5)*P_calibration!$I$6/10</f>
        <v>19.007235330720079</v>
      </c>
      <c r="O286" s="5">
        <f>ROUND((N286*P_calibration!$I$2+P_calibration!$I$3)*1023/5,0)</f>
        <v>264</v>
      </c>
      <c r="P286" s="5">
        <f t="shared" ca="1" si="2"/>
        <v>6202.7170419457143</v>
      </c>
      <c r="Q286" s="5">
        <f ca="1">ROUND((1023/5)*T_calibration!$I$6/(1+InputData_FromArduino!P286/T_calibration!$I$2),0)</f>
        <v>457</v>
      </c>
    </row>
    <row r="287" spans="1:17" ht="12.75" customHeight="1" x14ac:dyDescent="0.35">
      <c r="A287" s="5">
        <v>264</v>
      </c>
      <c r="B287" s="5">
        <v>456</v>
      </c>
      <c r="E287" s="6" t="s">
        <v>14</v>
      </c>
      <c r="F287" s="6">
        <v>41</v>
      </c>
      <c r="G287" s="6" t="s">
        <v>15</v>
      </c>
      <c r="H287" s="6">
        <v>665</v>
      </c>
      <c r="K287" s="6">
        <f t="shared" si="3"/>
        <v>57.00000000000027</v>
      </c>
      <c r="L287" s="6">
        <f t="shared" si="0"/>
        <v>97.749000000000407</v>
      </c>
      <c r="M287" s="6">
        <f t="shared" ca="1" si="7"/>
        <v>4.164354646485207</v>
      </c>
      <c r="N287" s="5">
        <f>(L287*P_calibration!$I$4+P_calibration!$I$5)*P_calibration!$I$6/10</f>
        <v>19.06405605780008</v>
      </c>
      <c r="O287" s="5">
        <f>ROUND((N287*P_calibration!$I$2+P_calibration!$I$3)*1023/5,0)</f>
        <v>264</v>
      </c>
      <c r="P287" s="5">
        <f t="shared" ca="1" si="2"/>
        <v>6198.8329030845189</v>
      </c>
      <c r="Q287" s="5">
        <f ca="1">ROUND((1023/5)*T_calibration!$I$6/(1+InputData_FromArduino!P287/T_calibration!$I$2),0)</f>
        <v>457</v>
      </c>
    </row>
    <row r="288" spans="1:17" ht="12.75" customHeight="1" x14ac:dyDescent="0.35">
      <c r="A288" s="5">
        <v>265</v>
      </c>
      <c r="B288" s="5">
        <v>457</v>
      </c>
      <c r="E288" s="6" t="s">
        <v>14</v>
      </c>
      <c r="F288" s="6">
        <v>40</v>
      </c>
      <c r="G288" s="6" t="s">
        <v>15</v>
      </c>
      <c r="H288" s="6">
        <v>665</v>
      </c>
      <c r="K288" s="6">
        <f t="shared" si="3"/>
        <v>57.200000000000273</v>
      </c>
      <c r="L288" s="6">
        <f t="shared" si="0"/>
        <v>98.040400000000403</v>
      </c>
      <c r="M288" s="6">
        <f t="shared" ca="1" si="7"/>
        <v>4.0838266730101553</v>
      </c>
      <c r="N288" s="5">
        <f>(L288*P_calibration!$I$4+P_calibration!$I$5)*P_calibration!$I$6/10</f>
        <v>19.120876784880078</v>
      </c>
      <c r="O288" s="5">
        <f>ROUND((N288*P_calibration!$I$2+P_calibration!$I$3)*1023/5,0)</f>
        <v>265</v>
      </c>
      <c r="P288" s="5">
        <f t="shared" ca="1" si="2"/>
        <v>6210.897610312838</v>
      </c>
      <c r="Q288" s="5">
        <f ca="1">ROUND((1023/5)*T_calibration!$I$6/(1+InputData_FromArduino!P288/T_calibration!$I$2),0)</f>
        <v>457</v>
      </c>
    </row>
    <row r="289" spans="1:17" ht="12.75" customHeight="1" x14ac:dyDescent="0.35">
      <c r="A289" s="5">
        <v>266</v>
      </c>
      <c r="B289" s="5">
        <v>457</v>
      </c>
      <c r="E289" s="6" t="s">
        <v>14</v>
      </c>
      <c r="F289" s="6">
        <v>41</v>
      </c>
      <c r="G289" s="6" t="s">
        <v>15</v>
      </c>
      <c r="H289" s="6">
        <v>666</v>
      </c>
      <c r="K289" s="6">
        <f t="shared" si="3"/>
        <v>57.400000000000276</v>
      </c>
      <c r="L289" s="6">
        <f t="shared" si="0"/>
        <v>98.331800000000413</v>
      </c>
      <c r="M289" s="6">
        <f t="shared" ca="1" si="7"/>
        <v>4.1513192131131573</v>
      </c>
      <c r="N289" s="5">
        <f>(L289*P_calibration!$I$4+P_calibration!$I$5)*P_calibration!$I$6/10</f>
        <v>19.177697511960083</v>
      </c>
      <c r="O289" s="5">
        <f>ROUND((N289*P_calibration!$I$2+P_calibration!$I$3)*1023/5,0)</f>
        <v>266</v>
      </c>
      <c r="P289" s="5">
        <f t="shared" ca="1" si="2"/>
        <v>6200.7858727227867</v>
      </c>
      <c r="Q289" s="5">
        <f ca="1">ROUND((1023/5)*T_calibration!$I$6/(1+InputData_FromArduino!P289/T_calibration!$I$2),0)</f>
        <v>457</v>
      </c>
    </row>
    <row r="290" spans="1:17" ht="12.75" customHeight="1" x14ac:dyDescent="0.35">
      <c r="A290" s="5">
        <v>267</v>
      </c>
      <c r="B290" s="5">
        <v>457</v>
      </c>
      <c r="E290" s="6" t="s">
        <v>14</v>
      </c>
      <c r="F290" s="6">
        <v>41</v>
      </c>
      <c r="G290" s="6" t="s">
        <v>15</v>
      </c>
      <c r="H290" s="6">
        <v>665</v>
      </c>
      <c r="K290" s="6">
        <f t="shared" si="3"/>
        <v>57.600000000000279</v>
      </c>
      <c r="L290" s="6">
        <f t="shared" si="0"/>
        <v>98.623200000000409</v>
      </c>
      <c r="M290" s="6">
        <f t="shared" ca="1" si="7"/>
        <v>4.1998682401608045</v>
      </c>
      <c r="N290" s="5">
        <f>(L290*P_calibration!$I$4+P_calibration!$I$5)*P_calibration!$I$6/10</f>
        <v>19.234518239040078</v>
      </c>
      <c r="O290" s="5">
        <f>ROUND((N290*P_calibration!$I$2+P_calibration!$I$3)*1023/5,0)</f>
        <v>267</v>
      </c>
      <c r="P290" s="5">
        <f t="shared" ca="1" si="2"/>
        <v>6193.5122537271336</v>
      </c>
      <c r="Q290" s="5">
        <f ca="1">ROUND((1023/5)*T_calibration!$I$6/(1+InputData_FromArduino!P290/T_calibration!$I$2),0)</f>
        <v>457</v>
      </c>
    </row>
    <row r="291" spans="1:17" ht="12.75" customHeight="1" x14ac:dyDescent="0.35">
      <c r="A291" s="5">
        <v>268</v>
      </c>
      <c r="B291" s="5">
        <v>456</v>
      </c>
      <c r="E291" s="6" t="s">
        <v>14</v>
      </c>
      <c r="F291" s="6">
        <v>40</v>
      </c>
      <c r="G291" s="6" t="s">
        <v>15</v>
      </c>
      <c r="H291" s="6">
        <v>666</v>
      </c>
      <c r="K291" s="6">
        <f t="shared" si="3"/>
        <v>57.800000000000281</v>
      </c>
      <c r="L291" s="6">
        <f t="shared" si="0"/>
        <v>98.914600000000419</v>
      </c>
      <c r="M291" s="6">
        <f t="shared" ca="1" si="7"/>
        <v>4.1054377159514148</v>
      </c>
      <c r="N291" s="5">
        <f>(L291*P_calibration!$I$4+P_calibration!$I$5)*P_calibration!$I$6/10</f>
        <v>19.291338966120083</v>
      </c>
      <c r="O291" s="5">
        <f>ROUND((N291*P_calibration!$I$2+P_calibration!$I$3)*1023/5,0)</f>
        <v>268</v>
      </c>
      <c r="P291" s="5">
        <f t="shared" ca="1" si="2"/>
        <v>6207.6598421841554</v>
      </c>
      <c r="Q291" s="5">
        <f ca="1">ROUND((1023/5)*T_calibration!$I$6/(1+InputData_FromArduino!P291/T_calibration!$I$2),0)</f>
        <v>457</v>
      </c>
    </row>
    <row r="292" spans="1:17" ht="12.75" customHeight="1" x14ac:dyDescent="0.35">
      <c r="A292" s="5">
        <v>268</v>
      </c>
      <c r="B292" s="5">
        <v>457</v>
      </c>
      <c r="E292" s="6" t="s">
        <v>14</v>
      </c>
      <c r="F292" s="6">
        <v>40</v>
      </c>
      <c r="G292" s="6" t="s">
        <v>15</v>
      </c>
      <c r="H292" s="6">
        <v>666</v>
      </c>
      <c r="K292" s="6">
        <f t="shared" si="3"/>
        <v>58.000000000000284</v>
      </c>
      <c r="L292" s="6">
        <f t="shared" si="0"/>
        <v>99.206000000000415</v>
      </c>
      <c r="M292" s="6">
        <f t="shared" ca="1" si="7"/>
        <v>4.1121841633052485</v>
      </c>
      <c r="N292" s="5">
        <f>(L292*P_calibration!$I$4+P_calibration!$I$5)*P_calibration!$I$6/10</f>
        <v>19.348159693200081</v>
      </c>
      <c r="O292" s="5">
        <f>ROUND((N292*P_calibration!$I$2+P_calibration!$I$3)*1023/5,0)</f>
        <v>268</v>
      </c>
      <c r="P292" s="5">
        <f t="shared" ca="1" si="2"/>
        <v>6206.6490889186398</v>
      </c>
      <c r="Q292" s="5">
        <f ca="1">ROUND((1023/5)*T_calibration!$I$6/(1+InputData_FromArduino!P292/T_calibration!$I$2),0)</f>
        <v>457</v>
      </c>
    </row>
    <row r="293" spans="1:17" ht="12.75" customHeight="1" x14ac:dyDescent="0.35">
      <c r="A293" s="5">
        <v>269</v>
      </c>
      <c r="B293" s="5">
        <v>457</v>
      </c>
      <c r="E293" s="6" t="s">
        <v>14</v>
      </c>
      <c r="F293" s="6">
        <v>40</v>
      </c>
      <c r="G293" s="6" t="s">
        <v>15</v>
      </c>
      <c r="H293" s="6">
        <v>665</v>
      </c>
      <c r="K293" s="6">
        <f t="shared" si="3"/>
        <v>58.200000000000287</v>
      </c>
      <c r="L293" s="6">
        <f t="shared" si="0"/>
        <v>99.497400000000425</v>
      </c>
      <c r="M293" s="6">
        <f t="shared" ca="1" si="7"/>
        <v>4.1321848255860463</v>
      </c>
      <c r="N293" s="5">
        <f>(L293*P_calibration!$I$4+P_calibration!$I$5)*P_calibration!$I$6/10</f>
        <v>19.404980420280083</v>
      </c>
      <c r="O293" s="5">
        <f>ROUND((N293*P_calibration!$I$2+P_calibration!$I$3)*1023/5,0)</f>
        <v>269</v>
      </c>
      <c r="P293" s="5">
        <f t="shared" ca="1" si="2"/>
        <v>6203.652588145339</v>
      </c>
      <c r="Q293" s="5">
        <f ca="1">ROUND((1023/5)*T_calibration!$I$6/(1+InputData_FromArduino!P293/T_calibration!$I$2),0)</f>
        <v>457</v>
      </c>
    </row>
    <row r="294" spans="1:17" ht="12.75" customHeight="1" x14ac:dyDescent="0.35">
      <c r="A294" s="5">
        <v>270</v>
      </c>
      <c r="B294" s="5">
        <v>457</v>
      </c>
      <c r="E294" s="6" t="s">
        <v>14</v>
      </c>
      <c r="F294" s="6">
        <v>40</v>
      </c>
      <c r="G294" s="6" t="s">
        <v>15</v>
      </c>
      <c r="H294" s="6">
        <v>666</v>
      </c>
      <c r="K294" s="6">
        <f t="shared" si="3"/>
        <v>58.40000000000029</v>
      </c>
      <c r="L294" s="6">
        <f t="shared" si="0"/>
        <v>99.788800000000421</v>
      </c>
      <c r="M294" s="6">
        <f t="shared" ca="1" si="7"/>
        <v>4.0045815663402289</v>
      </c>
      <c r="N294" s="5">
        <f>(L294*P_calibration!$I$4+P_calibration!$I$5)*P_calibration!$I$6/10</f>
        <v>19.461801147360084</v>
      </c>
      <c r="O294" s="5">
        <f>ROUND((N294*P_calibration!$I$2+P_calibration!$I$3)*1023/5,0)</f>
        <v>270</v>
      </c>
      <c r="P294" s="5">
        <f t="shared" ca="1" si="2"/>
        <v>6222.7701183369691</v>
      </c>
      <c r="Q294" s="5">
        <f ca="1">ROUND((1023/5)*T_calibration!$I$6/(1+InputData_FromArduino!P294/T_calibration!$I$2),0)</f>
        <v>456</v>
      </c>
    </row>
    <row r="295" spans="1:17" ht="12.75" customHeight="1" x14ac:dyDescent="0.35">
      <c r="A295" s="5">
        <v>271</v>
      </c>
      <c r="B295" s="5">
        <v>456</v>
      </c>
      <c r="E295" s="6" t="s">
        <v>14</v>
      </c>
      <c r="F295" s="6">
        <v>41</v>
      </c>
      <c r="G295" s="6" t="s">
        <v>15</v>
      </c>
      <c r="H295" s="6">
        <v>665</v>
      </c>
      <c r="K295" s="6">
        <f t="shared" si="3"/>
        <v>58.600000000000293</v>
      </c>
      <c r="L295" s="6">
        <f t="shared" si="0"/>
        <v>100.08020000000043</v>
      </c>
      <c r="M295" s="6">
        <f t="shared" ca="1" si="7"/>
        <v>4.1528817297269258</v>
      </c>
      <c r="N295" s="5">
        <f>(L295*P_calibration!$I$4+P_calibration!$I$5)*P_calibration!$I$6/10</f>
        <v>19.518621874440086</v>
      </c>
      <c r="O295" s="5">
        <f>ROUND((N295*P_calibration!$I$2+P_calibration!$I$3)*1023/5,0)</f>
        <v>271</v>
      </c>
      <c r="P295" s="5">
        <f t="shared" ca="1" si="2"/>
        <v>6200.5517763625903</v>
      </c>
      <c r="Q295" s="5">
        <f ca="1">ROUND((1023/5)*T_calibration!$I$6/(1+InputData_FromArduino!P295/T_calibration!$I$2),0)</f>
        <v>457</v>
      </c>
    </row>
    <row r="296" spans="1:17" ht="12.75" customHeight="1" x14ac:dyDescent="0.35">
      <c r="A296" s="5">
        <v>271</v>
      </c>
      <c r="B296" s="5">
        <v>457</v>
      </c>
      <c r="E296" s="6" t="s">
        <v>14</v>
      </c>
      <c r="F296" s="6">
        <v>40</v>
      </c>
      <c r="G296" s="6" t="s">
        <v>15</v>
      </c>
      <c r="H296" s="6">
        <v>666</v>
      </c>
      <c r="K296" s="6">
        <f t="shared" si="3"/>
        <v>58.800000000000296</v>
      </c>
      <c r="L296" s="6">
        <f t="shared" si="0"/>
        <v>100.37160000000044</v>
      </c>
      <c r="M296" s="6">
        <f t="shared" ca="1" si="7"/>
        <v>4.0831070582633933</v>
      </c>
      <c r="N296" s="5">
        <f>(L296*P_calibration!$I$4+P_calibration!$I$5)*P_calibration!$I$6/10</f>
        <v>19.575442601520088</v>
      </c>
      <c r="O296" s="5">
        <f>ROUND((N296*P_calibration!$I$2+P_calibration!$I$3)*1023/5,0)</f>
        <v>271</v>
      </c>
      <c r="P296" s="5">
        <f t="shared" ca="1" si="2"/>
        <v>6211.00542304998</v>
      </c>
      <c r="Q296" s="5">
        <f ca="1">ROUND((1023/5)*T_calibration!$I$6/(1+InputData_FromArduino!P296/T_calibration!$I$2),0)</f>
        <v>457</v>
      </c>
    </row>
    <row r="297" spans="1:17" ht="12.75" customHeight="1" x14ac:dyDescent="0.35">
      <c r="A297" s="5">
        <v>272</v>
      </c>
      <c r="B297" s="5">
        <v>457</v>
      </c>
      <c r="E297" s="6" t="s">
        <v>14</v>
      </c>
      <c r="F297" s="6">
        <v>40</v>
      </c>
      <c r="G297" s="6" t="s">
        <v>15</v>
      </c>
      <c r="H297" s="6">
        <v>666</v>
      </c>
      <c r="K297" s="6">
        <f t="shared" si="3"/>
        <v>59.000000000000298</v>
      </c>
      <c r="L297" s="6">
        <f t="shared" si="0"/>
        <v>100.66300000000044</v>
      </c>
      <c r="M297" s="6">
        <f t="shared" ca="1" si="7"/>
        <v>4.0018043362014852</v>
      </c>
      <c r="N297" s="5">
        <f>(L297*P_calibration!$I$4+P_calibration!$I$5)*P_calibration!$I$6/10</f>
        <v>19.632263328600086</v>
      </c>
      <c r="O297" s="5">
        <f>ROUND((N297*P_calibration!$I$2+P_calibration!$I$3)*1023/5,0)</f>
        <v>272</v>
      </c>
      <c r="P297" s="5">
        <f t="shared" ca="1" si="2"/>
        <v>6223.1862031716382</v>
      </c>
      <c r="Q297" s="5">
        <f ca="1">ROUND((1023/5)*T_calibration!$I$6/(1+InputData_FromArduino!P297/T_calibration!$I$2),0)</f>
        <v>456</v>
      </c>
    </row>
    <row r="298" spans="1:17" ht="12.75" customHeight="1" x14ac:dyDescent="0.35">
      <c r="A298" s="5">
        <v>273</v>
      </c>
      <c r="B298" s="5">
        <v>457</v>
      </c>
      <c r="E298" s="6" t="s">
        <v>14</v>
      </c>
      <c r="F298" s="6">
        <v>40</v>
      </c>
      <c r="G298" s="6" t="s">
        <v>15</v>
      </c>
      <c r="H298" s="6">
        <v>666</v>
      </c>
      <c r="K298" s="6">
        <f t="shared" si="3"/>
        <v>59.200000000000301</v>
      </c>
      <c r="L298" s="6">
        <f t="shared" si="0"/>
        <v>100.95440000000045</v>
      </c>
      <c r="M298" s="6">
        <f t="shared" ca="1" si="7"/>
        <v>4.1023910956885175</v>
      </c>
      <c r="N298" s="5">
        <f>(L298*P_calibration!$I$4+P_calibration!$I$5)*P_calibration!$I$6/10</f>
        <v>19.689084055680091</v>
      </c>
      <c r="O298" s="5">
        <f>ROUND((N298*P_calibration!$I$2+P_calibration!$I$3)*1023/5,0)</f>
        <v>273</v>
      </c>
      <c r="P298" s="5">
        <f t="shared" ca="1" si="2"/>
        <v>6208.1162870681073</v>
      </c>
      <c r="Q298" s="5">
        <f ca="1">ROUND((1023/5)*T_calibration!$I$6/(1+InputData_FromArduino!P298/T_calibration!$I$2),0)</f>
        <v>457</v>
      </c>
    </row>
    <row r="299" spans="1:17" ht="12.75" customHeight="1" x14ac:dyDescent="0.35">
      <c r="A299" s="5">
        <v>274</v>
      </c>
      <c r="B299" s="5">
        <v>457</v>
      </c>
      <c r="E299" s="6" t="s">
        <v>14</v>
      </c>
      <c r="F299" s="6">
        <v>40</v>
      </c>
      <c r="G299" s="6" t="s">
        <v>15</v>
      </c>
      <c r="H299" s="6">
        <v>665</v>
      </c>
      <c r="K299" s="6">
        <f t="shared" si="3"/>
        <v>59.400000000000304</v>
      </c>
      <c r="L299" s="6">
        <f t="shared" si="0"/>
        <v>101.24580000000044</v>
      </c>
      <c r="M299" s="6">
        <f t="shared" ca="1" si="7"/>
        <v>4.1415251754042099</v>
      </c>
      <c r="N299" s="5">
        <f>(L299*P_calibration!$I$4+P_calibration!$I$5)*P_calibration!$I$6/10</f>
        <v>19.745904782760086</v>
      </c>
      <c r="O299" s="5">
        <f>ROUND((N299*P_calibration!$I$2+P_calibration!$I$3)*1023/5,0)</f>
        <v>274</v>
      </c>
      <c r="P299" s="5">
        <f t="shared" ca="1" si="2"/>
        <v>6202.2532162115458</v>
      </c>
      <c r="Q299" s="5">
        <f ca="1">ROUND((1023/5)*T_calibration!$I$6/(1+InputData_FromArduino!P299/T_calibration!$I$2),0)</f>
        <v>457</v>
      </c>
    </row>
    <row r="300" spans="1:17" ht="12.75" customHeight="1" x14ac:dyDescent="0.35">
      <c r="A300" s="5">
        <v>274</v>
      </c>
      <c r="B300" s="5">
        <v>457</v>
      </c>
      <c r="E300" s="6" t="s">
        <v>14</v>
      </c>
      <c r="F300" s="6">
        <v>40</v>
      </c>
      <c r="G300" s="6" t="s">
        <v>15</v>
      </c>
      <c r="H300" s="6">
        <v>667</v>
      </c>
      <c r="K300" s="6">
        <f t="shared" si="3"/>
        <v>59.600000000000307</v>
      </c>
      <c r="L300" s="6">
        <f t="shared" si="0"/>
        <v>101.53720000000045</v>
      </c>
      <c r="M300" s="6">
        <f t="shared" ca="1" si="7"/>
        <v>4.1056601627461262</v>
      </c>
      <c r="N300" s="5">
        <f>(L300*P_calibration!$I$4+P_calibration!$I$5)*P_calibration!$I$6/10</f>
        <v>19.802725509840091</v>
      </c>
      <c r="O300" s="5">
        <f>ROUND((N300*P_calibration!$I$2+P_calibration!$I$3)*1023/5,0)</f>
        <v>274</v>
      </c>
      <c r="P300" s="5">
        <f t="shared" ca="1" si="2"/>
        <v>6207.626515188128</v>
      </c>
      <c r="Q300" s="5">
        <f ca="1">ROUND((1023/5)*T_calibration!$I$6/(1+InputData_FromArduino!P300/T_calibration!$I$2),0)</f>
        <v>457</v>
      </c>
    </row>
    <row r="301" spans="1:17" ht="12.75" customHeight="1" x14ac:dyDescent="0.35">
      <c r="A301" s="5">
        <v>275</v>
      </c>
      <c r="B301" s="5">
        <v>457</v>
      </c>
      <c r="E301" s="6" t="s">
        <v>14</v>
      </c>
      <c r="F301" s="6">
        <v>40</v>
      </c>
      <c r="G301" s="6" t="s">
        <v>15</v>
      </c>
      <c r="H301" s="6">
        <v>665</v>
      </c>
      <c r="K301" s="6">
        <f t="shared" si="3"/>
        <v>59.80000000000031</v>
      </c>
      <c r="L301" s="6">
        <f t="shared" si="0"/>
        <v>101.82860000000045</v>
      </c>
      <c r="M301" s="6">
        <f t="shared" ca="1" si="7"/>
        <v>4.1657887190226717</v>
      </c>
      <c r="N301" s="5">
        <f>(L301*P_calibration!$I$4+P_calibration!$I$5)*P_calibration!$I$6/10</f>
        <v>19.859546236920089</v>
      </c>
      <c r="O301" s="5">
        <f>ROUND((N301*P_calibration!$I$2+P_calibration!$I$3)*1023/5,0)</f>
        <v>275</v>
      </c>
      <c r="P301" s="5">
        <f t="shared" ca="1" si="2"/>
        <v>6198.6180502257912</v>
      </c>
      <c r="Q301" s="5">
        <f ca="1">ROUND((1023/5)*T_calibration!$I$6/(1+InputData_FromArduino!P301/T_calibration!$I$2),0)</f>
        <v>457</v>
      </c>
    </row>
    <row r="302" spans="1:17" ht="12.75" customHeight="1" x14ac:dyDescent="0.35">
      <c r="A302" s="5">
        <v>276</v>
      </c>
      <c r="B302" s="5">
        <v>457</v>
      </c>
      <c r="E302" s="6" t="s">
        <v>14</v>
      </c>
      <c r="F302" s="6">
        <v>40</v>
      </c>
      <c r="G302" s="6" t="s">
        <v>15</v>
      </c>
      <c r="H302" s="6">
        <v>666</v>
      </c>
      <c r="K302" s="6">
        <f t="shared" si="3"/>
        <v>60.000000000000313</v>
      </c>
      <c r="L302" s="6">
        <f t="shared" si="0"/>
        <v>102.12000000000046</v>
      </c>
      <c r="M302" s="6">
        <f t="shared" ca="1" si="7"/>
        <v>4.1157199105126585</v>
      </c>
      <c r="N302" s="5">
        <f>(L302*P_calibration!$I$4+P_calibration!$I$5)*P_calibration!$I$6/10</f>
        <v>19.91636696400009</v>
      </c>
      <c r="O302" s="5">
        <f>ROUND((N302*P_calibration!$I$2+P_calibration!$I$3)*1023/5,0)</f>
        <v>276</v>
      </c>
      <c r="P302" s="5">
        <f t="shared" ca="1" si="2"/>
        <v>6206.1193629979452</v>
      </c>
      <c r="Q302" s="5">
        <f ca="1">ROUND((1023/5)*T_calibration!$I$6/(1+InputData_FromArduino!P302/T_calibration!$I$2),0)</f>
        <v>457</v>
      </c>
    </row>
    <row r="303" spans="1:17" ht="12.75" customHeight="1" x14ac:dyDescent="0.35">
      <c r="A303" s="5">
        <v>277</v>
      </c>
      <c r="B303" s="5">
        <v>457</v>
      </c>
      <c r="E303" s="6" t="s">
        <v>14</v>
      </c>
      <c r="F303" s="6">
        <v>40</v>
      </c>
      <c r="G303" s="6" t="s">
        <v>15</v>
      </c>
      <c r="H303" s="6">
        <v>666</v>
      </c>
      <c r="K303" s="6">
        <f t="shared" si="3"/>
        <v>60.200000000000315</v>
      </c>
      <c r="L303" s="6">
        <f t="shared" si="0"/>
        <v>102.41140000000046</v>
      </c>
      <c r="M303" s="6">
        <f t="shared" ca="1" si="7"/>
        <v>4.1191835542547564</v>
      </c>
      <c r="N303" s="5">
        <f>(L303*P_calibration!$I$4+P_calibration!$I$5)*P_calibration!$I$6/10</f>
        <v>19.973187691080092</v>
      </c>
      <c r="O303" s="5">
        <f>ROUND((N303*P_calibration!$I$2+P_calibration!$I$3)*1023/5,0)</f>
        <v>277</v>
      </c>
      <c r="P303" s="5">
        <f t="shared" ca="1" si="2"/>
        <v>6205.6004396240123</v>
      </c>
      <c r="Q303" s="5">
        <f ca="1">ROUND((1023/5)*T_calibration!$I$6/(1+InputData_FromArduino!P303/T_calibration!$I$2),0)</f>
        <v>457</v>
      </c>
    </row>
    <row r="304" spans="1:17" ht="12.75" customHeight="1" x14ac:dyDescent="0.35">
      <c r="A304" s="5">
        <v>278</v>
      </c>
      <c r="B304" s="5">
        <v>457</v>
      </c>
      <c r="E304" s="6" t="s">
        <v>14</v>
      </c>
      <c r="F304" s="6">
        <v>40</v>
      </c>
      <c r="G304" s="6" t="s">
        <v>15</v>
      </c>
      <c r="H304" s="6">
        <v>666</v>
      </c>
      <c r="K304" s="6">
        <f t="shared" si="3"/>
        <v>60.400000000000318</v>
      </c>
      <c r="L304" s="6">
        <f t="shared" si="0"/>
        <v>102.70280000000047</v>
      </c>
      <c r="M304" s="6">
        <f t="shared" ca="1" si="7"/>
        <v>4.0879646196769093</v>
      </c>
      <c r="N304" s="5">
        <f>(L304*P_calibration!$I$4+P_calibration!$I$5)*P_calibration!$I$6/10</f>
        <v>20.03000841816009</v>
      </c>
      <c r="O304" s="5">
        <f>ROUND((N304*P_calibration!$I$2+P_calibration!$I$3)*1023/5,0)</f>
        <v>278</v>
      </c>
      <c r="P304" s="5">
        <f t="shared" ca="1" si="2"/>
        <v>6210.2776628224638</v>
      </c>
      <c r="Q304" s="5">
        <f ca="1">ROUND((1023/5)*T_calibration!$I$6/(1+InputData_FromArduino!P304/T_calibration!$I$2),0)</f>
        <v>457</v>
      </c>
    </row>
    <row r="305" spans="1:17" ht="12.75" customHeight="1" x14ac:dyDescent="0.35">
      <c r="A305" s="5">
        <v>278</v>
      </c>
      <c r="B305" s="5">
        <v>457</v>
      </c>
      <c r="E305" s="6" t="s">
        <v>14</v>
      </c>
      <c r="F305" s="6">
        <v>40</v>
      </c>
      <c r="G305" s="6" t="s">
        <v>15</v>
      </c>
      <c r="H305" s="6">
        <v>666</v>
      </c>
      <c r="K305" s="6">
        <f t="shared" si="3"/>
        <v>60.600000000000321</v>
      </c>
      <c r="L305" s="6">
        <f t="shared" si="0"/>
        <v>102.99420000000048</v>
      </c>
      <c r="M305" s="6">
        <f t="shared" ca="1" si="7"/>
        <v>4.1672388673667671</v>
      </c>
      <c r="N305" s="5">
        <f>(L305*P_calibration!$I$4+P_calibration!$I$5)*P_calibration!$I$6/10</f>
        <v>20.086829145240092</v>
      </c>
      <c r="O305" s="5">
        <f>ROUND((N305*P_calibration!$I$2+P_calibration!$I$3)*1023/5,0)</f>
        <v>278</v>
      </c>
      <c r="P305" s="5">
        <f t="shared" ca="1" si="2"/>
        <v>6198.400788888468</v>
      </c>
      <c r="Q305" s="5">
        <f ca="1">ROUND((1023/5)*T_calibration!$I$6/(1+InputData_FromArduino!P305/T_calibration!$I$2),0)</f>
        <v>457</v>
      </c>
    </row>
    <row r="306" spans="1:17" ht="12.75" customHeight="1" x14ac:dyDescent="0.35">
      <c r="A306" s="5">
        <v>279</v>
      </c>
      <c r="B306" s="5">
        <v>457</v>
      </c>
      <c r="E306" s="6" t="s">
        <v>14</v>
      </c>
      <c r="F306" s="6">
        <v>41</v>
      </c>
      <c r="G306" s="6" t="s">
        <v>15</v>
      </c>
      <c r="H306" s="6">
        <v>666</v>
      </c>
      <c r="K306" s="6">
        <f t="shared" si="3"/>
        <v>60.800000000000324</v>
      </c>
      <c r="L306" s="6">
        <f t="shared" si="0"/>
        <v>103.28560000000049</v>
      </c>
      <c r="M306" s="6">
        <f t="shared" ca="1" si="7"/>
        <v>4.0336676943249197</v>
      </c>
      <c r="N306" s="5">
        <f>(L306*P_calibration!$I$4+P_calibration!$I$5)*P_calibration!$I$6/10</f>
        <v>20.143649872320093</v>
      </c>
      <c r="O306" s="5">
        <f>ROUND((N306*P_calibration!$I$2+P_calibration!$I$3)*1023/5,0)</f>
        <v>279</v>
      </c>
      <c r="P306" s="5">
        <f t="shared" ca="1" si="2"/>
        <v>6218.4124323876331</v>
      </c>
      <c r="Q306" s="5">
        <f ca="1">ROUND((1023/5)*T_calibration!$I$6/(1+InputData_FromArduino!P306/T_calibration!$I$2),0)</f>
        <v>456</v>
      </c>
    </row>
    <row r="307" spans="1:17" ht="12.75" customHeight="1" x14ac:dyDescent="0.35">
      <c r="A307" s="5">
        <v>280</v>
      </c>
      <c r="B307" s="5">
        <v>457</v>
      </c>
      <c r="E307" s="6" t="s">
        <v>14</v>
      </c>
      <c r="F307" s="6">
        <v>40</v>
      </c>
      <c r="G307" s="6" t="s">
        <v>15</v>
      </c>
      <c r="H307" s="6">
        <v>666</v>
      </c>
      <c r="K307" s="6">
        <f t="shared" si="3"/>
        <v>61.000000000000327</v>
      </c>
      <c r="L307" s="6">
        <f t="shared" si="0"/>
        <v>103.57700000000048</v>
      </c>
      <c r="M307" s="6">
        <f t="shared" ca="1" si="7"/>
        <v>4.060759630520824</v>
      </c>
      <c r="N307" s="5">
        <f>(L307*P_calibration!$I$4+P_calibration!$I$5)*P_calibration!$I$6/10</f>
        <v>20.200470599400091</v>
      </c>
      <c r="O307" s="5">
        <f>ROUND((N307*P_calibration!$I$2+P_calibration!$I$3)*1023/5,0)</f>
        <v>280</v>
      </c>
      <c r="P307" s="5">
        <f t="shared" ca="1" si="2"/>
        <v>6214.353516406677</v>
      </c>
      <c r="Q307" s="5">
        <f ca="1">ROUND((1023/5)*T_calibration!$I$6/(1+InputData_FromArduino!P307/T_calibration!$I$2),0)</f>
        <v>456</v>
      </c>
    </row>
    <row r="308" spans="1:17" ht="12.75" customHeight="1" x14ac:dyDescent="0.35">
      <c r="A308" s="5">
        <v>281</v>
      </c>
      <c r="B308" s="5">
        <v>457</v>
      </c>
      <c r="E308" s="6" t="s">
        <v>14</v>
      </c>
      <c r="F308" s="6">
        <v>40</v>
      </c>
      <c r="G308" s="6" t="s">
        <v>15</v>
      </c>
      <c r="H308" s="6">
        <v>667</v>
      </c>
      <c r="K308" s="6">
        <f t="shared" si="3"/>
        <v>61.20000000000033</v>
      </c>
      <c r="L308" s="6">
        <f t="shared" si="0"/>
        <v>103.86840000000049</v>
      </c>
      <c r="M308" s="6">
        <f t="shared" ca="1" si="7"/>
        <v>4.1031092450320648</v>
      </c>
      <c r="N308" s="5">
        <f>(L308*P_calibration!$I$4+P_calibration!$I$5)*P_calibration!$I$6/10</f>
        <v>20.257291326480093</v>
      </c>
      <c r="O308" s="5">
        <f>ROUND((N308*P_calibration!$I$2+P_calibration!$I$3)*1023/5,0)</f>
        <v>281</v>
      </c>
      <c r="P308" s="5">
        <f t="shared" ca="1" si="2"/>
        <v>6208.0086938777886</v>
      </c>
      <c r="Q308" s="5">
        <f ca="1">ROUND((1023/5)*T_calibration!$I$6/(1+InputData_FromArduino!P308/T_calibration!$I$2),0)</f>
        <v>457</v>
      </c>
    </row>
    <row r="309" spans="1:17" ht="12.75" customHeight="1" x14ac:dyDescent="0.35">
      <c r="A309" s="5">
        <v>281</v>
      </c>
      <c r="B309" s="5">
        <v>457</v>
      </c>
      <c r="E309" s="6" t="s">
        <v>14</v>
      </c>
      <c r="F309" s="6">
        <v>40</v>
      </c>
      <c r="G309" s="6" t="s">
        <v>15</v>
      </c>
      <c r="H309" s="6">
        <v>666</v>
      </c>
      <c r="K309" s="6">
        <f t="shared" si="3"/>
        <v>61.400000000000333</v>
      </c>
      <c r="L309" s="6">
        <f t="shared" si="0"/>
        <v>104.15980000000049</v>
      </c>
      <c r="M309" s="6">
        <f t="shared" ca="1" si="7"/>
        <v>4.0265448807438267</v>
      </c>
      <c r="N309" s="5">
        <f>(L309*P_calibration!$I$4+P_calibration!$I$5)*P_calibration!$I$6/10</f>
        <v>20.314112053560095</v>
      </c>
      <c r="O309" s="5">
        <f>ROUND((N309*P_calibration!$I$2+P_calibration!$I$3)*1023/5,0)</f>
        <v>281</v>
      </c>
      <c r="P309" s="5">
        <f t="shared" ca="1" si="2"/>
        <v>6219.4795728704921</v>
      </c>
      <c r="Q309" s="5">
        <f ca="1">ROUND((1023/5)*T_calibration!$I$6/(1+InputData_FromArduino!P309/T_calibration!$I$2),0)</f>
        <v>456</v>
      </c>
    </row>
    <row r="310" spans="1:17" ht="12.75" customHeight="1" x14ac:dyDescent="0.35">
      <c r="A310" s="5">
        <v>282</v>
      </c>
      <c r="B310" s="5">
        <v>457</v>
      </c>
      <c r="E310" s="6" t="s">
        <v>14</v>
      </c>
      <c r="F310" s="6">
        <v>40</v>
      </c>
      <c r="G310" s="6" t="s">
        <v>15</v>
      </c>
      <c r="H310" s="6">
        <v>666</v>
      </c>
      <c r="K310" s="6">
        <f t="shared" si="3"/>
        <v>61.600000000000335</v>
      </c>
      <c r="L310" s="6">
        <f t="shared" si="0"/>
        <v>104.4512000000005</v>
      </c>
      <c r="M310" s="6">
        <f t="shared" ca="1" si="7"/>
        <v>4.1311351884717924</v>
      </c>
      <c r="N310" s="5">
        <f>(L310*P_calibration!$I$4+P_calibration!$I$5)*P_calibration!$I$6/10</f>
        <v>20.370932780640096</v>
      </c>
      <c r="O310" s="5">
        <f>ROUND((N310*P_calibration!$I$2+P_calibration!$I$3)*1023/5,0)</f>
        <v>282</v>
      </c>
      <c r="P310" s="5">
        <f t="shared" ca="1" si="2"/>
        <v>6203.8098448591618</v>
      </c>
      <c r="Q310" s="5">
        <f ca="1">ROUND((1023/5)*T_calibration!$I$6/(1+InputData_FromArduino!P310/T_calibration!$I$2),0)</f>
        <v>457</v>
      </c>
    </row>
    <row r="311" spans="1:17" ht="12.75" customHeight="1" x14ac:dyDescent="0.35">
      <c r="A311" s="5">
        <v>283</v>
      </c>
      <c r="B311" s="5">
        <v>456</v>
      </c>
      <c r="E311" s="6" t="s">
        <v>14</v>
      </c>
      <c r="F311" s="6">
        <v>40</v>
      </c>
      <c r="G311" s="6" t="s">
        <v>15</v>
      </c>
      <c r="H311" s="6">
        <v>666</v>
      </c>
      <c r="K311" s="6">
        <f t="shared" si="3"/>
        <v>61.800000000000338</v>
      </c>
      <c r="L311" s="6">
        <f t="shared" si="0"/>
        <v>104.74260000000049</v>
      </c>
      <c r="M311" s="6">
        <f t="shared" ca="1" si="7"/>
        <v>4.0107987355367785</v>
      </c>
      <c r="N311" s="5">
        <f>(L311*P_calibration!$I$4+P_calibration!$I$5)*P_calibration!$I$6/10</f>
        <v>20.427753507720094</v>
      </c>
      <c r="O311" s="5">
        <f>ROUND((N311*P_calibration!$I$2+P_calibration!$I$3)*1023/5,0)</f>
        <v>283</v>
      </c>
      <c r="P311" s="5">
        <f t="shared" ca="1" si="2"/>
        <v>6221.8386615660056</v>
      </c>
      <c r="Q311" s="5">
        <f ca="1">ROUND((1023/5)*T_calibration!$I$6/(1+InputData_FromArduino!P311/T_calibration!$I$2),0)</f>
        <v>456</v>
      </c>
    </row>
    <row r="312" spans="1:17" ht="12.75" customHeight="1" x14ac:dyDescent="0.35">
      <c r="A312" s="5">
        <v>284</v>
      </c>
      <c r="B312" s="5">
        <v>457</v>
      </c>
      <c r="E312" s="6" t="s">
        <v>14</v>
      </c>
      <c r="F312" s="6">
        <v>40</v>
      </c>
      <c r="G312" s="6" t="s">
        <v>15</v>
      </c>
      <c r="H312" s="6">
        <v>666</v>
      </c>
      <c r="K312" s="6">
        <f t="shared" si="3"/>
        <v>62.000000000000341</v>
      </c>
      <c r="L312" s="6">
        <f t="shared" si="0"/>
        <v>105.0340000000005</v>
      </c>
      <c r="M312" s="6">
        <f t="shared" ca="1" si="7"/>
        <v>4.0595841565231687</v>
      </c>
      <c r="N312" s="5">
        <f>(L312*P_calibration!$I$4+P_calibration!$I$5)*P_calibration!$I$6/10</f>
        <v>20.4845742348001</v>
      </c>
      <c r="O312" s="5">
        <f>ROUND((N312*P_calibration!$I$2+P_calibration!$I$3)*1023/5,0)</f>
        <v>284</v>
      </c>
      <c r="P312" s="5">
        <f t="shared" ca="1" si="2"/>
        <v>6214.5296260121249</v>
      </c>
      <c r="Q312" s="5">
        <f ca="1">ROUND((1023/5)*T_calibration!$I$6/(1+InputData_FromArduino!P312/T_calibration!$I$2),0)</f>
        <v>456</v>
      </c>
    </row>
    <row r="313" spans="1:17" ht="12.75" customHeight="1" x14ac:dyDescent="0.35">
      <c r="A313" s="5">
        <v>285</v>
      </c>
      <c r="B313" s="5">
        <v>456</v>
      </c>
      <c r="E313" s="6" t="s">
        <v>14</v>
      </c>
      <c r="F313" s="6">
        <v>40</v>
      </c>
      <c r="G313" s="6" t="s">
        <v>15</v>
      </c>
      <c r="H313" s="6">
        <v>666</v>
      </c>
      <c r="K313" s="6">
        <f t="shared" si="3"/>
        <v>62.200000000000344</v>
      </c>
      <c r="L313" s="6">
        <f t="shared" si="0"/>
        <v>105.3254000000005</v>
      </c>
      <c r="M313" s="6">
        <f t="shared" ca="1" si="7"/>
        <v>4.055151357666869</v>
      </c>
      <c r="N313" s="5">
        <f>(L313*P_calibration!$I$4+P_calibration!$I$5)*P_calibration!$I$6/10</f>
        <v>20.541394961880094</v>
      </c>
      <c r="O313" s="5">
        <f>ROUND((N313*P_calibration!$I$2+P_calibration!$I$3)*1023/5,0)</f>
        <v>285</v>
      </c>
      <c r="P313" s="5">
        <f t="shared" ca="1" si="2"/>
        <v>6215.1937482803933</v>
      </c>
      <c r="Q313" s="5">
        <f ca="1">ROUND((1023/5)*T_calibration!$I$6/(1+InputData_FromArduino!P313/T_calibration!$I$2),0)</f>
        <v>456</v>
      </c>
    </row>
    <row r="314" spans="1:17" ht="12.75" customHeight="1" x14ac:dyDescent="0.35">
      <c r="A314" s="5">
        <v>285</v>
      </c>
      <c r="B314" s="5">
        <v>457</v>
      </c>
      <c r="E314" s="6" t="s">
        <v>14</v>
      </c>
      <c r="F314" s="6">
        <v>40</v>
      </c>
      <c r="G314" s="6" t="s">
        <v>15</v>
      </c>
      <c r="H314" s="6">
        <v>665</v>
      </c>
      <c r="K314" s="6">
        <f t="shared" si="3"/>
        <v>62.400000000000347</v>
      </c>
      <c r="L314" s="6">
        <f t="shared" si="0"/>
        <v>105.61680000000051</v>
      </c>
      <c r="M314" s="6">
        <f t="shared" ca="1" si="7"/>
        <v>4.1107359717533107</v>
      </c>
      <c r="N314" s="5">
        <f>(L314*P_calibration!$I$4+P_calibration!$I$5)*P_calibration!$I$6/10</f>
        <v>20.598215688960099</v>
      </c>
      <c r="O314" s="5">
        <f>ROUND((N314*P_calibration!$I$2+P_calibration!$I$3)*1023/5,0)</f>
        <v>285</v>
      </c>
      <c r="P314" s="5">
        <f t="shared" ca="1" si="2"/>
        <v>6206.8660570892107</v>
      </c>
      <c r="Q314" s="5">
        <f ca="1">ROUND((1023/5)*T_calibration!$I$6/(1+InputData_FromArduino!P314/T_calibration!$I$2),0)</f>
        <v>457</v>
      </c>
    </row>
    <row r="315" spans="1:17" ht="12.75" customHeight="1" x14ac:dyDescent="0.35">
      <c r="A315" s="5">
        <v>286</v>
      </c>
      <c r="B315" s="5">
        <v>457</v>
      </c>
      <c r="E315" s="6" t="s">
        <v>14</v>
      </c>
      <c r="F315" s="6">
        <v>40</v>
      </c>
      <c r="G315" s="6" t="s">
        <v>15</v>
      </c>
      <c r="H315" s="6">
        <v>666</v>
      </c>
      <c r="K315" s="6">
        <f t="shared" si="3"/>
        <v>62.60000000000035</v>
      </c>
      <c r="L315" s="6">
        <f t="shared" si="0"/>
        <v>105.90820000000052</v>
      </c>
      <c r="M315" s="6">
        <f t="shared" ca="1" si="7"/>
        <v>4.0222361108337621</v>
      </c>
      <c r="N315" s="5">
        <f>(L315*P_calibration!$I$4+P_calibration!$I$5)*P_calibration!$I$6/10</f>
        <v>20.655036416040101</v>
      </c>
      <c r="O315" s="5">
        <f>ROUND((N315*P_calibration!$I$2+P_calibration!$I$3)*1023/5,0)</f>
        <v>286</v>
      </c>
      <c r="P315" s="5">
        <f t="shared" ca="1" si="2"/>
        <v>6220.1251131124209</v>
      </c>
      <c r="Q315" s="5">
        <f ca="1">ROUND((1023/5)*T_calibration!$I$6/(1+InputData_FromArduino!P315/T_calibration!$I$2),0)</f>
        <v>456</v>
      </c>
    </row>
    <row r="316" spans="1:17" ht="12.75" customHeight="1" x14ac:dyDescent="0.35">
      <c r="A316" s="5">
        <v>287</v>
      </c>
      <c r="B316" s="5">
        <v>457</v>
      </c>
      <c r="E316" s="6" t="s">
        <v>14</v>
      </c>
      <c r="F316" s="6">
        <v>40</v>
      </c>
      <c r="G316" s="6" t="s">
        <v>15</v>
      </c>
      <c r="H316" s="6">
        <v>666</v>
      </c>
      <c r="K316" s="6">
        <f t="shared" si="3"/>
        <v>62.800000000000352</v>
      </c>
      <c r="L316" s="6">
        <f t="shared" si="0"/>
        <v>106.19960000000052</v>
      </c>
      <c r="M316" s="6">
        <f t="shared" ca="1" si="7"/>
        <v>4.1096532550765605</v>
      </c>
      <c r="N316" s="5">
        <f>(L316*P_calibration!$I$4+P_calibration!$I$5)*P_calibration!$I$6/10</f>
        <v>20.711857143120099</v>
      </c>
      <c r="O316" s="5">
        <f>ROUND((N316*P_calibration!$I$2+P_calibration!$I$3)*1023/5,0)</f>
        <v>287</v>
      </c>
      <c r="P316" s="5">
        <f t="shared" ca="1" si="2"/>
        <v>6207.0282697856501</v>
      </c>
      <c r="Q316" s="5">
        <f ca="1">ROUND((1023/5)*T_calibration!$I$6/(1+InputData_FromArduino!P316/T_calibration!$I$2),0)</f>
        <v>457</v>
      </c>
    </row>
    <row r="317" spans="1:17" ht="12.75" customHeight="1" x14ac:dyDescent="0.35">
      <c r="A317" s="5">
        <v>288</v>
      </c>
      <c r="B317" s="5">
        <v>456</v>
      </c>
      <c r="E317" s="6" t="s">
        <v>14</v>
      </c>
      <c r="F317" s="6">
        <v>40</v>
      </c>
      <c r="G317" s="6" t="s">
        <v>15</v>
      </c>
      <c r="H317" s="6">
        <v>666</v>
      </c>
      <c r="K317" s="6">
        <f t="shared" si="3"/>
        <v>63.000000000000355</v>
      </c>
      <c r="L317" s="6">
        <f t="shared" si="0"/>
        <v>106.49100000000053</v>
      </c>
      <c r="M317" s="6">
        <f t="shared" ca="1" si="7"/>
        <v>4.0031544577347313</v>
      </c>
      <c r="N317" s="5">
        <f>(L317*P_calibration!$I$4+P_calibration!$I$5)*P_calibration!$I$6/10</f>
        <v>20.768677870200101</v>
      </c>
      <c r="O317" s="5">
        <f>ROUND((N317*P_calibration!$I$2+P_calibration!$I$3)*1023/5,0)</f>
        <v>288</v>
      </c>
      <c r="P317" s="5">
        <f t="shared" ca="1" si="2"/>
        <v>6222.9839278588697</v>
      </c>
      <c r="Q317" s="5">
        <f ca="1">ROUND((1023/5)*T_calibration!$I$6/(1+InputData_FromArduino!P317/T_calibration!$I$2),0)</f>
        <v>456</v>
      </c>
    </row>
    <row r="318" spans="1:17" ht="12.75" customHeight="1" x14ac:dyDescent="0.35">
      <c r="A318" s="5">
        <v>288</v>
      </c>
      <c r="B318" s="5">
        <v>456</v>
      </c>
      <c r="E318" s="6" t="s">
        <v>14</v>
      </c>
      <c r="F318" s="6">
        <v>40</v>
      </c>
      <c r="G318" s="6" t="s">
        <v>15</v>
      </c>
      <c r="H318" s="6">
        <v>665</v>
      </c>
      <c r="K318" s="6">
        <f t="shared" si="3"/>
        <v>63.200000000000358</v>
      </c>
      <c r="L318" s="6">
        <f t="shared" si="0"/>
        <v>106.78240000000052</v>
      </c>
      <c r="M318" s="6">
        <f t="shared" ca="1" si="7"/>
        <v>4.0844945187873112</v>
      </c>
      <c r="N318" s="5">
        <f>(L318*P_calibration!$I$4+P_calibration!$I$5)*P_calibration!$I$6/10</f>
        <v>20.825498597280099</v>
      </c>
      <c r="O318" s="5">
        <f>ROUND((N318*P_calibration!$I$2+P_calibration!$I$3)*1023/5,0)</f>
        <v>288</v>
      </c>
      <c r="P318" s="5">
        <f t="shared" ca="1" si="2"/>
        <v>6210.7975536067352</v>
      </c>
      <c r="Q318" s="5">
        <f ca="1">ROUND((1023/5)*T_calibration!$I$6/(1+InputData_FromArduino!P318/T_calibration!$I$2),0)</f>
        <v>457</v>
      </c>
    </row>
    <row r="319" spans="1:17" ht="12.75" customHeight="1" x14ac:dyDescent="0.35">
      <c r="A319" s="5">
        <v>289</v>
      </c>
      <c r="B319" s="5">
        <v>457</v>
      </c>
      <c r="E319" s="6" t="s">
        <v>14</v>
      </c>
      <c r="F319" s="6">
        <v>40</v>
      </c>
      <c r="G319" s="6" t="s">
        <v>15</v>
      </c>
      <c r="H319" s="6">
        <v>666</v>
      </c>
      <c r="K319" s="6">
        <f t="shared" si="3"/>
        <v>63.400000000000361</v>
      </c>
      <c r="L319" s="6">
        <f t="shared" si="0"/>
        <v>107.07380000000053</v>
      </c>
      <c r="M319" s="6">
        <f t="shared" ca="1" si="7"/>
        <v>4.0697321465717939</v>
      </c>
      <c r="N319" s="5">
        <f>(L319*P_calibration!$I$4+P_calibration!$I$5)*P_calibration!$I$6/10</f>
        <v>20.882319324360104</v>
      </c>
      <c r="O319" s="5">
        <f>ROUND((N319*P_calibration!$I$2+P_calibration!$I$3)*1023/5,0)</f>
        <v>289</v>
      </c>
      <c r="P319" s="5">
        <f t="shared" ca="1" si="2"/>
        <v>6213.0092533563984</v>
      </c>
      <c r="Q319" s="5">
        <f ca="1">ROUND((1023/5)*T_calibration!$I$6/(1+InputData_FromArduino!P319/T_calibration!$I$2),0)</f>
        <v>457</v>
      </c>
    </row>
    <row r="320" spans="1:17" ht="12.75" customHeight="1" x14ac:dyDescent="0.35">
      <c r="A320" s="5">
        <v>290</v>
      </c>
      <c r="B320" s="5">
        <v>456</v>
      </c>
      <c r="E320" s="6" t="s">
        <v>14</v>
      </c>
      <c r="F320" s="6">
        <v>40</v>
      </c>
      <c r="G320" s="6" t="s">
        <v>15</v>
      </c>
      <c r="H320" s="6">
        <v>666</v>
      </c>
      <c r="K320" s="6">
        <f t="shared" si="3"/>
        <v>63.600000000000364</v>
      </c>
      <c r="L320" s="6">
        <f t="shared" si="0"/>
        <v>107.36520000000053</v>
      </c>
      <c r="M320" s="6">
        <f t="shared" ca="1" si="7"/>
        <v>4.0101066507361676</v>
      </c>
      <c r="N320" s="5">
        <f>(L320*P_calibration!$I$4+P_calibration!$I$5)*P_calibration!$I$6/10</f>
        <v>20.939140051440102</v>
      </c>
      <c r="O320" s="5">
        <f>ROUND((N320*P_calibration!$I$2+P_calibration!$I$3)*1023/5,0)</f>
        <v>290</v>
      </c>
      <c r="P320" s="5">
        <f t="shared" ca="1" si="2"/>
        <v>6221.9423497644812</v>
      </c>
      <c r="Q320" s="5">
        <f ca="1">ROUND((1023/5)*T_calibration!$I$6/(1+InputData_FromArduino!P320/T_calibration!$I$2),0)</f>
        <v>456</v>
      </c>
    </row>
    <row r="321" spans="1:17" ht="12.75" customHeight="1" x14ac:dyDescent="0.35">
      <c r="A321" s="5">
        <v>291</v>
      </c>
      <c r="B321" s="5">
        <v>456</v>
      </c>
      <c r="E321" s="6" t="s">
        <v>14</v>
      </c>
      <c r="F321" s="6">
        <v>40</v>
      </c>
      <c r="G321" s="6" t="s">
        <v>15</v>
      </c>
      <c r="H321" s="6">
        <v>667</v>
      </c>
      <c r="K321" s="6">
        <f t="shared" si="3"/>
        <v>63.800000000000367</v>
      </c>
      <c r="L321" s="6">
        <f t="shared" si="0"/>
        <v>107.65660000000054</v>
      </c>
      <c r="M321" s="6">
        <f t="shared" ca="1" si="7"/>
        <v>4.1977833575012751</v>
      </c>
      <c r="N321" s="5">
        <f>(L321*P_calibration!$I$4+P_calibration!$I$5)*P_calibration!$I$6/10</f>
        <v>20.995960778520104</v>
      </c>
      <c r="O321" s="5">
        <f>ROUND((N321*P_calibration!$I$2+P_calibration!$I$3)*1023/5,0)</f>
        <v>291</v>
      </c>
      <c r="P321" s="5">
        <f t="shared" ca="1" si="2"/>
        <v>6193.8246110087985</v>
      </c>
      <c r="Q321" s="5">
        <f ca="1">ROUND((1023/5)*T_calibration!$I$6/(1+InputData_FromArduino!P321/T_calibration!$I$2),0)</f>
        <v>457</v>
      </c>
    </row>
    <row r="322" spans="1:17" ht="12.75" customHeight="1" x14ac:dyDescent="0.35">
      <c r="A322" s="5">
        <v>291</v>
      </c>
      <c r="B322" s="5">
        <v>456</v>
      </c>
      <c r="E322" s="6" t="s">
        <v>14</v>
      </c>
      <c r="F322" s="6">
        <v>40</v>
      </c>
      <c r="G322" s="6" t="s">
        <v>15</v>
      </c>
      <c r="H322" s="6">
        <v>665</v>
      </c>
      <c r="K322" s="6">
        <f t="shared" si="3"/>
        <v>64.000000000000369</v>
      </c>
      <c r="L322" s="6">
        <f t="shared" si="0"/>
        <v>107.94800000000053</v>
      </c>
      <c r="M322" s="6">
        <f t="shared" ca="1" si="7"/>
        <v>4.1704653484187348</v>
      </c>
      <c r="N322" s="5">
        <f>(L322*P_calibration!$I$4+P_calibration!$I$5)*P_calibration!$I$6/10</f>
        <v>21.052781505600102</v>
      </c>
      <c r="O322" s="5">
        <f>ROUND((N322*P_calibration!$I$2+P_calibration!$I$3)*1023/5,0)</f>
        <v>291</v>
      </c>
      <c r="P322" s="5">
        <f t="shared" ca="1" si="2"/>
        <v>6197.9173972471544</v>
      </c>
      <c r="Q322" s="5">
        <f ca="1">ROUND((1023/5)*T_calibration!$I$6/(1+InputData_FromArduino!P322/T_calibration!$I$2),0)</f>
        <v>457</v>
      </c>
    </row>
    <row r="323" spans="1:17" ht="12.75" customHeight="1" x14ac:dyDescent="0.35">
      <c r="A323" s="5">
        <v>292</v>
      </c>
      <c r="B323" s="5">
        <v>456</v>
      </c>
      <c r="E323" s="6" t="s">
        <v>14</v>
      </c>
      <c r="F323" s="6">
        <v>40</v>
      </c>
      <c r="G323" s="6" t="s">
        <v>15</v>
      </c>
      <c r="H323" s="6">
        <v>666</v>
      </c>
      <c r="K323" s="6">
        <f t="shared" si="3"/>
        <v>64.200000000000372</v>
      </c>
      <c r="L323" s="6">
        <f t="shared" si="0"/>
        <v>108.23940000000054</v>
      </c>
      <c r="M323" s="6">
        <f t="shared" ca="1" si="7"/>
        <v>4.1617742518271603</v>
      </c>
      <c r="N323" s="5">
        <f>(L323*P_calibration!$I$4+P_calibration!$I$5)*P_calibration!$I$6/10</f>
        <v>21.109602232680107</v>
      </c>
      <c r="O323" s="5">
        <f>ROUND((N323*P_calibration!$I$2+P_calibration!$I$3)*1023/5,0)</f>
        <v>292</v>
      </c>
      <c r="P323" s="5">
        <f t="shared" ca="1" si="2"/>
        <v>6199.2194980122122</v>
      </c>
      <c r="Q323" s="5">
        <f ca="1">ROUND((1023/5)*T_calibration!$I$6/(1+InputData_FromArduino!P323/T_calibration!$I$2),0)</f>
        <v>457</v>
      </c>
    </row>
    <row r="324" spans="1:17" ht="12.75" customHeight="1" x14ac:dyDescent="0.35">
      <c r="A324" s="5">
        <v>293</v>
      </c>
      <c r="B324" s="5">
        <v>457</v>
      </c>
      <c r="E324" s="6" t="s">
        <v>14</v>
      </c>
      <c r="F324" s="6">
        <v>40</v>
      </c>
      <c r="G324" s="6" t="s">
        <v>15</v>
      </c>
      <c r="H324" s="6">
        <v>666</v>
      </c>
      <c r="K324" s="6">
        <f t="shared" si="3"/>
        <v>64.400000000000375</v>
      </c>
      <c r="L324" s="6">
        <f t="shared" si="0"/>
        <v>108.53080000000055</v>
      </c>
      <c r="M324" s="6">
        <f t="shared" ca="1" si="7"/>
        <v>4.0708310220423556</v>
      </c>
      <c r="N324" s="5">
        <f>(L324*P_calibration!$I$4+P_calibration!$I$5)*P_calibration!$I$6/10</f>
        <v>21.166422959760109</v>
      </c>
      <c r="O324" s="5">
        <f>ROUND((N324*P_calibration!$I$2+P_calibration!$I$3)*1023/5,0)</f>
        <v>293</v>
      </c>
      <c r="P324" s="5">
        <f t="shared" ca="1" si="2"/>
        <v>6212.8446197482172</v>
      </c>
      <c r="Q324" s="5">
        <f ca="1">ROUND((1023/5)*T_calibration!$I$6/(1+InputData_FromArduino!P324/T_calibration!$I$2),0)</f>
        <v>457</v>
      </c>
    </row>
    <row r="325" spans="1:17" ht="12.75" customHeight="1" x14ac:dyDescent="0.35">
      <c r="A325" s="5">
        <v>294</v>
      </c>
      <c r="B325" s="5">
        <v>456</v>
      </c>
      <c r="E325" s="6" t="s">
        <v>14</v>
      </c>
      <c r="F325" s="6">
        <v>40</v>
      </c>
      <c r="G325" s="6" t="s">
        <v>15</v>
      </c>
      <c r="H325" s="6">
        <v>666</v>
      </c>
      <c r="K325" s="6">
        <f t="shared" si="3"/>
        <v>64.600000000000378</v>
      </c>
      <c r="L325" s="6">
        <f t="shared" si="0"/>
        <v>108.82220000000056</v>
      </c>
      <c r="M325" s="6">
        <f t="shared" ca="1" si="7"/>
        <v>4.0803858468562142</v>
      </c>
      <c r="N325" s="5">
        <f>(L325*P_calibration!$I$4+P_calibration!$I$5)*P_calibration!$I$6/10</f>
        <v>21.22324368684011</v>
      </c>
      <c r="O325" s="5">
        <f>ROUND((N325*P_calibration!$I$2+P_calibration!$I$3)*1023/5,0)</f>
        <v>294</v>
      </c>
      <c r="P325" s="5">
        <f t="shared" ca="1" si="2"/>
        <v>6211.4131151539441</v>
      </c>
      <c r="Q325" s="5">
        <f ca="1">ROUND((1023/5)*T_calibration!$I$6/(1+InputData_FromArduino!P325/T_calibration!$I$2),0)</f>
        <v>457</v>
      </c>
    </row>
    <row r="326" spans="1:17" ht="12.75" customHeight="1" x14ac:dyDescent="0.35">
      <c r="A326" s="5">
        <v>295</v>
      </c>
      <c r="B326" s="5">
        <v>456</v>
      </c>
      <c r="E326" s="6" t="s">
        <v>14</v>
      </c>
      <c r="F326" s="6">
        <v>39</v>
      </c>
      <c r="G326" s="6" t="s">
        <v>15</v>
      </c>
      <c r="H326" s="6">
        <v>666</v>
      </c>
      <c r="K326" s="6">
        <f t="shared" si="3"/>
        <v>64.800000000000381</v>
      </c>
      <c r="L326" s="6">
        <f t="shared" si="0"/>
        <v>109.11360000000056</v>
      </c>
      <c r="M326" s="6">
        <f t="shared" ca="1" si="7"/>
        <v>4.0187246475181819</v>
      </c>
      <c r="N326" s="5">
        <f>(L326*P_calibration!$I$4+P_calibration!$I$5)*P_calibration!$I$6/10</f>
        <v>21.280064413920108</v>
      </c>
      <c r="O326" s="5">
        <f>ROUND((N326*P_calibration!$I$2+P_calibration!$I$3)*1023/5,0)</f>
        <v>295</v>
      </c>
      <c r="P326" s="5">
        <f t="shared" ca="1" si="2"/>
        <v>6220.6512008185582</v>
      </c>
      <c r="Q326" s="5">
        <f ca="1">ROUND((1023/5)*T_calibration!$I$6/(1+InputData_FromArduino!P326/T_calibration!$I$2),0)</f>
        <v>456</v>
      </c>
    </row>
    <row r="327" spans="1:17" ht="12.75" customHeight="1" x14ac:dyDescent="0.35">
      <c r="A327" s="5">
        <v>295</v>
      </c>
      <c r="B327" s="5">
        <v>457</v>
      </c>
      <c r="E327" s="6" t="s">
        <v>14</v>
      </c>
      <c r="F327" s="6">
        <v>40</v>
      </c>
      <c r="G327" s="6" t="s">
        <v>15</v>
      </c>
      <c r="H327" s="6">
        <v>666</v>
      </c>
      <c r="K327" s="6">
        <f t="shared" si="3"/>
        <v>65.000000000000384</v>
      </c>
      <c r="L327" s="6">
        <f t="shared" si="0"/>
        <v>109.40500000000057</v>
      </c>
      <c r="M327" s="6">
        <f t="shared" ca="1" si="7"/>
        <v>4.0442511523989468</v>
      </c>
      <c r="N327" s="5">
        <f>(L327*P_calibration!$I$4+P_calibration!$I$5)*P_calibration!$I$6/10</f>
        <v>21.336885141000113</v>
      </c>
      <c r="O327" s="5">
        <f>ROUND((N327*P_calibration!$I$2+P_calibration!$I$3)*1023/5,0)</f>
        <v>295</v>
      </c>
      <c r="P327" s="5">
        <f t="shared" ca="1" si="2"/>
        <v>6216.8268178785847</v>
      </c>
      <c r="Q327" s="5">
        <f ca="1">ROUND((1023/5)*T_calibration!$I$6/(1+InputData_FromArduino!P327/T_calibration!$I$2),0)</f>
        <v>456</v>
      </c>
    </row>
    <row r="328" spans="1:17" ht="12.75" customHeight="1" x14ac:dyDescent="0.35">
      <c r="A328" s="5">
        <v>296</v>
      </c>
      <c r="B328" s="5">
        <v>457</v>
      </c>
      <c r="E328" s="6" t="s">
        <v>14</v>
      </c>
      <c r="F328" s="6">
        <v>40</v>
      </c>
      <c r="G328" s="6" t="s">
        <v>15</v>
      </c>
      <c r="H328" s="6">
        <v>666</v>
      </c>
      <c r="K328" s="6">
        <f t="shared" si="3"/>
        <v>65.200000000000387</v>
      </c>
      <c r="L328" s="6">
        <f t="shared" si="0"/>
        <v>109.69640000000057</v>
      </c>
      <c r="M328" s="6">
        <f t="shared" ca="1" si="7"/>
        <v>4.0835788582499912</v>
      </c>
      <c r="N328" s="5">
        <f>(L328*P_calibration!$I$4+P_calibration!$I$5)*P_calibration!$I$6/10</f>
        <v>21.393705868080112</v>
      </c>
      <c r="O328" s="5">
        <f>ROUND((N328*P_calibration!$I$2+P_calibration!$I$3)*1023/5,0)</f>
        <v>296</v>
      </c>
      <c r="P328" s="5">
        <f t="shared" ca="1" si="2"/>
        <v>6210.9347379394158</v>
      </c>
      <c r="Q328" s="5">
        <f ca="1">ROUND((1023/5)*T_calibration!$I$6/(1+InputData_FromArduino!P328/T_calibration!$I$2),0)</f>
        <v>457</v>
      </c>
    </row>
    <row r="329" spans="1:17" ht="12.75" customHeight="1" x14ac:dyDescent="0.35">
      <c r="A329" s="5">
        <v>297</v>
      </c>
      <c r="B329" s="5">
        <v>456</v>
      </c>
      <c r="E329" s="6" t="s">
        <v>14</v>
      </c>
      <c r="F329" s="6">
        <v>40</v>
      </c>
      <c r="G329" s="6" t="s">
        <v>15</v>
      </c>
      <c r="H329" s="6">
        <v>665</v>
      </c>
      <c r="K329" s="6">
        <f t="shared" si="3"/>
        <v>65.400000000000389</v>
      </c>
      <c r="L329" s="6">
        <f t="shared" si="0"/>
        <v>109.98780000000058</v>
      </c>
      <c r="M329" s="6">
        <f t="shared" ca="1" si="7"/>
        <v>4.0078917739971569</v>
      </c>
      <c r="N329" s="5">
        <f>(L329*P_calibration!$I$4+P_calibration!$I$5)*P_calibration!$I$6/10</f>
        <v>21.450526595160113</v>
      </c>
      <c r="O329" s="5">
        <f>ROUND((N329*P_calibration!$I$2+P_calibration!$I$3)*1023/5,0)</f>
        <v>297</v>
      </c>
      <c r="P329" s="5">
        <f t="shared" ca="1" si="2"/>
        <v>6222.2741827692107</v>
      </c>
      <c r="Q329" s="5">
        <f ca="1">ROUND((1023/5)*T_calibration!$I$6/(1+InputData_FromArduino!P329/T_calibration!$I$2),0)</f>
        <v>456</v>
      </c>
    </row>
    <row r="330" spans="1:17" ht="12.75" customHeight="1" x14ac:dyDescent="0.35">
      <c r="A330" s="5">
        <v>298</v>
      </c>
      <c r="B330" s="5">
        <v>457</v>
      </c>
      <c r="E330" s="6" t="s">
        <v>14</v>
      </c>
      <c r="F330" s="6">
        <v>39</v>
      </c>
      <c r="G330" s="6" t="s">
        <v>15</v>
      </c>
      <c r="H330" s="6">
        <v>665</v>
      </c>
      <c r="K330" s="6">
        <f t="shared" si="3"/>
        <v>65.600000000000392</v>
      </c>
      <c r="L330" s="6">
        <f t="shared" si="0"/>
        <v>110.27920000000057</v>
      </c>
      <c r="M330" s="6">
        <f t="shared" ca="1" si="7"/>
        <v>4.1947737325730277</v>
      </c>
      <c r="N330" s="5">
        <f>(L330*P_calibration!$I$4+P_calibration!$I$5)*P_calibration!$I$6/10</f>
        <v>21.507347322240111</v>
      </c>
      <c r="O330" s="5">
        <f>ROUND((N330*P_calibration!$I$2+P_calibration!$I$3)*1023/5,0)</f>
        <v>298</v>
      </c>
      <c r="P330" s="5">
        <f t="shared" ca="1" si="2"/>
        <v>6194.2755132488455</v>
      </c>
      <c r="Q330" s="5">
        <f ca="1">ROUND((1023/5)*T_calibration!$I$6/(1+InputData_FromArduino!P330/T_calibration!$I$2),0)</f>
        <v>457</v>
      </c>
    </row>
    <row r="331" spans="1:17" ht="12.75" customHeight="1" x14ac:dyDescent="0.35">
      <c r="A331" s="5">
        <v>298</v>
      </c>
      <c r="B331" s="5">
        <v>457</v>
      </c>
      <c r="E331" s="6" t="s">
        <v>14</v>
      </c>
      <c r="F331" s="6">
        <v>40</v>
      </c>
      <c r="G331" s="6" t="s">
        <v>15</v>
      </c>
      <c r="H331" s="6">
        <v>665</v>
      </c>
      <c r="K331" s="6">
        <f t="shared" si="3"/>
        <v>65.800000000000395</v>
      </c>
      <c r="L331" s="6">
        <f t="shared" si="0"/>
        <v>110.57060000000058</v>
      </c>
      <c r="M331" s="6">
        <f t="shared" ca="1" si="7"/>
        <v>4.0910896423840128</v>
      </c>
      <c r="N331" s="5">
        <f>(L331*P_calibration!$I$4+P_calibration!$I$5)*P_calibration!$I$6/10</f>
        <v>21.564168049320113</v>
      </c>
      <c r="O331" s="5">
        <f>ROUND((N331*P_calibration!$I$2+P_calibration!$I$3)*1023/5,0)</f>
        <v>298</v>
      </c>
      <c r="P331" s="5">
        <f t="shared" ca="1" si="2"/>
        <v>6209.8094716782434</v>
      </c>
      <c r="Q331" s="5">
        <f ca="1">ROUND((1023/5)*T_calibration!$I$6/(1+InputData_FromArduino!P331/T_calibration!$I$2),0)</f>
        <v>457</v>
      </c>
    </row>
    <row r="332" spans="1:17" ht="12.75" customHeight="1" x14ac:dyDescent="0.35">
      <c r="A332" s="5">
        <v>299</v>
      </c>
      <c r="B332" s="5">
        <v>457</v>
      </c>
      <c r="E332" s="6" t="s">
        <v>14</v>
      </c>
      <c r="F332" s="6">
        <v>40</v>
      </c>
      <c r="G332" s="6" t="s">
        <v>15</v>
      </c>
      <c r="H332" s="6">
        <v>665</v>
      </c>
      <c r="K332" s="6">
        <f t="shared" si="3"/>
        <v>66.000000000000398</v>
      </c>
      <c r="L332" s="6">
        <f t="shared" si="0"/>
        <v>110.86200000000058</v>
      </c>
      <c r="M332" s="6">
        <f t="shared" ca="1" si="7"/>
        <v>4.1981519879857103</v>
      </c>
      <c r="N332" s="5">
        <f>(L332*P_calibration!$I$4+P_calibration!$I$5)*P_calibration!$I$6/10</f>
        <v>21.620988776400115</v>
      </c>
      <c r="O332" s="5">
        <f>ROUND((N332*P_calibration!$I$2+P_calibration!$I$3)*1023/5,0)</f>
        <v>299</v>
      </c>
      <c r="P332" s="5">
        <f t="shared" ca="1" si="2"/>
        <v>6193.7693827610456</v>
      </c>
      <c r="Q332" s="5">
        <f ca="1">ROUND((1023/5)*T_calibration!$I$6/(1+InputData_FromArduino!P332/T_calibration!$I$2),0)</f>
        <v>457</v>
      </c>
    </row>
    <row r="333" spans="1:17" ht="12.75" customHeight="1" x14ac:dyDescent="0.35">
      <c r="A333" s="5">
        <v>300</v>
      </c>
      <c r="B333" s="5">
        <v>456</v>
      </c>
      <c r="E333" s="6" t="s">
        <v>14</v>
      </c>
      <c r="F333" s="6">
        <v>40</v>
      </c>
      <c r="G333" s="6" t="s">
        <v>15</v>
      </c>
      <c r="H333" s="6">
        <v>666</v>
      </c>
      <c r="K333" s="6">
        <f t="shared" si="3"/>
        <v>66.200000000000401</v>
      </c>
      <c r="L333" s="6">
        <f t="shared" si="0"/>
        <v>111.15340000000059</v>
      </c>
      <c r="M333" s="6">
        <f t="shared" ca="1" si="7"/>
        <v>4.1025708993147729</v>
      </c>
      <c r="N333" s="5">
        <f>(L333*P_calibration!$I$4+P_calibration!$I$5)*P_calibration!$I$6/10</f>
        <v>21.677809503480113</v>
      </c>
      <c r="O333" s="5">
        <f>ROUND((N333*P_calibration!$I$2+P_calibration!$I$3)*1023/5,0)</f>
        <v>300</v>
      </c>
      <c r="P333" s="5">
        <f t="shared" ca="1" si="2"/>
        <v>6208.0893488748843</v>
      </c>
      <c r="Q333" s="5">
        <f ca="1">ROUND((1023/5)*T_calibration!$I$6/(1+InputData_FromArduino!P333/T_calibration!$I$2),0)</f>
        <v>457</v>
      </c>
    </row>
    <row r="334" spans="1:17" ht="12.75" customHeight="1" x14ac:dyDescent="0.35">
      <c r="A334" s="5">
        <v>301</v>
      </c>
      <c r="B334" s="5">
        <v>456</v>
      </c>
      <c r="E334" s="6" t="s">
        <v>14</v>
      </c>
      <c r="F334" s="6">
        <v>40</v>
      </c>
      <c r="G334" s="6" t="s">
        <v>15</v>
      </c>
      <c r="H334" s="6">
        <v>665</v>
      </c>
      <c r="K334" s="6">
        <f t="shared" si="3"/>
        <v>66.400000000000404</v>
      </c>
      <c r="L334" s="6">
        <f t="shared" si="0"/>
        <v>111.4448000000006</v>
      </c>
      <c r="M334" s="6">
        <f t="shared" ca="1" si="7"/>
        <v>4.0138598151273381</v>
      </c>
      <c r="N334" s="5">
        <f>(L334*P_calibration!$I$4+P_calibration!$I$5)*P_calibration!$I$6/10</f>
        <v>21.734630230560118</v>
      </c>
      <c r="O334" s="5">
        <f>ROUND((N334*P_calibration!$I$2+P_calibration!$I$3)*1023/5,0)</f>
        <v>301</v>
      </c>
      <c r="P334" s="5">
        <f t="shared" ca="1" si="2"/>
        <v>6221.3800503844623</v>
      </c>
      <c r="Q334" s="5">
        <f ca="1">ROUND((1023/5)*T_calibration!$I$6/(1+InputData_FromArduino!P334/T_calibration!$I$2),0)</f>
        <v>456</v>
      </c>
    </row>
    <row r="335" spans="1:17" ht="12.75" customHeight="1" x14ac:dyDescent="0.35">
      <c r="A335" s="5">
        <v>302</v>
      </c>
      <c r="B335" s="5">
        <v>457</v>
      </c>
      <c r="E335" s="6" t="s">
        <v>14</v>
      </c>
      <c r="F335" s="6">
        <v>40</v>
      </c>
      <c r="G335" s="6" t="s">
        <v>15</v>
      </c>
      <c r="H335" s="6">
        <v>666</v>
      </c>
      <c r="K335" s="6">
        <f t="shared" si="3"/>
        <v>66.600000000000406</v>
      </c>
      <c r="L335" s="6">
        <f t="shared" si="0"/>
        <v>111.73620000000061</v>
      </c>
      <c r="M335" s="6">
        <f t="shared" ca="1" si="7"/>
        <v>4.0170601089157794</v>
      </c>
      <c r="N335" s="5">
        <f>(L335*P_calibration!$I$4+P_calibration!$I$5)*P_calibration!$I$6/10</f>
        <v>21.791450957640119</v>
      </c>
      <c r="O335" s="5">
        <f>ROUND((N335*P_calibration!$I$2+P_calibration!$I$3)*1023/5,0)</f>
        <v>302</v>
      </c>
      <c r="P335" s="5">
        <f t="shared" ca="1" si="2"/>
        <v>6220.9005821210003</v>
      </c>
      <c r="Q335" s="5">
        <f ca="1">ROUND((1023/5)*T_calibration!$I$6/(1+InputData_FromArduino!P335/T_calibration!$I$2),0)</f>
        <v>456</v>
      </c>
    </row>
    <row r="336" spans="1:17" ht="12.75" customHeight="1" x14ac:dyDescent="0.35">
      <c r="A336" s="5">
        <v>302</v>
      </c>
      <c r="B336" s="5">
        <v>457</v>
      </c>
      <c r="E336" s="6" t="s">
        <v>14</v>
      </c>
      <c r="F336" s="6">
        <v>39</v>
      </c>
      <c r="G336" s="6" t="s">
        <v>15</v>
      </c>
      <c r="H336" s="6">
        <v>666</v>
      </c>
      <c r="K336" s="6">
        <f t="shared" si="3"/>
        <v>66.800000000000409</v>
      </c>
      <c r="L336" s="6">
        <f t="shared" si="0"/>
        <v>112.0276000000006</v>
      </c>
      <c r="M336" s="6">
        <f t="shared" ca="1" si="7"/>
        <v>4.1537339417307777</v>
      </c>
      <c r="N336" s="5">
        <f>(L336*P_calibration!$I$4+P_calibration!$I$5)*P_calibration!$I$6/10</f>
        <v>21.848271684720117</v>
      </c>
      <c r="O336" s="5">
        <f>ROUND((N336*P_calibration!$I$2+P_calibration!$I$3)*1023/5,0)</f>
        <v>302</v>
      </c>
      <c r="P336" s="5">
        <f t="shared" ca="1" si="2"/>
        <v>6200.4240978941125</v>
      </c>
      <c r="Q336" s="5">
        <f ca="1">ROUND((1023/5)*T_calibration!$I$6/(1+InputData_FromArduino!P336/T_calibration!$I$2),0)</f>
        <v>457</v>
      </c>
    </row>
    <row r="337" spans="1:17" ht="12.75" customHeight="1" x14ac:dyDescent="0.35">
      <c r="A337" s="5">
        <v>303</v>
      </c>
      <c r="B337" s="5">
        <v>457</v>
      </c>
      <c r="E337" s="6" t="s">
        <v>14</v>
      </c>
      <c r="F337" s="6">
        <v>40</v>
      </c>
      <c r="G337" s="6" t="s">
        <v>15</v>
      </c>
      <c r="H337" s="6">
        <v>665</v>
      </c>
      <c r="K337" s="6">
        <f t="shared" si="3"/>
        <v>67.000000000000412</v>
      </c>
      <c r="L337" s="6">
        <f t="shared" si="0"/>
        <v>112.31900000000061</v>
      </c>
      <c r="M337" s="6">
        <f t="shared" ca="1" si="7"/>
        <v>4.0266805995686141</v>
      </c>
      <c r="N337" s="5">
        <f>(L337*P_calibration!$I$4+P_calibration!$I$5)*P_calibration!$I$6/10</f>
        <v>21.905092411800119</v>
      </c>
      <c r="O337" s="5">
        <f>ROUND((N337*P_calibration!$I$2+P_calibration!$I$3)*1023/5,0)</f>
        <v>303</v>
      </c>
      <c r="P337" s="5">
        <f t="shared" ca="1" si="2"/>
        <v>6219.4592394656411</v>
      </c>
      <c r="Q337" s="5">
        <f ca="1">ROUND((1023/5)*T_calibration!$I$6/(1+InputData_FromArduino!P337/T_calibration!$I$2),0)</f>
        <v>456</v>
      </c>
    </row>
    <row r="338" spans="1:17" ht="12.75" customHeight="1" x14ac:dyDescent="0.35">
      <c r="A338" s="5">
        <v>304</v>
      </c>
      <c r="B338" s="5">
        <v>457</v>
      </c>
      <c r="E338" s="6" t="s">
        <v>14</v>
      </c>
      <c r="F338" s="6">
        <v>40</v>
      </c>
      <c r="G338" s="6" t="s">
        <v>15</v>
      </c>
      <c r="H338" s="6">
        <v>666</v>
      </c>
      <c r="K338" s="6">
        <f t="shared" si="3"/>
        <v>67.200000000000415</v>
      </c>
      <c r="L338" s="6">
        <f t="shared" si="0"/>
        <v>112.61040000000061</v>
      </c>
      <c r="M338" s="6">
        <f t="shared" ca="1" si="7"/>
        <v>4.0509718830182022</v>
      </c>
      <c r="N338" s="5">
        <f>(L338*P_calibration!$I$4+P_calibration!$I$5)*P_calibration!$I$6/10</f>
        <v>21.961913138880121</v>
      </c>
      <c r="O338" s="5">
        <f>ROUND((N338*P_calibration!$I$2+P_calibration!$I$3)*1023/5,0)</f>
        <v>304</v>
      </c>
      <c r="P338" s="5">
        <f t="shared" ca="1" si="2"/>
        <v>6215.8199174962365</v>
      </c>
      <c r="Q338" s="5">
        <f ca="1">ROUND((1023/5)*T_calibration!$I$6/(1+InputData_FromArduino!P338/T_calibration!$I$2),0)</f>
        <v>456</v>
      </c>
    </row>
    <row r="339" spans="1:17" ht="12.75" customHeight="1" x14ac:dyDescent="0.35">
      <c r="A339" s="5">
        <v>305</v>
      </c>
      <c r="B339" s="5">
        <v>457</v>
      </c>
      <c r="E339" s="6" t="s">
        <v>14</v>
      </c>
      <c r="F339" s="6">
        <v>39</v>
      </c>
      <c r="G339" s="6" t="s">
        <v>15</v>
      </c>
      <c r="H339" s="6">
        <v>666</v>
      </c>
      <c r="K339" s="6">
        <f t="shared" si="3"/>
        <v>67.400000000000418</v>
      </c>
      <c r="L339" s="6">
        <f t="shared" si="0"/>
        <v>112.90180000000061</v>
      </c>
      <c r="M339" s="6">
        <f t="shared" ca="1" si="7"/>
        <v>4.0514140671154273</v>
      </c>
      <c r="N339" s="5">
        <f>(L339*P_calibration!$I$4+P_calibration!$I$5)*P_calibration!$I$6/10</f>
        <v>22.018733865960119</v>
      </c>
      <c r="O339" s="5">
        <f>ROUND((N339*P_calibration!$I$2+P_calibration!$I$3)*1023/5,0)</f>
        <v>305</v>
      </c>
      <c r="P339" s="5">
        <f t="shared" ca="1" si="2"/>
        <v>6215.7536694405135</v>
      </c>
      <c r="Q339" s="5">
        <f ca="1">ROUND((1023/5)*T_calibration!$I$6/(1+InputData_FromArduino!P339/T_calibration!$I$2),0)</f>
        <v>456</v>
      </c>
    </row>
    <row r="340" spans="1:17" ht="12.75" customHeight="1" x14ac:dyDescent="0.35">
      <c r="A340" s="5">
        <v>305</v>
      </c>
      <c r="B340" s="5">
        <v>456</v>
      </c>
      <c r="E340" s="6" t="s">
        <v>14</v>
      </c>
      <c r="F340" s="6">
        <v>40</v>
      </c>
      <c r="G340" s="6" t="s">
        <v>15</v>
      </c>
      <c r="H340" s="6">
        <v>665</v>
      </c>
      <c r="K340" s="6">
        <f t="shared" si="3"/>
        <v>67.600000000000421</v>
      </c>
      <c r="L340" s="6">
        <f t="shared" si="0"/>
        <v>113.19320000000062</v>
      </c>
      <c r="M340" s="6">
        <f t="shared" ca="1" si="7"/>
        <v>4.0503945742848693</v>
      </c>
      <c r="N340" s="5">
        <f>(L340*P_calibration!$I$4+P_calibration!$I$5)*P_calibration!$I$6/10</f>
        <v>22.07555459304012</v>
      </c>
      <c r="O340" s="5">
        <f>ROUND((N340*P_calibration!$I$2+P_calibration!$I$3)*1023/5,0)</f>
        <v>305</v>
      </c>
      <c r="P340" s="5">
        <f t="shared" ca="1" si="2"/>
        <v>6215.9064099354164</v>
      </c>
      <c r="Q340" s="5">
        <f ca="1">ROUND((1023/5)*T_calibration!$I$6/(1+InputData_FromArduino!P340/T_calibration!$I$2),0)</f>
        <v>456</v>
      </c>
    </row>
    <row r="341" spans="1:17" ht="12.75" customHeight="1" x14ac:dyDescent="0.35">
      <c r="A341" s="5">
        <v>306</v>
      </c>
      <c r="B341" s="5">
        <v>457</v>
      </c>
      <c r="E341" s="6" t="s">
        <v>14</v>
      </c>
      <c r="F341" s="6">
        <v>40</v>
      </c>
      <c r="G341" s="6" t="s">
        <v>15</v>
      </c>
      <c r="H341" s="6">
        <v>666</v>
      </c>
      <c r="K341" s="6">
        <f t="shared" si="3"/>
        <v>67.800000000000423</v>
      </c>
      <c r="L341" s="6">
        <f t="shared" si="0"/>
        <v>113.48460000000061</v>
      </c>
      <c r="M341" s="6">
        <f t="shared" ca="1" si="7"/>
        <v>4.076838813832337</v>
      </c>
      <c r="N341" s="5">
        <f>(L341*P_calibration!$I$4+P_calibration!$I$5)*P_calibration!$I$6/10</f>
        <v>22.132375320120122</v>
      </c>
      <c r="O341" s="5">
        <f>ROUND((N341*P_calibration!$I$2+P_calibration!$I$3)*1023/5,0)</f>
        <v>306</v>
      </c>
      <c r="P341" s="5">
        <f t="shared" ca="1" si="2"/>
        <v>6211.9445319165361</v>
      </c>
      <c r="Q341" s="5">
        <f ca="1">ROUND((1023/5)*T_calibration!$I$6/(1+InputData_FromArduino!P341/T_calibration!$I$2),0)</f>
        <v>457</v>
      </c>
    </row>
    <row r="342" spans="1:17" ht="12.75" customHeight="1" x14ac:dyDescent="0.35">
      <c r="A342" s="5">
        <v>307</v>
      </c>
      <c r="B342" s="5">
        <v>457</v>
      </c>
      <c r="E342" s="6" t="s">
        <v>14</v>
      </c>
      <c r="F342" s="6">
        <v>40</v>
      </c>
      <c r="G342" s="6" t="s">
        <v>15</v>
      </c>
      <c r="H342" s="6">
        <v>666</v>
      </c>
      <c r="K342" s="6">
        <f t="shared" si="3"/>
        <v>68.000000000000426</v>
      </c>
      <c r="L342" s="6">
        <f t="shared" si="0"/>
        <v>113.77600000000062</v>
      </c>
      <c r="M342" s="6">
        <f t="shared" ca="1" si="7"/>
        <v>4.1467865281470875</v>
      </c>
      <c r="N342" s="5">
        <f>(L342*P_calibration!$I$4+P_calibration!$I$5)*P_calibration!$I$6/10</f>
        <v>22.18919604720012</v>
      </c>
      <c r="O342" s="5">
        <f>ROUND((N342*P_calibration!$I$2+P_calibration!$I$3)*1023/5,0)</f>
        <v>307</v>
      </c>
      <c r="P342" s="5">
        <f t="shared" ca="1" si="2"/>
        <v>6201.4649599357635</v>
      </c>
      <c r="Q342" s="5">
        <f ca="1">ROUND((1023/5)*T_calibration!$I$6/(1+InputData_FromArduino!P342/T_calibration!$I$2),0)</f>
        <v>457</v>
      </c>
    </row>
    <row r="343" spans="1:17" ht="12.75" customHeight="1" x14ac:dyDescent="0.35">
      <c r="A343" s="5">
        <v>308</v>
      </c>
      <c r="B343" s="5">
        <v>456</v>
      </c>
      <c r="E343" s="6" t="s">
        <v>14</v>
      </c>
      <c r="F343" s="6">
        <v>40</v>
      </c>
      <c r="G343" s="6" t="s">
        <v>15</v>
      </c>
      <c r="H343" s="6">
        <v>665</v>
      </c>
      <c r="K343" s="6">
        <f t="shared" si="3"/>
        <v>68.200000000000429</v>
      </c>
      <c r="L343" s="6">
        <f t="shared" si="0"/>
        <v>114.06740000000063</v>
      </c>
      <c r="M343" s="6">
        <f t="shared" ca="1" si="7"/>
        <v>4.1349836289580502</v>
      </c>
      <c r="N343" s="5">
        <f>(L343*P_calibration!$I$4+P_calibration!$I$5)*P_calibration!$I$6/10</f>
        <v>22.246016774280125</v>
      </c>
      <c r="O343" s="5">
        <f>ROUND((N343*P_calibration!$I$2+P_calibration!$I$3)*1023/5,0)</f>
        <v>308</v>
      </c>
      <c r="P343" s="5">
        <f t="shared" ca="1" si="2"/>
        <v>6203.2332712071911</v>
      </c>
      <c r="Q343" s="5">
        <f ca="1">ROUND((1023/5)*T_calibration!$I$6/(1+InputData_FromArduino!P343/T_calibration!$I$2),0)</f>
        <v>457</v>
      </c>
    </row>
    <row r="344" spans="1:17" ht="12.75" customHeight="1" x14ac:dyDescent="0.35">
      <c r="A344" s="5">
        <v>308</v>
      </c>
      <c r="B344" s="5">
        <v>457</v>
      </c>
      <c r="E344" s="6" t="s">
        <v>14</v>
      </c>
      <c r="F344" s="6">
        <v>40</v>
      </c>
      <c r="G344" s="6" t="s">
        <v>15</v>
      </c>
      <c r="H344" s="6">
        <v>666</v>
      </c>
      <c r="K344" s="6">
        <f t="shared" si="3"/>
        <v>68.400000000000432</v>
      </c>
      <c r="L344" s="6">
        <f t="shared" si="0"/>
        <v>114.35880000000064</v>
      </c>
      <c r="M344" s="6">
        <f t="shared" ca="1" si="7"/>
        <v>4.1758225357183898</v>
      </c>
      <c r="N344" s="5">
        <f>(L344*P_calibration!$I$4+P_calibration!$I$5)*P_calibration!$I$6/10</f>
        <v>22.302837501360123</v>
      </c>
      <c r="O344" s="5">
        <f>ROUND((N344*P_calibration!$I$2+P_calibration!$I$3)*1023/5,0)</f>
        <v>308</v>
      </c>
      <c r="P344" s="5">
        <f t="shared" ca="1" si="2"/>
        <v>6197.1147830306472</v>
      </c>
      <c r="Q344" s="5">
        <f ca="1">ROUND((1023/5)*T_calibration!$I$6/(1+InputData_FromArduino!P344/T_calibration!$I$2),0)</f>
        <v>457</v>
      </c>
    </row>
    <row r="345" spans="1:17" ht="12.75" customHeight="1" x14ac:dyDescent="0.35">
      <c r="A345" s="5">
        <v>309</v>
      </c>
      <c r="B345" s="5">
        <v>457</v>
      </c>
      <c r="E345" s="6" t="s">
        <v>14</v>
      </c>
      <c r="F345" s="6">
        <v>40</v>
      </c>
      <c r="G345" s="6" t="s">
        <v>15</v>
      </c>
      <c r="H345" s="6">
        <v>666</v>
      </c>
      <c r="K345" s="6">
        <f t="shared" si="3"/>
        <v>68.600000000000435</v>
      </c>
      <c r="L345" s="6">
        <f t="shared" si="0"/>
        <v>114.65020000000064</v>
      </c>
      <c r="M345" s="6">
        <f t="shared" ca="1" si="7"/>
        <v>4.1330804167103325</v>
      </c>
      <c r="N345" s="5">
        <f>(L345*P_calibration!$I$4+P_calibration!$I$5)*P_calibration!$I$6/10</f>
        <v>22.359658228440125</v>
      </c>
      <c r="O345" s="5">
        <f>ROUND((N345*P_calibration!$I$2+P_calibration!$I$3)*1023/5,0)</f>
        <v>309</v>
      </c>
      <c r="P345" s="5">
        <f t="shared" ca="1" si="2"/>
        <v>6203.5184106136749</v>
      </c>
      <c r="Q345" s="5">
        <f ca="1">ROUND((1023/5)*T_calibration!$I$6/(1+InputData_FromArduino!P345/T_calibration!$I$2),0)</f>
        <v>457</v>
      </c>
    </row>
    <row r="346" spans="1:17" ht="12.75" customHeight="1" x14ac:dyDescent="0.35">
      <c r="A346" s="5">
        <v>310</v>
      </c>
      <c r="B346" s="5">
        <v>456</v>
      </c>
      <c r="E346" s="6" t="s">
        <v>14</v>
      </c>
      <c r="F346" s="6">
        <v>39</v>
      </c>
      <c r="G346" s="6" t="s">
        <v>15</v>
      </c>
      <c r="H346" s="6">
        <v>666</v>
      </c>
      <c r="K346" s="6">
        <f t="shared" si="3"/>
        <v>68.800000000000438</v>
      </c>
      <c r="L346" s="6">
        <f t="shared" si="0"/>
        <v>114.94160000000065</v>
      </c>
      <c r="M346" s="6">
        <f t="shared" ca="1" si="7"/>
        <v>4.0157253501665853</v>
      </c>
      <c r="N346" s="5">
        <f>(L346*P_calibration!$I$4+P_calibration!$I$5)*P_calibration!$I$6/10</f>
        <v>22.416478955520127</v>
      </c>
      <c r="O346" s="5">
        <f>ROUND((N346*P_calibration!$I$2+P_calibration!$I$3)*1023/5,0)</f>
        <v>310</v>
      </c>
      <c r="P346" s="5">
        <f t="shared" ca="1" si="2"/>
        <v>6221.100555780271</v>
      </c>
      <c r="Q346" s="5">
        <f ca="1">ROUND((1023/5)*T_calibration!$I$6/(1+InputData_FromArduino!P346/T_calibration!$I$2),0)</f>
        <v>456</v>
      </c>
    </row>
    <row r="347" spans="1:17" ht="12.75" customHeight="1" x14ac:dyDescent="0.35">
      <c r="A347" s="5">
        <v>311</v>
      </c>
      <c r="B347" s="5">
        <v>457</v>
      </c>
      <c r="E347" s="6" t="s">
        <v>14</v>
      </c>
      <c r="F347" s="6">
        <v>40</v>
      </c>
      <c r="G347" s="6" t="s">
        <v>15</v>
      </c>
      <c r="H347" s="6">
        <v>665</v>
      </c>
      <c r="K347" s="6">
        <f t="shared" si="3"/>
        <v>69.000000000000441</v>
      </c>
      <c r="L347" s="6">
        <f t="shared" si="0"/>
        <v>115.23300000000064</v>
      </c>
      <c r="M347" s="6">
        <f t="shared" ca="1" si="7"/>
        <v>4.0609770644652938</v>
      </c>
      <c r="N347" s="5">
        <f>(L347*P_calibration!$I$4+P_calibration!$I$5)*P_calibration!$I$6/10</f>
        <v>22.473299682600128</v>
      </c>
      <c r="O347" s="5">
        <f>ROUND((N347*P_calibration!$I$2+P_calibration!$I$3)*1023/5,0)</f>
        <v>311</v>
      </c>
      <c r="P347" s="5">
        <f t="shared" ca="1" si="2"/>
        <v>6214.3209404362624</v>
      </c>
      <c r="Q347" s="5">
        <f ca="1">ROUND((1023/5)*T_calibration!$I$6/(1+InputData_FromArduino!P347/T_calibration!$I$2),0)</f>
        <v>456</v>
      </c>
    </row>
    <row r="348" spans="1:17" ht="12.75" customHeight="1" x14ac:dyDescent="0.35">
      <c r="A348" s="5">
        <v>312</v>
      </c>
      <c r="B348" s="5">
        <v>457</v>
      </c>
      <c r="E348" s="6" t="s">
        <v>14</v>
      </c>
      <c r="F348" s="6">
        <v>40</v>
      </c>
      <c r="G348" s="6" t="s">
        <v>15</v>
      </c>
      <c r="H348" s="6">
        <v>666</v>
      </c>
      <c r="K348" s="6">
        <f t="shared" si="3"/>
        <v>69.200000000000443</v>
      </c>
      <c r="L348" s="6">
        <f t="shared" si="0"/>
        <v>115.52440000000065</v>
      </c>
      <c r="M348" s="6">
        <f t="shared" ca="1" si="7"/>
        <v>4.1877429612481425</v>
      </c>
      <c r="N348" s="5">
        <f>(L348*P_calibration!$I$4+P_calibration!$I$5)*P_calibration!$I$6/10</f>
        <v>22.530120409680126</v>
      </c>
      <c r="O348" s="5">
        <f>ROUND((N348*P_calibration!$I$2+P_calibration!$I$3)*1023/5,0)</f>
        <v>312</v>
      </c>
      <c r="P348" s="5">
        <f t="shared" ca="1" si="2"/>
        <v>6195.3288639537441</v>
      </c>
      <c r="Q348" s="5">
        <f ca="1">ROUND((1023/5)*T_calibration!$I$6/(1+InputData_FromArduino!P348/T_calibration!$I$2),0)</f>
        <v>457</v>
      </c>
    </row>
    <row r="349" spans="1:17" ht="12.75" customHeight="1" x14ac:dyDescent="0.35">
      <c r="A349" s="5">
        <v>312</v>
      </c>
      <c r="B349" s="5">
        <v>457</v>
      </c>
      <c r="E349" s="6" t="s">
        <v>14</v>
      </c>
      <c r="F349" s="6">
        <v>40</v>
      </c>
      <c r="G349" s="6" t="s">
        <v>15</v>
      </c>
      <c r="H349" s="6">
        <v>666</v>
      </c>
      <c r="K349" s="6">
        <f t="shared" si="3"/>
        <v>69.400000000000446</v>
      </c>
      <c r="L349" s="6">
        <f t="shared" si="0"/>
        <v>115.81580000000065</v>
      </c>
      <c r="M349" s="6">
        <f t="shared" ca="1" si="7"/>
        <v>4.0551238750417751</v>
      </c>
      <c r="N349" s="5">
        <f>(L349*P_calibration!$I$4+P_calibration!$I$5)*P_calibration!$I$6/10</f>
        <v>22.586941136760124</v>
      </c>
      <c r="O349" s="5">
        <f>ROUND((N349*P_calibration!$I$2+P_calibration!$I$3)*1023/5,0)</f>
        <v>312</v>
      </c>
      <c r="P349" s="5">
        <f t="shared" ca="1" si="2"/>
        <v>6215.1978657294148</v>
      </c>
      <c r="Q349" s="5">
        <f ca="1">ROUND((1023/5)*T_calibration!$I$6/(1+InputData_FromArduino!P349/T_calibration!$I$2),0)</f>
        <v>456</v>
      </c>
    </row>
    <row r="350" spans="1:17" ht="12.75" customHeight="1" x14ac:dyDescent="0.35">
      <c r="A350" s="5">
        <v>313</v>
      </c>
      <c r="B350" s="5">
        <v>456</v>
      </c>
      <c r="E350" s="6" t="s">
        <v>14</v>
      </c>
      <c r="F350" s="6">
        <v>40</v>
      </c>
      <c r="G350" s="6" t="s">
        <v>15</v>
      </c>
      <c r="H350" s="6">
        <v>666</v>
      </c>
      <c r="K350" s="6">
        <f t="shared" si="3"/>
        <v>69.600000000000449</v>
      </c>
      <c r="L350" s="6">
        <f t="shared" si="0"/>
        <v>116.10720000000066</v>
      </c>
      <c r="M350" s="6">
        <f t="shared" ca="1" si="7"/>
        <v>4.1588186023131906</v>
      </c>
      <c r="N350" s="5">
        <f>(L350*P_calibration!$I$4+P_calibration!$I$5)*P_calibration!$I$6/10</f>
        <v>22.643761863840126</v>
      </c>
      <c r="O350" s="5">
        <f>ROUND((N350*P_calibration!$I$2+P_calibration!$I$3)*1023/5,0)</f>
        <v>313</v>
      </c>
      <c r="P350" s="5">
        <f t="shared" ca="1" si="2"/>
        <v>6199.6623136515082</v>
      </c>
      <c r="Q350" s="5">
        <f ca="1">ROUND((1023/5)*T_calibration!$I$6/(1+InputData_FromArduino!P350/T_calibration!$I$2),0)</f>
        <v>457</v>
      </c>
    </row>
    <row r="351" spans="1:17" ht="12.75" customHeight="1" x14ac:dyDescent="0.35">
      <c r="A351" s="5">
        <v>314</v>
      </c>
      <c r="B351" s="5">
        <v>456</v>
      </c>
      <c r="E351" s="6" t="s">
        <v>14</v>
      </c>
      <c r="F351" s="6">
        <v>40</v>
      </c>
      <c r="G351" s="6" t="s">
        <v>15</v>
      </c>
      <c r="H351" s="6">
        <v>665</v>
      </c>
      <c r="K351" s="6">
        <f t="shared" si="3"/>
        <v>69.800000000000452</v>
      </c>
      <c r="L351" s="6">
        <f t="shared" si="0"/>
        <v>116.39860000000066</v>
      </c>
      <c r="M351" s="6">
        <f t="shared" ca="1" si="7"/>
        <v>4.0660512850328026</v>
      </c>
      <c r="N351" s="5">
        <f>(L351*P_calibration!$I$4+P_calibration!$I$5)*P_calibration!$I$6/10</f>
        <v>22.700582590920128</v>
      </c>
      <c r="O351" s="5">
        <f>ROUND((N351*P_calibration!$I$2+P_calibration!$I$3)*1023/5,0)</f>
        <v>314</v>
      </c>
      <c r="P351" s="5">
        <f t="shared" ca="1" si="2"/>
        <v>6213.5607203174995</v>
      </c>
      <c r="Q351" s="5">
        <f ca="1">ROUND((1023/5)*T_calibration!$I$6/(1+InputData_FromArduino!P351/T_calibration!$I$2),0)</f>
        <v>456</v>
      </c>
    </row>
    <row r="352" spans="1:17" ht="12.75" customHeight="1" x14ac:dyDescent="0.35">
      <c r="A352" s="5">
        <v>315</v>
      </c>
      <c r="B352" s="5">
        <v>457</v>
      </c>
      <c r="E352" s="6" t="s">
        <v>14</v>
      </c>
      <c r="F352" s="6">
        <v>40</v>
      </c>
      <c r="G352" s="6" t="s">
        <v>15</v>
      </c>
      <c r="H352" s="6">
        <v>666</v>
      </c>
      <c r="K352" s="6">
        <f t="shared" si="3"/>
        <v>70.000000000000455</v>
      </c>
      <c r="L352" s="6">
        <f t="shared" si="0"/>
        <v>116.69000000000067</v>
      </c>
      <c r="M352" s="6">
        <f t="shared" ca="1" si="7"/>
        <v>4.0682829814128691</v>
      </c>
      <c r="N352" s="5">
        <f>(L352*P_calibration!$I$4+P_calibration!$I$5)*P_calibration!$I$6/10</f>
        <v>22.757403318000129</v>
      </c>
      <c r="O352" s="5">
        <f>ROUND((N352*P_calibration!$I$2+P_calibration!$I$3)*1023/5,0)</f>
        <v>315</v>
      </c>
      <c r="P352" s="5">
        <f t="shared" ca="1" si="2"/>
        <v>6213.2263673928437</v>
      </c>
      <c r="Q352" s="5">
        <f ca="1">ROUND((1023/5)*T_calibration!$I$6/(1+InputData_FromArduino!P352/T_calibration!$I$2),0)</f>
        <v>456</v>
      </c>
    </row>
    <row r="353" spans="1:17" ht="12.75" customHeight="1" x14ac:dyDescent="0.35">
      <c r="A353" s="5">
        <v>315</v>
      </c>
      <c r="B353" s="5">
        <v>456</v>
      </c>
      <c r="E353" s="6" t="s">
        <v>14</v>
      </c>
      <c r="F353" s="6">
        <v>40</v>
      </c>
      <c r="G353" s="6" t="s">
        <v>15</v>
      </c>
      <c r="H353" s="6">
        <v>666</v>
      </c>
      <c r="K353" s="6">
        <f t="shared" si="3"/>
        <v>70.200000000000458</v>
      </c>
      <c r="L353" s="6">
        <f t="shared" si="0"/>
        <v>116.98140000000068</v>
      </c>
      <c r="M353" s="6">
        <f t="shared" ca="1" si="7"/>
        <v>4.0338914241614736</v>
      </c>
      <c r="N353" s="5">
        <f>(L353*P_calibration!$I$4+P_calibration!$I$5)*P_calibration!$I$6/10</f>
        <v>22.814224045080131</v>
      </c>
      <c r="O353" s="5">
        <f>ROUND((N353*P_calibration!$I$2+P_calibration!$I$3)*1023/5,0)</f>
        <v>315</v>
      </c>
      <c r="P353" s="5">
        <f t="shared" ca="1" si="2"/>
        <v>6218.3789131661779</v>
      </c>
      <c r="Q353" s="5">
        <f ca="1">ROUND((1023/5)*T_calibration!$I$6/(1+InputData_FromArduino!P353/T_calibration!$I$2),0)</f>
        <v>456</v>
      </c>
    </row>
    <row r="354" spans="1:17" ht="12.75" customHeight="1" x14ac:dyDescent="0.35">
      <c r="A354" s="5">
        <v>316</v>
      </c>
      <c r="B354" s="5">
        <v>456</v>
      </c>
      <c r="E354" s="6" t="s">
        <v>14</v>
      </c>
      <c r="F354" s="6">
        <v>40</v>
      </c>
      <c r="G354" s="6" t="s">
        <v>15</v>
      </c>
      <c r="H354" s="6">
        <v>665</v>
      </c>
      <c r="K354" s="6">
        <f t="shared" si="3"/>
        <v>70.40000000000046</v>
      </c>
      <c r="L354" s="6">
        <f t="shared" si="0"/>
        <v>117.27280000000067</v>
      </c>
      <c r="M354" s="6">
        <f t="shared" ca="1" si="7"/>
        <v>4.1870440214598732</v>
      </c>
      <c r="N354" s="5">
        <f>(L354*P_calibration!$I$4+P_calibration!$I$5)*P_calibration!$I$6/10</f>
        <v>22.871044772160129</v>
      </c>
      <c r="O354" s="5">
        <f>ROUND((N354*P_calibration!$I$2+P_calibration!$I$3)*1023/5,0)</f>
        <v>316</v>
      </c>
      <c r="P354" s="5">
        <f t="shared" ca="1" si="2"/>
        <v>6195.4335791670019</v>
      </c>
      <c r="Q354" s="5">
        <f ca="1">ROUND((1023/5)*T_calibration!$I$6/(1+InputData_FromArduino!P354/T_calibration!$I$2),0)</f>
        <v>457</v>
      </c>
    </row>
    <row r="355" spans="1:17" ht="12.75" customHeight="1" x14ac:dyDescent="0.35">
      <c r="A355" s="5">
        <v>317</v>
      </c>
      <c r="B355" s="5">
        <v>457</v>
      </c>
      <c r="E355" s="6" t="s">
        <v>14</v>
      </c>
      <c r="F355" s="6">
        <v>40</v>
      </c>
      <c r="G355" s="6" t="s">
        <v>15</v>
      </c>
      <c r="H355" s="6">
        <v>666</v>
      </c>
      <c r="K355" s="6">
        <f t="shared" si="3"/>
        <v>70.600000000000463</v>
      </c>
      <c r="L355" s="6">
        <f t="shared" si="0"/>
        <v>117.5642000000007</v>
      </c>
      <c r="M355" s="6">
        <f t="shared" ca="1" si="7"/>
        <v>4.166145934055062</v>
      </c>
      <c r="N355" s="5">
        <f>(L355*P_calibration!$I$4+P_calibration!$I$5)*P_calibration!$I$6/10</f>
        <v>22.927865499240134</v>
      </c>
      <c r="O355" s="5">
        <f>ROUND((N355*P_calibration!$I$2+P_calibration!$I$3)*1023/5,0)</f>
        <v>317</v>
      </c>
      <c r="P355" s="5">
        <f t="shared" ca="1" si="2"/>
        <v>6198.5645322419477</v>
      </c>
      <c r="Q355" s="5">
        <f ca="1">ROUND((1023/5)*T_calibration!$I$6/(1+InputData_FromArduino!P355/T_calibration!$I$2),0)</f>
        <v>457</v>
      </c>
    </row>
    <row r="356" spans="1:17" ht="12.75" customHeight="1" x14ac:dyDescent="0.35">
      <c r="A356" s="5">
        <v>318</v>
      </c>
      <c r="B356" s="5">
        <v>457</v>
      </c>
      <c r="E356" s="6" t="s">
        <v>14</v>
      </c>
      <c r="F356" s="6">
        <v>41</v>
      </c>
      <c r="G356" s="6" t="s">
        <v>15</v>
      </c>
      <c r="H356" s="6">
        <v>665</v>
      </c>
      <c r="K356" s="6">
        <f t="shared" si="3"/>
        <v>70.800000000000466</v>
      </c>
      <c r="L356" s="6">
        <f t="shared" si="0"/>
        <v>117.85560000000069</v>
      </c>
      <c r="M356" s="6">
        <f t="shared" ca="1" si="7"/>
        <v>4.008995800534219</v>
      </c>
      <c r="N356" s="5">
        <f>(L356*P_calibration!$I$4+P_calibration!$I$5)*P_calibration!$I$6/10</f>
        <v>22.984686226320132</v>
      </c>
      <c r="O356" s="5">
        <f>ROUND((N356*P_calibration!$I$2+P_calibration!$I$3)*1023/5,0)</f>
        <v>318</v>
      </c>
      <c r="P356" s="5">
        <f t="shared" ca="1" si="2"/>
        <v>6222.1087774278467</v>
      </c>
      <c r="Q356" s="5">
        <f ca="1">ROUND((1023/5)*T_calibration!$I$6/(1+InputData_FromArduino!P356/T_calibration!$I$2),0)</f>
        <v>456</v>
      </c>
    </row>
    <row r="357" spans="1:17" ht="12.75" customHeight="1" x14ac:dyDescent="0.35">
      <c r="A357" s="5">
        <v>319</v>
      </c>
      <c r="B357" s="5">
        <v>457</v>
      </c>
      <c r="E357" s="6" t="s">
        <v>14</v>
      </c>
      <c r="F357" s="6">
        <v>40</v>
      </c>
      <c r="G357" s="6" t="s">
        <v>15</v>
      </c>
      <c r="H357" s="6">
        <v>666</v>
      </c>
      <c r="K357" s="6">
        <f t="shared" si="3"/>
        <v>71.000000000000469</v>
      </c>
      <c r="L357" s="6">
        <f t="shared" si="0"/>
        <v>118.14700000000069</v>
      </c>
      <c r="M357" s="6">
        <f t="shared" ca="1" si="7"/>
        <v>4.0680120278269731</v>
      </c>
      <c r="N357" s="5">
        <f>(L357*P_calibration!$I$4+P_calibration!$I$5)*P_calibration!$I$6/10</f>
        <v>23.041506953400134</v>
      </c>
      <c r="O357" s="5">
        <f>ROUND((N357*P_calibration!$I$2+P_calibration!$I$3)*1023/5,0)</f>
        <v>319</v>
      </c>
      <c r="P357" s="5">
        <f t="shared" ca="1" si="2"/>
        <v>6213.2669616800858</v>
      </c>
      <c r="Q357" s="5">
        <f ca="1">ROUND((1023/5)*T_calibration!$I$6/(1+InputData_FromArduino!P357/T_calibration!$I$2),0)</f>
        <v>456</v>
      </c>
    </row>
    <row r="358" spans="1:17" ht="12.75" customHeight="1" x14ac:dyDescent="0.35">
      <c r="A358" s="5">
        <v>319</v>
      </c>
      <c r="B358" s="5">
        <v>457</v>
      </c>
      <c r="E358" s="6" t="s">
        <v>14</v>
      </c>
      <c r="F358" s="6">
        <v>40</v>
      </c>
      <c r="G358" s="6" t="s">
        <v>15</v>
      </c>
      <c r="H358" s="6">
        <v>665</v>
      </c>
      <c r="K358" s="6">
        <f t="shared" si="3"/>
        <v>71.200000000000472</v>
      </c>
      <c r="L358" s="6">
        <f t="shared" si="0"/>
        <v>118.43840000000068</v>
      </c>
      <c r="M358" s="6">
        <f t="shared" ca="1" si="7"/>
        <v>4.0772461993085125</v>
      </c>
      <c r="N358" s="5">
        <f>(L358*P_calibration!$I$4+P_calibration!$I$5)*P_calibration!$I$6/10</f>
        <v>23.098327680480132</v>
      </c>
      <c r="O358" s="5">
        <f>ROUND((N358*P_calibration!$I$2+P_calibration!$I$3)*1023/5,0)</f>
        <v>319</v>
      </c>
      <c r="P358" s="5">
        <f t="shared" ca="1" si="2"/>
        <v>6211.883497392917</v>
      </c>
      <c r="Q358" s="5">
        <f ca="1">ROUND((1023/5)*T_calibration!$I$6/(1+InputData_FromArduino!P358/T_calibration!$I$2),0)</f>
        <v>457</v>
      </c>
    </row>
    <row r="359" spans="1:17" ht="12.75" customHeight="1" x14ac:dyDescent="0.35">
      <c r="A359" s="5">
        <v>320</v>
      </c>
      <c r="B359" s="5">
        <v>457</v>
      </c>
      <c r="E359" s="6" t="s">
        <v>14</v>
      </c>
      <c r="F359" s="6">
        <v>41</v>
      </c>
      <c r="G359" s="6" t="s">
        <v>15</v>
      </c>
      <c r="H359" s="6">
        <v>666</v>
      </c>
      <c r="K359" s="6">
        <f t="shared" si="3"/>
        <v>71.400000000000475</v>
      </c>
      <c r="L359" s="6">
        <f t="shared" si="0"/>
        <v>118.72980000000068</v>
      </c>
      <c r="M359" s="6">
        <f t="shared" ca="1" si="7"/>
        <v>4.0864626312068273</v>
      </c>
      <c r="N359" s="5">
        <f>(L359*P_calibration!$I$4+P_calibration!$I$5)*P_calibration!$I$6/10</f>
        <v>23.15514840756013</v>
      </c>
      <c r="O359" s="5">
        <f>ROUND((N359*P_calibration!$I$2+P_calibration!$I$3)*1023/5,0)</f>
        <v>320</v>
      </c>
      <c r="P359" s="5">
        <f t="shared" ca="1" si="2"/>
        <v>6210.502690851481</v>
      </c>
      <c r="Q359" s="5">
        <f ca="1">ROUND((1023/5)*T_calibration!$I$6/(1+InputData_FromArduino!P359/T_calibration!$I$2),0)</f>
        <v>457</v>
      </c>
    </row>
    <row r="360" spans="1:17" ht="12.75" customHeight="1" x14ac:dyDescent="0.35">
      <c r="A360" s="5">
        <v>321</v>
      </c>
      <c r="B360" s="5">
        <v>457</v>
      </c>
      <c r="E360" s="6" t="s">
        <v>14</v>
      </c>
      <c r="F360" s="6">
        <v>40</v>
      </c>
      <c r="G360" s="6" t="s">
        <v>15</v>
      </c>
      <c r="H360" s="6">
        <v>665</v>
      </c>
      <c r="K360" s="6">
        <f t="shared" si="3"/>
        <v>71.600000000000477</v>
      </c>
      <c r="L360" s="6">
        <f t="shared" si="0"/>
        <v>119.0212000000007</v>
      </c>
      <c r="M360" s="6">
        <f t="shared" ca="1" si="7"/>
        <v>4.0908051653984048</v>
      </c>
      <c r="N360" s="5">
        <f>(L360*P_calibration!$I$4+P_calibration!$I$5)*P_calibration!$I$6/10</f>
        <v>23.211969134640135</v>
      </c>
      <c r="O360" s="5">
        <f>ROUND((N360*P_calibration!$I$2+P_calibration!$I$3)*1023/5,0)</f>
        <v>321</v>
      </c>
      <c r="P360" s="5">
        <f t="shared" ca="1" si="2"/>
        <v>6209.8520920422789</v>
      </c>
      <c r="Q360" s="5">
        <f ca="1">ROUND((1023/5)*T_calibration!$I$6/(1+InputData_FromArduino!P360/T_calibration!$I$2),0)</f>
        <v>457</v>
      </c>
    </row>
    <row r="361" spans="1:17" ht="12.75" customHeight="1" x14ac:dyDescent="0.35">
      <c r="A361" s="5">
        <v>322</v>
      </c>
      <c r="B361" s="5">
        <v>457</v>
      </c>
      <c r="E361" s="6" t="s">
        <v>14</v>
      </c>
      <c r="F361" s="6">
        <v>40</v>
      </c>
      <c r="G361" s="6" t="s">
        <v>15</v>
      </c>
      <c r="H361" s="6">
        <v>666</v>
      </c>
      <c r="K361" s="6">
        <f t="shared" si="3"/>
        <v>71.80000000000048</v>
      </c>
      <c r="L361" s="6">
        <f t="shared" si="0"/>
        <v>119.3126000000007</v>
      </c>
      <c r="M361" s="6">
        <f t="shared" ca="1" si="7"/>
        <v>4.0027968763624138</v>
      </c>
      <c r="N361" s="5">
        <f>(L361*P_calibration!$I$4+P_calibration!$I$5)*P_calibration!$I$6/10</f>
        <v>23.268789861720137</v>
      </c>
      <c r="O361" s="5">
        <f>ROUND((N361*P_calibration!$I$2+P_calibration!$I$3)*1023/5,0)</f>
        <v>322</v>
      </c>
      <c r="P361" s="5">
        <f t="shared" ca="1" si="2"/>
        <v>6223.0375007277889</v>
      </c>
      <c r="Q361" s="5">
        <f ca="1">ROUND((1023/5)*T_calibration!$I$6/(1+InputData_FromArduino!P361/T_calibration!$I$2),0)</f>
        <v>456</v>
      </c>
    </row>
    <row r="362" spans="1:17" ht="12.75" customHeight="1" x14ac:dyDescent="0.35">
      <c r="A362" s="5">
        <v>322</v>
      </c>
      <c r="B362" s="5">
        <v>457</v>
      </c>
      <c r="E362" s="6" t="s">
        <v>14</v>
      </c>
      <c r="F362" s="6">
        <v>39</v>
      </c>
      <c r="G362" s="6" t="s">
        <v>15</v>
      </c>
      <c r="H362" s="6">
        <v>665</v>
      </c>
      <c r="K362" s="6">
        <f t="shared" si="3"/>
        <v>72.000000000000483</v>
      </c>
      <c r="L362" s="6">
        <f t="shared" si="0"/>
        <v>119.60400000000071</v>
      </c>
      <c r="M362" s="6">
        <f t="shared" ca="1" si="7"/>
        <v>4.1020159405628238</v>
      </c>
      <c r="N362" s="5">
        <f>(L362*P_calibration!$I$4+P_calibration!$I$5)*P_calibration!$I$6/10</f>
        <v>23.325610588800139</v>
      </c>
      <c r="O362" s="5">
        <f>ROUND((N362*P_calibration!$I$2+P_calibration!$I$3)*1023/5,0)</f>
        <v>322</v>
      </c>
      <c r="P362" s="5">
        <f t="shared" ca="1" si="2"/>
        <v>6208.17249283812</v>
      </c>
      <c r="Q362" s="5">
        <f ca="1">ROUND((1023/5)*T_calibration!$I$6/(1+InputData_FromArduino!P362/T_calibration!$I$2),0)</f>
        <v>457</v>
      </c>
    </row>
    <row r="363" spans="1:17" ht="12.75" customHeight="1" x14ac:dyDescent="0.35">
      <c r="A363" s="5">
        <v>323</v>
      </c>
      <c r="B363" s="5">
        <v>457</v>
      </c>
      <c r="E363" s="6" t="s">
        <v>14</v>
      </c>
      <c r="F363" s="6">
        <v>39</v>
      </c>
      <c r="G363" s="6" t="s">
        <v>15</v>
      </c>
      <c r="H363" s="6">
        <v>666</v>
      </c>
      <c r="K363" s="6">
        <f t="shared" si="3"/>
        <v>72.200000000000486</v>
      </c>
      <c r="L363" s="6">
        <f t="shared" si="0"/>
        <v>119.89540000000071</v>
      </c>
      <c r="M363" s="6">
        <f t="shared" ca="1" si="7"/>
        <v>4.1548206917119055</v>
      </c>
      <c r="N363" s="5">
        <f>(L363*P_calibration!$I$4+P_calibration!$I$5)*P_calibration!$I$6/10</f>
        <v>23.382431315880137</v>
      </c>
      <c r="O363" s="5">
        <f>ROUND((N363*P_calibration!$I$2+P_calibration!$I$3)*1023/5,0)</f>
        <v>323</v>
      </c>
      <c r="P363" s="5">
        <f t="shared" ca="1" si="2"/>
        <v>6200.2612809276989</v>
      </c>
      <c r="Q363" s="5">
        <f ca="1">ROUND((1023/5)*T_calibration!$I$6/(1+InputData_FromArduino!P363/T_calibration!$I$2),0)</f>
        <v>457</v>
      </c>
    </row>
    <row r="364" spans="1:17" ht="12.75" customHeight="1" x14ac:dyDescent="0.35">
      <c r="A364" s="5">
        <v>324</v>
      </c>
      <c r="B364" s="5">
        <v>456</v>
      </c>
      <c r="E364" s="6" t="s">
        <v>14</v>
      </c>
      <c r="F364" s="6">
        <v>40</v>
      </c>
      <c r="G364" s="6" t="s">
        <v>15</v>
      </c>
      <c r="H364" s="6">
        <v>666</v>
      </c>
      <c r="K364" s="6">
        <f t="shared" si="3"/>
        <v>72.400000000000489</v>
      </c>
      <c r="L364" s="6">
        <f t="shared" si="0"/>
        <v>120.18680000000073</v>
      </c>
      <c r="M364" s="6">
        <f t="shared" ca="1" si="7"/>
        <v>4.1693043909759631</v>
      </c>
      <c r="N364" s="5">
        <f>(L364*P_calibration!$I$4+P_calibration!$I$5)*P_calibration!$I$6/10</f>
        <v>23.439252042960142</v>
      </c>
      <c r="O364" s="5">
        <f>ROUND((N364*P_calibration!$I$2+P_calibration!$I$3)*1023/5,0)</f>
        <v>324</v>
      </c>
      <c r="P364" s="5">
        <f t="shared" ca="1" si="2"/>
        <v>6198.0913319812244</v>
      </c>
      <c r="Q364" s="5">
        <f ca="1">ROUND((1023/5)*T_calibration!$I$6/(1+InputData_FromArduino!P364/T_calibration!$I$2),0)</f>
        <v>457</v>
      </c>
    </row>
    <row r="365" spans="1:17" ht="12.75" customHeight="1" x14ac:dyDescent="0.35">
      <c r="A365" s="5">
        <v>325</v>
      </c>
      <c r="B365" s="5">
        <v>456</v>
      </c>
      <c r="E365" s="6" t="s">
        <v>14</v>
      </c>
      <c r="F365" s="6">
        <v>40</v>
      </c>
      <c r="G365" s="6" t="s">
        <v>15</v>
      </c>
      <c r="H365" s="6">
        <v>666</v>
      </c>
      <c r="K365" s="6">
        <f t="shared" si="3"/>
        <v>72.600000000000492</v>
      </c>
      <c r="L365" s="6">
        <f t="shared" si="0"/>
        <v>120.47820000000073</v>
      </c>
      <c r="M365" s="6">
        <f t="shared" ca="1" si="7"/>
        <v>4.036427516853367</v>
      </c>
      <c r="N365" s="5">
        <f>(L365*P_calibration!$I$4+P_calibration!$I$5)*P_calibration!$I$6/10</f>
        <v>23.49607277004014</v>
      </c>
      <c r="O365" s="5">
        <f>ROUND((N365*P_calibration!$I$2+P_calibration!$I$3)*1023/5,0)</f>
        <v>325</v>
      </c>
      <c r="P365" s="5">
        <f t="shared" ca="1" si="2"/>
        <v>6217.9989555624879</v>
      </c>
      <c r="Q365" s="5">
        <f ca="1">ROUND((1023/5)*T_calibration!$I$6/(1+InputData_FromArduino!P365/T_calibration!$I$2),0)</f>
        <v>456</v>
      </c>
    </row>
    <row r="366" spans="1:17" ht="12.75" customHeight="1" x14ac:dyDescent="0.35">
      <c r="A366" s="5">
        <v>325</v>
      </c>
      <c r="B366" s="5">
        <v>457</v>
      </c>
      <c r="E366" s="6" t="s">
        <v>14</v>
      </c>
      <c r="F366" s="6">
        <v>40</v>
      </c>
      <c r="G366" s="6" t="s">
        <v>15</v>
      </c>
      <c r="H366" s="6">
        <v>666</v>
      </c>
      <c r="K366" s="6">
        <f t="shared" si="3"/>
        <v>72.800000000000495</v>
      </c>
      <c r="L366" s="6">
        <f t="shared" si="0"/>
        <v>120.76960000000072</v>
      </c>
      <c r="M366" s="6">
        <f t="shared" ca="1" si="7"/>
        <v>4.1926554731514294</v>
      </c>
      <c r="N366" s="5">
        <f>(L366*P_calibration!$I$4+P_calibration!$I$5)*P_calibration!$I$6/10</f>
        <v>23.552893497120142</v>
      </c>
      <c r="O366" s="5">
        <f>ROUND((N366*P_calibration!$I$2+P_calibration!$I$3)*1023/5,0)</f>
        <v>325</v>
      </c>
      <c r="P366" s="5">
        <f t="shared" ca="1" si="2"/>
        <v>6194.592871039591</v>
      </c>
      <c r="Q366" s="5">
        <f ca="1">ROUND((1023/5)*T_calibration!$I$6/(1+InputData_FromArduino!P366/T_calibration!$I$2),0)</f>
        <v>457</v>
      </c>
    </row>
    <row r="367" spans="1:17" ht="12.75" customHeight="1" x14ac:dyDescent="0.35">
      <c r="A367" s="5">
        <v>326</v>
      </c>
      <c r="B367" s="5">
        <v>457</v>
      </c>
      <c r="E367" s="6" t="s">
        <v>14</v>
      </c>
      <c r="F367" s="6">
        <v>40</v>
      </c>
      <c r="G367" s="6" t="s">
        <v>15</v>
      </c>
      <c r="H367" s="6">
        <v>666</v>
      </c>
      <c r="K367" s="6">
        <f t="shared" si="3"/>
        <v>73.000000000000497</v>
      </c>
      <c r="L367" s="6">
        <f t="shared" si="0"/>
        <v>121.06100000000072</v>
      </c>
      <c r="M367" s="6">
        <f t="shared" ca="1" si="7"/>
        <v>4.0897711366161857</v>
      </c>
      <c r="N367" s="5">
        <f>(L367*P_calibration!$I$4+P_calibration!$I$5)*P_calibration!$I$6/10</f>
        <v>23.60971422420014</v>
      </c>
      <c r="O367" s="5">
        <f>ROUND((N367*P_calibration!$I$2+P_calibration!$I$3)*1023/5,0)</f>
        <v>326</v>
      </c>
      <c r="P367" s="5">
        <f t="shared" ca="1" si="2"/>
        <v>6210.0070103145854</v>
      </c>
      <c r="Q367" s="5">
        <f ca="1">ROUND((1023/5)*T_calibration!$I$6/(1+InputData_FromArduino!P367/T_calibration!$I$2),0)</f>
        <v>457</v>
      </c>
    </row>
    <row r="368" spans="1:17" ht="12.75" customHeight="1" x14ac:dyDescent="0.35">
      <c r="A368" s="5">
        <v>327</v>
      </c>
      <c r="B368" s="5">
        <v>457</v>
      </c>
      <c r="E368" s="6" t="s">
        <v>14</v>
      </c>
      <c r="F368" s="6">
        <v>40</v>
      </c>
      <c r="G368" s="6" t="s">
        <v>15</v>
      </c>
      <c r="H368" s="6">
        <v>666</v>
      </c>
      <c r="K368" s="6">
        <f t="shared" si="3"/>
        <v>73.2000000000005</v>
      </c>
      <c r="L368" s="6">
        <f t="shared" si="0"/>
        <v>121.35240000000074</v>
      </c>
      <c r="M368" s="6">
        <f t="shared" ca="1" si="7"/>
        <v>4.0284707106848954</v>
      </c>
      <c r="N368" s="5">
        <f>(L368*P_calibration!$I$4+P_calibration!$I$5)*P_calibration!$I$6/10</f>
        <v>23.666534951280145</v>
      </c>
      <c r="O368" s="5">
        <f>ROUND((N368*P_calibration!$I$2+P_calibration!$I$3)*1023/5,0)</f>
        <v>327</v>
      </c>
      <c r="P368" s="5">
        <f t="shared" ca="1" si="2"/>
        <v>6219.191044879436</v>
      </c>
      <c r="Q368" s="5">
        <f ca="1">ROUND((1023/5)*T_calibration!$I$6/(1+InputData_FromArduino!P368/T_calibration!$I$2),0)</f>
        <v>456</v>
      </c>
    </row>
    <row r="369" spans="1:17" ht="12.75" customHeight="1" x14ac:dyDescent="0.35">
      <c r="A369" s="5">
        <v>328</v>
      </c>
      <c r="B369" s="5">
        <v>457</v>
      </c>
      <c r="E369" s="6" t="s">
        <v>14</v>
      </c>
      <c r="F369" s="6">
        <v>40</v>
      </c>
      <c r="G369" s="6" t="s">
        <v>15</v>
      </c>
      <c r="H369" s="6">
        <v>666</v>
      </c>
      <c r="K369" s="6">
        <f t="shared" si="3"/>
        <v>73.400000000000503</v>
      </c>
      <c r="L369" s="6">
        <f t="shared" si="0"/>
        <v>121.64380000000074</v>
      </c>
      <c r="M369" s="6">
        <f t="shared" ca="1" si="7"/>
        <v>4.1425952048725323</v>
      </c>
      <c r="N369" s="5">
        <f>(L369*P_calibration!$I$4+P_calibration!$I$5)*P_calibration!$I$6/10</f>
        <v>23.723355678360143</v>
      </c>
      <c r="O369" s="5">
        <f>ROUND((N369*P_calibration!$I$2+P_calibration!$I$3)*1023/5,0)</f>
        <v>328</v>
      </c>
      <c r="P369" s="5">
        <f t="shared" ca="1" si="2"/>
        <v>6202.0929043136566</v>
      </c>
      <c r="Q369" s="5">
        <f ca="1">ROUND((1023/5)*T_calibration!$I$6/(1+InputData_FromArduino!P369/T_calibration!$I$2),0)</f>
        <v>457</v>
      </c>
    </row>
    <row r="370" spans="1:17" ht="12.75" customHeight="1" x14ac:dyDescent="0.35">
      <c r="A370" s="5">
        <v>329</v>
      </c>
      <c r="B370" s="5">
        <v>457</v>
      </c>
      <c r="E370" s="6" t="s">
        <v>14</v>
      </c>
      <c r="F370" s="6">
        <v>41</v>
      </c>
      <c r="G370" s="6" t="s">
        <v>15</v>
      </c>
      <c r="H370" s="6">
        <v>666</v>
      </c>
      <c r="K370" s="6">
        <f t="shared" si="3"/>
        <v>73.600000000000506</v>
      </c>
      <c r="L370" s="6">
        <f t="shared" si="0"/>
        <v>121.93520000000073</v>
      </c>
      <c r="M370" s="6">
        <f t="shared" ca="1" si="7"/>
        <v>4.1656380402354412</v>
      </c>
      <c r="N370" s="5">
        <f>(L370*P_calibration!$I$4+P_calibration!$I$5)*P_calibration!$I$6/10</f>
        <v>23.780176405440141</v>
      </c>
      <c r="O370" s="5">
        <f>ROUND((N370*P_calibration!$I$2+P_calibration!$I$3)*1023/5,0)</f>
        <v>329</v>
      </c>
      <c r="P370" s="5">
        <f t="shared" ca="1" si="2"/>
        <v>6198.6406249333741</v>
      </c>
      <c r="Q370" s="5">
        <f ca="1">ROUND((1023/5)*T_calibration!$I$6/(1+InputData_FromArduino!P370/T_calibration!$I$2),0)</f>
        <v>457</v>
      </c>
    </row>
    <row r="371" spans="1:17" ht="12.75" customHeight="1" x14ac:dyDescent="0.35">
      <c r="A371" s="5">
        <v>329</v>
      </c>
      <c r="B371" s="5">
        <v>457</v>
      </c>
      <c r="E371" s="6" t="s">
        <v>14</v>
      </c>
      <c r="F371" s="6">
        <v>41</v>
      </c>
      <c r="G371" s="6" t="s">
        <v>15</v>
      </c>
      <c r="H371" s="6">
        <v>666</v>
      </c>
      <c r="K371" s="6">
        <f t="shared" si="3"/>
        <v>73.800000000000509</v>
      </c>
      <c r="L371" s="6">
        <f t="shared" si="0"/>
        <v>122.22660000000074</v>
      </c>
      <c r="M371" s="6">
        <f t="shared" ca="1" si="7"/>
        <v>4.1776419297017604</v>
      </c>
      <c r="N371" s="5">
        <f>(L371*P_calibration!$I$4+P_calibration!$I$5)*P_calibration!$I$6/10</f>
        <v>23.836997132520146</v>
      </c>
      <c r="O371" s="5">
        <f>ROUND((N371*P_calibration!$I$2+P_calibration!$I$3)*1023/5,0)</f>
        <v>329</v>
      </c>
      <c r="P371" s="5">
        <f t="shared" ca="1" si="2"/>
        <v>6196.8422012830251</v>
      </c>
      <c r="Q371" s="5">
        <f ca="1">ROUND((1023/5)*T_calibration!$I$6/(1+InputData_FromArduino!P371/T_calibration!$I$2),0)</f>
        <v>457</v>
      </c>
    </row>
    <row r="372" spans="1:17" ht="12.75" customHeight="1" x14ac:dyDescent="0.35">
      <c r="A372" s="5">
        <v>330</v>
      </c>
      <c r="B372" s="5">
        <v>457</v>
      </c>
      <c r="E372" s="6" t="s">
        <v>14</v>
      </c>
      <c r="F372" s="6">
        <v>39</v>
      </c>
      <c r="G372" s="6" t="s">
        <v>15</v>
      </c>
      <c r="H372" s="6">
        <v>666</v>
      </c>
      <c r="K372" s="6">
        <f t="shared" si="3"/>
        <v>74.000000000000512</v>
      </c>
      <c r="L372" s="6">
        <f t="shared" si="0"/>
        <v>122.51800000000075</v>
      </c>
      <c r="M372" s="6">
        <f t="shared" ca="1" si="7"/>
        <v>4.0090324132639239</v>
      </c>
      <c r="N372" s="5">
        <f>(L372*P_calibration!$I$4+P_calibration!$I$5)*P_calibration!$I$6/10</f>
        <v>23.893817859600148</v>
      </c>
      <c r="O372" s="5">
        <f>ROUND((N372*P_calibration!$I$2+P_calibration!$I$3)*1023/5,0)</f>
        <v>330</v>
      </c>
      <c r="P372" s="5">
        <f t="shared" ca="1" si="2"/>
        <v>6222.103292105845</v>
      </c>
      <c r="Q372" s="5">
        <f ca="1">ROUND((1023/5)*T_calibration!$I$6/(1+InputData_FromArduino!P372/T_calibration!$I$2),0)</f>
        <v>456</v>
      </c>
    </row>
    <row r="373" spans="1:17" ht="12.75" customHeight="1" x14ac:dyDescent="0.35">
      <c r="A373" s="5">
        <v>331</v>
      </c>
      <c r="B373" s="5">
        <v>456</v>
      </c>
      <c r="E373" s="6" t="s">
        <v>14</v>
      </c>
      <c r="F373" s="6">
        <v>40</v>
      </c>
      <c r="G373" s="6" t="s">
        <v>15</v>
      </c>
      <c r="H373" s="6">
        <v>667</v>
      </c>
      <c r="K373" s="6">
        <f t="shared" si="3"/>
        <v>74.200000000000514</v>
      </c>
      <c r="L373" s="6">
        <f t="shared" si="0"/>
        <v>122.80940000000076</v>
      </c>
      <c r="M373" s="6">
        <f t="shared" ca="1" si="7"/>
        <v>4.0999639412506514</v>
      </c>
      <c r="N373" s="5">
        <f>(L373*P_calibration!$I$4+P_calibration!$I$5)*P_calibration!$I$6/10</f>
        <v>23.950638586680149</v>
      </c>
      <c r="O373" s="5">
        <f>ROUND((N373*P_calibration!$I$2+P_calibration!$I$3)*1023/5,0)</f>
        <v>331</v>
      </c>
      <c r="P373" s="5">
        <f t="shared" ca="1" si="2"/>
        <v>6208.4799235341343</v>
      </c>
      <c r="Q373" s="5">
        <f ca="1">ROUND((1023/5)*T_calibration!$I$6/(1+InputData_FromArduino!P373/T_calibration!$I$2),0)</f>
        <v>457</v>
      </c>
    </row>
    <row r="374" spans="1:17" ht="12.75" customHeight="1" x14ac:dyDescent="0.35">
      <c r="A374" s="5">
        <v>332</v>
      </c>
      <c r="B374" s="5">
        <v>457</v>
      </c>
      <c r="E374" s="6" t="s">
        <v>14</v>
      </c>
      <c r="F374" s="6">
        <v>40</v>
      </c>
      <c r="G374" s="6" t="s">
        <v>15</v>
      </c>
      <c r="H374" s="6">
        <v>667</v>
      </c>
      <c r="K374" s="6">
        <f t="shared" si="3"/>
        <v>74.400000000000517</v>
      </c>
      <c r="L374" s="6">
        <f t="shared" si="0"/>
        <v>123.10080000000076</v>
      </c>
      <c r="M374" s="6">
        <f t="shared" ca="1" si="7"/>
        <v>4.0871356927588556</v>
      </c>
      <c r="N374" s="5">
        <f>(L374*P_calibration!$I$4+P_calibration!$I$5)*P_calibration!$I$6/10</f>
        <v>24.007459313760148</v>
      </c>
      <c r="O374" s="5">
        <f>ROUND((N374*P_calibration!$I$2+P_calibration!$I$3)*1023/5,0)</f>
        <v>332</v>
      </c>
      <c r="P374" s="5">
        <f t="shared" ca="1" si="2"/>
        <v>6210.4018527175822</v>
      </c>
      <c r="Q374" s="5">
        <f ca="1">ROUND((1023/5)*T_calibration!$I$6/(1+InputData_FromArduino!P374/T_calibration!$I$2),0)</f>
        <v>457</v>
      </c>
    </row>
    <row r="375" spans="1:17" ht="12.75" customHeight="1" x14ac:dyDescent="0.35">
      <c r="A375" s="5">
        <v>332</v>
      </c>
      <c r="B375" s="5">
        <v>456</v>
      </c>
      <c r="E375" s="6" t="s">
        <v>14</v>
      </c>
      <c r="F375" s="6">
        <v>40</v>
      </c>
      <c r="G375" s="6" t="s">
        <v>15</v>
      </c>
      <c r="H375" s="6">
        <v>666</v>
      </c>
      <c r="K375" s="6">
        <f t="shared" si="3"/>
        <v>74.60000000000052</v>
      </c>
      <c r="L375" s="6">
        <f t="shared" si="0"/>
        <v>123.39220000000076</v>
      </c>
      <c r="M375" s="6">
        <f t="shared" ca="1" si="7"/>
        <v>4.1633195922625754</v>
      </c>
      <c r="N375" s="5">
        <f>(L375*P_calibration!$I$4+P_calibration!$I$5)*P_calibration!$I$6/10</f>
        <v>24.064280040840149</v>
      </c>
      <c r="O375" s="5">
        <f>ROUND((N375*P_calibration!$I$2+P_calibration!$I$3)*1023/5,0)</f>
        <v>332</v>
      </c>
      <c r="P375" s="5">
        <f t="shared" ca="1" si="2"/>
        <v>6198.9879749883876</v>
      </c>
      <c r="Q375" s="5">
        <f ca="1">ROUND((1023/5)*T_calibration!$I$6/(1+InputData_FromArduino!P375/T_calibration!$I$2),0)</f>
        <v>457</v>
      </c>
    </row>
    <row r="376" spans="1:17" ht="12.75" customHeight="1" x14ac:dyDescent="0.35">
      <c r="A376" s="5">
        <v>333</v>
      </c>
      <c r="B376" s="5">
        <v>457</v>
      </c>
      <c r="E376" s="6" t="s">
        <v>14</v>
      </c>
      <c r="F376" s="6">
        <v>40</v>
      </c>
      <c r="G376" s="6" t="s">
        <v>15</v>
      </c>
      <c r="H376" s="6">
        <v>667</v>
      </c>
      <c r="K376" s="6">
        <f t="shared" si="3"/>
        <v>74.800000000000523</v>
      </c>
      <c r="L376" s="6">
        <f t="shared" si="0"/>
        <v>123.68360000000078</v>
      </c>
      <c r="M376" s="6">
        <f t="shared" ca="1" si="7"/>
        <v>4.0679703924871289</v>
      </c>
      <c r="N376" s="5">
        <f>(L376*P_calibration!$I$4+P_calibration!$I$5)*P_calibration!$I$6/10</f>
        <v>24.121100767920154</v>
      </c>
      <c r="O376" s="5">
        <f>ROUND((N376*P_calibration!$I$2+P_calibration!$I$3)*1023/5,0)</f>
        <v>333</v>
      </c>
      <c r="P376" s="5">
        <f t="shared" ca="1" si="2"/>
        <v>6213.2731994899286</v>
      </c>
      <c r="Q376" s="5">
        <f ca="1">ROUND((1023/5)*T_calibration!$I$6/(1+InputData_FromArduino!P376/T_calibration!$I$2),0)</f>
        <v>456</v>
      </c>
    </row>
    <row r="377" spans="1:17" ht="12.75" customHeight="1" x14ac:dyDescent="0.35">
      <c r="A377" s="5">
        <v>334</v>
      </c>
      <c r="B377" s="5">
        <v>457</v>
      </c>
      <c r="E377" s="6" t="s">
        <v>14</v>
      </c>
      <c r="F377" s="6">
        <v>40</v>
      </c>
      <c r="G377" s="6" t="s">
        <v>15</v>
      </c>
      <c r="H377" s="6">
        <v>667</v>
      </c>
      <c r="K377" s="6">
        <f t="shared" si="3"/>
        <v>75.000000000000526</v>
      </c>
      <c r="L377" s="6">
        <f t="shared" si="0"/>
        <v>123.97500000000078</v>
      </c>
      <c r="M377" s="6">
        <f t="shared" ca="1" si="7"/>
        <v>4.1775004956838133</v>
      </c>
      <c r="N377" s="5">
        <f>(L377*P_calibration!$I$4+P_calibration!$I$5)*P_calibration!$I$6/10</f>
        <v>24.177921495000152</v>
      </c>
      <c r="O377" s="5">
        <f>ROUND((N377*P_calibration!$I$2+P_calibration!$I$3)*1023/5,0)</f>
        <v>334</v>
      </c>
      <c r="P377" s="5">
        <f t="shared" ca="1" si="2"/>
        <v>6196.8633909385571</v>
      </c>
      <c r="Q377" s="5">
        <f ca="1">ROUND((1023/5)*T_calibration!$I$6/(1+InputData_FromArduino!P377/T_calibration!$I$2),0)</f>
        <v>457</v>
      </c>
    </row>
    <row r="378" spans="1:17" ht="12.75" customHeight="1" x14ac:dyDescent="0.35">
      <c r="A378" s="5">
        <v>335</v>
      </c>
      <c r="B378" s="5">
        <v>456</v>
      </c>
      <c r="E378" s="6" t="s">
        <v>14</v>
      </c>
      <c r="F378" s="6">
        <v>40</v>
      </c>
      <c r="G378" s="6" t="s">
        <v>15</v>
      </c>
      <c r="H378" s="6">
        <v>666</v>
      </c>
      <c r="K378" s="6">
        <f t="shared" si="3"/>
        <v>75.200000000000529</v>
      </c>
      <c r="L378" s="6">
        <f t="shared" si="0"/>
        <v>124.26640000000077</v>
      </c>
      <c r="M378" s="6">
        <f t="shared" ca="1" si="7"/>
        <v>4.1964758729065972</v>
      </c>
      <c r="N378" s="5">
        <f>(L378*P_calibration!$I$4+P_calibration!$I$5)*P_calibration!$I$6/10</f>
        <v>24.23474222208015</v>
      </c>
      <c r="O378" s="5">
        <f>ROUND((N378*P_calibration!$I$2+P_calibration!$I$3)*1023/5,0)</f>
        <v>335</v>
      </c>
      <c r="P378" s="5">
        <f t="shared" ca="1" si="2"/>
        <v>6194.0204984521251</v>
      </c>
      <c r="Q378" s="5">
        <f ca="1">ROUND((1023/5)*T_calibration!$I$6/(1+InputData_FromArduino!P378/T_calibration!$I$2),0)</f>
        <v>457</v>
      </c>
    </row>
    <row r="379" spans="1:17" ht="12.75" customHeight="1" x14ac:dyDescent="0.35">
      <c r="A379" s="5">
        <v>336</v>
      </c>
      <c r="B379" s="5">
        <v>456</v>
      </c>
      <c r="E379" s="6" t="s">
        <v>14</v>
      </c>
      <c r="F379" s="6">
        <v>40</v>
      </c>
      <c r="G379" s="6" t="s">
        <v>15</v>
      </c>
      <c r="H379" s="6">
        <v>666</v>
      </c>
      <c r="K379" s="6">
        <f t="shared" si="3"/>
        <v>75.400000000000531</v>
      </c>
      <c r="L379" s="6">
        <f t="shared" si="0"/>
        <v>124.55780000000077</v>
      </c>
      <c r="M379" s="6">
        <f t="shared" ca="1" si="7"/>
        <v>4.1744735231147487</v>
      </c>
      <c r="N379" s="5">
        <f>(L379*P_calibration!$I$4+P_calibration!$I$5)*P_calibration!$I$6/10</f>
        <v>24.291562949160149</v>
      </c>
      <c r="O379" s="5">
        <f>ROUND((N379*P_calibration!$I$2+P_calibration!$I$3)*1023/5,0)</f>
        <v>336</v>
      </c>
      <c r="P379" s="5">
        <f t="shared" ca="1" si="2"/>
        <v>6197.3168922034965</v>
      </c>
      <c r="Q379" s="5">
        <f ca="1">ROUND((1023/5)*T_calibration!$I$6/(1+InputData_FromArduino!P379/T_calibration!$I$2),0)</f>
        <v>457</v>
      </c>
    </row>
    <row r="380" spans="1:17" ht="12.75" customHeight="1" x14ac:dyDescent="0.35">
      <c r="A380" s="5">
        <v>336</v>
      </c>
      <c r="B380" s="5">
        <v>457</v>
      </c>
      <c r="E380" s="6" t="s">
        <v>14</v>
      </c>
      <c r="F380" s="6">
        <v>40</v>
      </c>
      <c r="G380" s="6" t="s">
        <v>15</v>
      </c>
      <c r="H380" s="6">
        <v>666</v>
      </c>
      <c r="K380" s="6">
        <f t="shared" si="3"/>
        <v>75.600000000000534</v>
      </c>
      <c r="L380" s="6">
        <f t="shared" si="0"/>
        <v>124.84920000000079</v>
      </c>
      <c r="M380" s="6">
        <f t="shared" ca="1" si="7"/>
        <v>4.0610188382199439</v>
      </c>
      <c r="N380" s="5">
        <f>(L380*P_calibration!$I$4+P_calibration!$I$5)*P_calibration!$I$6/10</f>
        <v>24.348383676240154</v>
      </c>
      <c r="O380" s="5">
        <f>ROUND((N380*P_calibration!$I$2+P_calibration!$I$3)*1023/5,0)</f>
        <v>336</v>
      </c>
      <c r="P380" s="5">
        <f t="shared" ca="1" si="2"/>
        <v>6214.3146818891018</v>
      </c>
      <c r="Q380" s="5">
        <f ca="1">ROUND((1023/5)*T_calibration!$I$6/(1+InputData_FromArduino!P380/T_calibration!$I$2),0)</f>
        <v>456</v>
      </c>
    </row>
    <row r="381" spans="1:17" ht="12.75" customHeight="1" x14ac:dyDescent="0.35">
      <c r="A381" s="5">
        <v>337</v>
      </c>
      <c r="B381" s="5">
        <v>457</v>
      </c>
      <c r="E381" s="6" t="s">
        <v>14</v>
      </c>
      <c r="F381" s="6">
        <v>40</v>
      </c>
      <c r="G381" s="6" t="s">
        <v>15</v>
      </c>
      <c r="H381" s="6">
        <v>667</v>
      </c>
      <c r="K381" s="6">
        <f t="shared" si="3"/>
        <v>75.800000000000537</v>
      </c>
      <c r="L381" s="6">
        <f t="shared" si="0"/>
        <v>125.14060000000079</v>
      </c>
      <c r="M381" s="6">
        <f t="shared" ca="1" si="7"/>
        <v>4.1754785224948874</v>
      </c>
      <c r="N381" s="5">
        <f>(L381*P_calibration!$I$4+P_calibration!$I$5)*P_calibration!$I$6/10</f>
        <v>24.405204403320155</v>
      </c>
      <c r="O381" s="5">
        <f>ROUND((N381*P_calibration!$I$2+P_calibration!$I$3)*1023/5,0)</f>
        <v>337</v>
      </c>
      <c r="P381" s="5">
        <f t="shared" ca="1" si="2"/>
        <v>6197.1663231184593</v>
      </c>
      <c r="Q381" s="5">
        <f ca="1">ROUND((1023/5)*T_calibration!$I$6/(1+InputData_FromArduino!P381/T_calibration!$I$2),0)</f>
        <v>457</v>
      </c>
    </row>
    <row r="382" spans="1:17" ht="12.75" customHeight="1" x14ac:dyDescent="0.35">
      <c r="A382" s="5">
        <v>338</v>
      </c>
      <c r="B382" s="5">
        <v>456</v>
      </c>
      <c r="E382" s="6" t="s">
        <v>14</v>
      </c>
      <c r="F382" s="6">
        <v>40</v>
      </c>
      <c r="G382" s="6" t="s">
        <v>15</v>
      </c>
      <c r="H382" s="6">
        <v>666</v>
      </c>
      <c r="K382" s="6">
        <f t="shared" si="3"/>
        <v>76.00000000000054</v>
      </c>
      <c r="L382" s="6">
        <f t="shared" si="0"/>
        <v>125.4320000000008</v>
      </c>
      <c r="M382" s="6">
        <f t="shared" ca="1" si="7"/>
        <v>4.0705481358715572</v>
      </c>
      <c r="N382" s="5">
        <f>(L382*P_calibration!$I$4+P_calibration!$I$5)*P_calibration!$I$6/10</f>
        <v>24.462025130400157</v>
      </c>
      <c r="O382" s="5">
        <f>ROUND((N382*P_calibration!$I$2+P_calibration!$I$3)*1023/5,0)</f>
        <v>338</v>
      </c>
      <c r="P382" s="5">
        <f t="shared" ca="1" si="2"/>
        <v>6212.8870017762547</v>
      </c>
      <c r="Q382" s="5">
        <f ca="1">ROUND((1023/5)*T_calibration!$I$6/(1+InputData_FromArduino!P382/T_calibration!$I$2),0)</f>
        <v>457</v>
      </c>
    </row>
    <row r="383" spans="1:17" ht="12.75" customHeight="1" x14ac:dyDescent="0.35">
      <c r="A383" s="5">
        <v>339</v>
      </c>
      <c r="B383" s="5">
        <v>456</v>
      </c>
      <c r="E383" s="6" t="s">
        <v>14</v>
      </c>
      <c r="F383" s="6">
        <v>40</v>
      </c>
      <c r="G383" s="6" t="s">
        <v>15</v>
      </c>
      <c r="H383" s="6">
        <v>666</v>
      </c>
      <c r="K383" s="6">
        <f t="shared" si="3"/>
        <v>76.200000000000543</v>
      </c>
      <c r="L383" s="6">
        <f t="shared" si="0"/>
        <v>125.72340000000079</v>
      </c>
      <c r="M383" s="6">
        <f t="shared" ca="1" si="7"/>
        <v>4.1301162362900499</v>
      </c>
      <c r="N383" s="5">
        <f>(L383*P_calibration!$I$4+P_calibration!$I$5)*P_calibration!$I$6/10</f>
        <v>24.518845857480155</v>
      </c>
      <c r="O383" s="5">
        <f>ROUND((N383*P_calibration!$I$2+P_calibration!$I$3)*1023/5,0)</f>
        <v>339</v>
      </c>
      <c r="P383" s="5">
        <f t="shared" ca="1" si="2"/>
        <v>6203.9625043540163</v>
      </c>
      <c r="Q383" s="5">
        <f ca="1">ROUND((1023/5)*T_calibration!$I$6/(1+InputData_FromArduino!P383/T_calibration!$I$2),0)</f>
        <v>457</v>
      </c>
    </row>
    <row r="384" spans="1:17" ht="12.75" customHeight="1" x14ac:dyDescent="0.35">
      <c r="A384" s="5">
        <v>339</v>
      </c>
      <c r="B384" s="5">
        <v>456</v>
      </c>
      <c r="E384" s="6" t="s">
        <v>14</v>
      </c>
      <c r="F384" s="6">
        <v>40</v>
      </c>
      <c r="G384" s="6" t="s">
        <v>15</v>
      </c>
      <c r="H384" s="6">
        <v>666</v>
      </c>
      <c r="K384" s="6">
        <f t="shared" si="3"/>
        <v>76.400000000000546</v>
      </c>
      <c r="L384" s="6">
        <f t="shared" si="0"/>
        <v>126.01480000000079</v>
      </c>
      <c r="M384" s="6">
        <f t="shared" ca="1" si="7"/>
        <v>4.1611959448680764</v>
      </c>
      <c r="N384" s="5">
        <f>(L384*P_calibration!$I$4+P_calibration!$I$5)*P_calibration!$I$6/10</f>
        <v>24.575666584560157</v>
      </c>
      <c r="O384" s="5">
        <f>ROUND((N384*P_calibration!$I$2+P_calibration!$I$3)*1023/5,0)</f>
        <v>339</v>
      </c>
      <c r="P384" s="5">
        <f t="shared" ca="1" si="2"/>
        <v>6199.3061400056504</v>
      </c>
      <c r="Q384" s="5">
        <f ca="1">ROUND((1023/5)*T_calibration!$I$6/(1+InputData_FromArduino!P384/T_calibration!$I$2),0)</f>
        <v>457</v>
      </c>
    </row>
    <row r="385" spans="1:17" ht="12.75" customHeight="1" x14ac:dyDescent="0.35">
      <c r="A385" s="5">
        <v>340</v>
      </c>
      <c r="B385" s="5">
        <v>457</v>
      </c>
      <c r="E385" s="6" t="s">
        <v>14</v>
      </c>
      <c r="F385" s="6">
        <v>40</v>
      </c>
      <c r="G385" s="6" t="s">
        <v>15</v>
      </c>
      <c r="H385" s="6">
        <v>666</v>
      </c>
      <c r="K385" s="6">
        <f t="shared" si="3"/>
        <v>76.600000000000549</v>
      </c>
      <c r="L385" s="6">
        <f t="shared" si="0"/>
        <v>126.30620000000081</v>
      </c>
      <c r="M385" s="6">
        <f t="shared" ca="1" si="7"/>
        <v>4.1087481864894775</v>
      </c>
      <c r="N385" s="5">
        <f>(L385*P_calibration!$I$4+P_calibration!$I$5)*P_calibration!$I$6/10</f>
        <v>24.632487311640155</v>
      </c>
      <c r="O385" s="5">
        <f>ROUND((N385*P_calibration!$I$2+P_calibration!$I$3)*1023/5,0)</f>
        <v>340</v>
      </c>
      <c r="P385" s="5">
        <f t="shared" ca="1" si="2"/>
        <v>6207.1638672315248</v>
      </c>
      <c r="Q385" s="5">
        <f ca="1">ROUND((1023/5)*T_calibration!$I$6/(1+InputData_FromArduino!P385/T_calibration!$I$2),0)</f>
        <v>457</v>
      </c>
    </row>
    <row r="386" spans="1:17" ht="12.75" customHeight="1" x14ac:dyDescent="0.35">
      <c r="A386" s="5">
        <v>341</v>
      </c>
      <c r="B386" s="5">
        <v>456</v>
      </c>
      <c r="E386" s="6" t="s">
        <v>14</v>
      </c>
      <c r="F386" s="6">
        <v>40</v>
      </c>
      <c r="G386" s="6" t="s">
        <v>15</v>
      </c>
      <c r="H386" s="6">
        <v>666</v>
      </c>
      <c r="K386" s="6">
        <f t="shared" si="3"/>
        <v>76.800000000000551</v>
      </c>
      <c r="L386" s="6">
        <f t="shared" si="0"/>
        <v>126.59760000000081</v>
      </c>
      <c r="M386" s="6">
        <f t="shared" ca="1" si="7"/>
        <v>4.1259919073286531</v>
      </c>
      <c r="N386" s="5">
        <f>(L386*P_calibration!$I$4+P_calibration!$I$5)*P_calibration!$I$6/10</f>
        <v>24.68930803872016</v>
      </c>
      <c r="O386" s="5">
        <f>ROUND((N386*P_calibration!$I$2+P_calibration!$I$3)*1023/5,0)</f>
        <v>341</v>
      </c>
      <c r="P386" s="5">
        <f t="shared" ca="1" si="2"/>
        <v>6204.580411638718</v>
      </c>
      <c r="Q386" s="5">
        <f ca="1">ROUND((1023/5)*T_calibration!$I$6/(1+InputData_FromArduino!P386/T_calibration!$I$2),0)</f>
        <v>457</v>
      </c>
    </row>
    <row r="387" spans="1:17" ht="12.75" customHeight="1" x14ac:dyDescent="0.35">
      <c r="A387" s="5">
        <v>342</v>
      </c>
      <c r="B387" s="5">
        <v>457</v>
      </c>
      <c r="E387" s="6" t="s">
        <v>14</v>
      </c>
      <c r="F387" s="6">
        <v>39</v>
      </c>
      <c r="G387" s="6" t="s">
        <v>15</v>
      </c>
      <c r="H387" s="6">
        <v>666</v>
      </c>
      <c r="K387" s="6">
        <f t="shared" si="3"/>
        <v>77.000000000000554</v>
      </c>
      <c r="L387" s="6">
        <f t="shared" si="0"/>
        <v>126.88900000000081</v>
      </c>
      <c r="M387" s="6">
        <f t="shared" ca="1" si="7"/>
        <v>4.0965927886972135</v>
      </c>
      <c r="N387" s="5">
        <f>(L387*P_calibration!$I$4+P_calibration!$I$5)*P_calibration!$I$6/10</f>
        <v>24.746128765800158</v>
      </c>
      <c r="O387" s="5">
        <f>ROUND((N387*P_calibration!$I$2+P_calibration!$I$3)*1023/5,0)</f>
        <v>342</v>
      </c>
      <c r="P387" s="5">
        <f t="shared" ca="1" si="2"/>
        <v>6208.9849898710117</v>
      </c>
      <c r="Q387" s="5">
        <f ca="1">ROUND((1023/5)*T_calibration!$I$6/(1+InputData_FromArduino!P387/T_calibration!$I$2),0)</f>
        <v>457</v>
      </c>
    </row>
    <row r="388" spans="1:17" ht="12.75" customHeight="1" x14ac:dyDescent="0.35">
      <c r="A388" s="5">
        <v>342</v>
      </c>
      <c r="B388" s="5">
        <v>457</v>
      </c>
      <c r="E388" s="6" t="s">
        <v>14</v>
      </c>
      <c r="F388" s="6">
        <v>40</v>
      </c>
      <c r="G388" s="6" t="s">
        <v>15</v>
      </c>
      <c r="H388" s="6">
        <v>666</v>
      </c>
      <c r="K388" s="6">
        <f t="shared" si="3"/>
        <v>77.200000000000557</v>
      </c>
      <c r="L388" s="6">
        <f t="shared" si="0"/>
        <v>127.1804000000008</v>
      </c>
      <c r="M388" s="6">
        <f t="shared" ca="1" si="7"/>
        <v>4.1816262969926328</v>
      </c>
      <c r="N388" s="5">
        <f>(L388*P_calibration!$I$4+P_calibration!$I$5)*P_calibration!$I$6/10</f>
        <v>24.802949492880156</v>
      </c>
      <c r="O388" s="5">
        <f>ROUND((N388*P_calibration!$I$2+P_calibration!$I$3)*1023/5,0)</f>
        <v>342</v>
      </c>
      <c r="P388" s="5">
        <f t="shared" ca="1" si="2"/>
        <v>6196.2452630666503</v>
      </c>
      <c r="Q388" s="5">
        <f ca="1">ROUND((1023/5)*T_calibration!$I$6/(1+InputData_FromArduino!P388/T_calibration!$I$2),0)</f>
        <v>457</v>
      </c>
    </row>
    <row r="389" spans="1:17" ht="12.75" customHeight="1" x14ac:dyDescent="0.35">
      <c r="A389" s="5">
        <v>343</v>
      </c>
      <c r="B389" s="5">
        <v>456</v>
      </c>
      <c r="E389" s="6" t="s">
        <v>14</v>
      </c>
      <c r="F389" s="6">
        <v>40</v>
      </c>
      <c r="G389" s="6" t="s">
        <v>15</v>
      </c>
      <c r="H389" s="6">
        <v>666</v>
      </c>
      <c r="K389" s="6">
        <f t="shared" si="3"/>
        <v>77.40000000000056</v>
      </c>
      <c r="L389" s="6">
        <f t="shared" si="0"/>
        <v>127.47180000000083</v>
      </c>
      <c r="M389" s="6">
        <f t="shared" ca="1" si="7"/>
        <v>4.103615460902323</v>
      </c>
      <c r="N389" s="5">
        <f>(L389*P_calibration!$I$4+P_calibration!$I$5)*P_calibration!$I$6/10</f>
        <v>24.859770219960161</v>
      </c>
      <c r="O389" s="5">
        <f>ROUND((N389*P_calibration!$I$2+P_calibration!$I$3)*1023/5,0)</f>
        <v>343</v>
      </c>
      <c r="P389" s="5">
        <f t="shared" ca="1" si="2"/>
        <v>6207.932852576866</v>
      </c>
      <c r="Q389" s="5">
        <f ca="1">ROUND((1023/5)*T_calibration!$I$6/(1+InputData_FromArduino!P389/T_calibration!$I$2),0)</f>
        <v>457</v>
      </c>
    </row>
    <row r="390" spans="1:17" ht="12.75" customHeight="1" x14ac:dyDescent="0.35">
      <c r="A390" s="5">
        <v>344</v>
      </c>
      <c r="B390" s="5">
        <v>457</v>
      </c>
      <c r="E390" s="6" t="s">
        <v>14</v>
      </c>
      <c r="F390" s="6">
        <v>40</v>
      </c>
      <c r="G390" s="6" t="s">
        <v>15</v>
      </c>
      <c r="H390" s="6">
        <v>667</v>
      </c>
      <c r="K390" s="6">
        <f t="shared" si="3"/>
        <v>77.600000000000563</v>
      </c>
      <c r="L390" s="6">
        <f t="shared" si="0"/>
        <v>127.76320000000082</v>
      </c>
      <c r="M390" s="6">
        <f t="shared" ca="1" si="7"/>
        <v>4.1857017278192137</v>
      </c>
      <c r="N390" s="5">
        <f>(L390*P_calibration!$I$4+P_calibration!$I$5)*P_calibration!$I$6/10</f>
        <v>24.916590947040156</v>
      </c>
      <c r="O390" s="5">
        <f>ROUND((N390*P_calibration!$I$2+P_calibration!$I$3)*1023/5,0)</f>
        <v>344</v>
      </c>
      <c r="P390" s="5">
        <f t="shared" ca="1" si="2"/>
        <v>6195.6346817042968</v>
      </c>
      <c r="Q390" s="5">
        <f ca="1">ROUND((1023/5)*T_calibration!$I$6/(1+InputData_FromArduino!P390/T_calibration!$I$2),0)</f>
        <v>457</v>
      </c>
    </row>
    <row r="391" spans="1:17" ht="12.75" customHeight="1" x14ac:dyDescent="0.35">
      <c r="A391" s="5">
        <v>345</v>
      </c>
      <c r="B391" s="5">
        <v>457</v>
      </c>
      <c r="E391" s="6" t="s">
        <v>14</v>
      </c>
      <c r="F391" s="6">
        <v>39</v>
      </c>
      <c r="G391" s="6" t="s">
        <v>15</v>
      </c>
      <c r="H391" s="6">
        <v>666</v>
      </c>
      <c r="K391" s="6">
        <f t="shared" si="3"/>
        <v>77.800000000000566</v>
      </c>
      <c r="L391" s="6">
        <f t="shared" si="0"/>
        <v>128.05460000000082</v>
      </c>
      <c r="M391" s="6">
        <f t="shared" ca="1" si="7"/>
        <v>4.14374904249674</v>
      </c>
      <c r="N391" s="5">
        <f>(L391*P_calibration!$I$4+P_calibration!$I$5)*P_calibration!$I$6/10</f>
        <v>24.973411674120161</v>
      </c>
      <c r="O391" s="5">
        <f>ROUND((N391*P_calibration!$I$2+P_calibration!$I$3)*1023/5,0)</f>
        <v>345</v>
      </c>
      <c r="P391" s="5">
        <f t="shared" ca="1" si="2"/>
        <v>6201.9200362713555</v>
      </c>
      <c r="Q391" s="5">
        <f ca="1">ROUND((1023/5)*T_calibration!$I$6/(1+InputData_FromArduino!P391/T_calibration!$I$2),0)</f>
        <v>457</v>
      </c>
    </row>
    <row r="392" spans="1:17" ht="12.75" customHeight="1" x14ac:dyDescent="0.35">
      <c r="A392" s="5">
        <v>346</v>
      </c>
      <c r="B392" s="5">
        <v>456</v>
      </c>
      <c r="E392" s="6" t="s">
        <v>14</v>
      </c>
      <c r="F392" s="6">
        <v>40</v>
      </c>
      <c r="G392" s="6" t="s">
        <v>15</v>
      </c>
      <c r="H392" s="6">
        <v>665</v>
      </c>
      <c r="K392" s="6">
        <f t="shared" si="3"/>
        <v>78.000000000000568</v>
      </c>
      <c r="L392" s="6">
        <f t="shared" si="0"/>
        <v>128.34600000000083</v>
      </c>
      <c r="M392" s="6">
        <f t="shared" ca="1" si="7"/>
        <v>4.1042879577661342</v>
      </c>
      <c r="N392" s="5">
        <f>(L392*P_calibration!$I$4+P_calibration!$I$5)*P_calibration!$I$6/10</f>
        <v>25.030232401200159</v>
      </c>
      <c r="O392" s="5">
        <f>ROUND((N392*P_calibration!$I$2+P_calibration!$I$3)*1023/5,0)</f>
        <v>346</v>
      </c>
      <c r="P392" s="5">
        <f t="shared" ca="1" si="2"/>
        <v>6207.8320990446</v>
      </c>
      <c r="Q392" s="5">
        <f ca="1">ROUND((1023/5)*T_calibration!$I$6/(1+InputData_FromArduino!P392/T_calibration!$I$2),0)</f>
        <v>457</v>
      </c>
    </row>
    <row r="393" spans="1:17" ht="12.75" customHeight="1" x14ac:dyDescent="0.35">
      <c r="A393" s="5">
        <v>346</v>
      </c>
      <c r="B393" s="5">
        <v>456</v>
      </c>
      <c r="E393" s="6" t="s">
        <v>14</v>
      </c>
      <c r="F393" s="6">
        <v>40</v>
      </c>
      <c r="G393" s="6" t="s">
        <v>15</v>
      </c>
      <c r="H393" s="6">
        <v>666</v>
      </c>
      <c r="K393" s="6">
        <f t="shared" si="3"/>
        <v>78.200000000000571</v>
      </c>
      <c r="L393" s="6">
        <f t="shared" si="0"/>
        <v>128.63740000000084</v>
      </c>
      <c r="M393" s="6">
        <f t="shared" ca="1" si="7"/>
        <v>4.129865075761848</v>
      </c>
      <c r="N393" s="5">
        <f>(L393*P_calibration!$I$4+P_calibration!$I$5)*P_calibration!$I$6/10</f>
        <v>25.087053128280161</v>
      </c>
      <c r="O393" s="5">
        <f>ROUND((N393*P_calibration!$I$2+P_calibration!$I$3)*1023/5,0)</f>
        <v>346</v>
      </c>
      <c r="P393" s="5">
        <f t="shared" ca="1" si="2"/>
        <v>6204.0001332438205</v>
      </c>
      <c r="Q393" s="5">
        <f ca="1">ROUND((1023/5)*T_calibration!$I$6/(1+InputData_FromArduino!P393/T_calibration!$I$2),0)</f>
        <v>457</v>
      </c>
    </row>
    <row r="394" spans="1:17" ht="12.75" customHeight="1" x14ac:dyDescent="0.35">
      <c r="A394" s="5">
        <v>347</v>
      </c>
      <c r="B394" s="5">
        <v>456</v>
      </c>
      <c r="E394" s="6" t="s">
        <v>14</v>
      </c>
      <c r="F394" s="6">
        <v>39</v>
      </c>
      <c r="G394" s="6" t="s">
        <v>15</v>
      </c>
      <c r="H394" s="6">
        <v>666</v>
      </c>
      <c r="K394" s="6">
        <f t="shared" si="3"/>
        <v>78.400000000000574</v>
      </c>
      <c r="L394" s="6">
        <f t="shared" si="0"/>
        <v>128.92880000000085</v>
      </c>
      <c r="M394" s="6">
        <f t="shared" ca="1" si="7"/>
        <v>4.0699749442317481</v>
      </c>
      <c r="N394" s="5">
        <f>(L394*P_calibration!$I$4+P_calibration!$I$5)*P_calibration!$I$6/10</f>
        <v>25.143873855360162</v>
      </c>
      <c r="O394" s="5">
        <f>ROUND((N394*P_calibration!$I$2+P_calibration!$I$3)*1023/5,0)</f>
        <v>347</v>
      </c>
      <c r="P394" s="5">
        <f t="shared" ca="1" si="2"/>
        <v>6212.9728773921634</v>
      </c>
      <c r="Q394" s="5">
        <f ca="1">ROUND((1023/5)*T_calibration!$I$6/(1+InputData_FromArduino!P394/T_calibration!$I$2),0)</f>
        <v>457</v>
      </c>
    </row>
    <row r="395" spans="1:17" ht="12.75" customHeight="1" x14ac:dyDescent="0.35">
      <c r="A395" s="5">
        <v>348</v>
      </c>
      <c r="B395" s="5">
        <v>456</v>
      </c>
      <c r="E395" s="6" t="s">
        <v>14</v>
      </c>
      <c r="F395" s="6">
        <v>40</v>
      </c>
      <c r="G395" s="6" t="s">
        <v>15</v>
      </c>
      <c r="H395" s="6">
        <v>666</v>
      </c>
      <c r="K395" s="6">
        <f t="shared" si="3"/>
        <v>78.600000000000577</v>
      </c>
      <c r="L395" s="6">
        <f t="shared" si="0"/>
        <v>129.22020000000083</v>
      </c>
      <c r="M395" s="6">
        <f t="shared" ca="1" si="7"/>
        <v>4.0977007194763617</v>
      </c>
      <c r="N395" s="5">
        <f>(L395*P_calibration!$I$4+P_calibration!$I$5)*P_calibration!$I$6/10</f>
        <v>25.200694582440164</v>
      </c>
      <c r="O395" s="5">
        <f>ROUND((N395*P_calibration!$I$2+P_calibration!$I$3)*1023/5,0)</f>
        <v>348</v>
      </c>
      <c r="P395" s="5">
        <f t="shared" ca="1" si="2"/>
        <v>6208.8189995957964</v>
      </c>
      <c r="Q395" s="5">
        <f ca="1">ROUND((1023/5)*T_calibration!$I$6/(1+InputData_FromArduino!P395/T_calibration!$I$2),0)</f>
        <v>457</v>
      </c>
    </row>
    <row r="396" spans="1:17" ht="12.75" customHeight="1" x14ac:dyDescent="0.35">
      <c r="A396" s="5">
        <v>349</v>
      </c>
      <c r="B396" s="5">
        <v>456</v>
      </c>
      <c r="E396" s="6" t="s">
        <v>14</v>
      </c>
      <c r="F396" s="6">
        <v>40</v>
      </c>
      <c r="G396" s="6" t="s">
        <v>15</v>
      </c>
      <c r="H396" s="6">
        <v>666</v>
      </c>
      <c r="K396" s="6">
        <f t="shared" si="3"/>
        <v>78.80000000000058</v>
      </c>
      <c r="L396" s="6">
        <f t="shared" si="0"/>
        <v>129.51160000000084</v>
      </c>
      <c r="M396" s="6">
        <f t="shared" ca="1" si="7"/>
        <v>4.0938460492011703</v>
      </c>
      <c r="N396" s="5">
        <f>(L396*P_calibration!$I$4+P_calibration!$I$5)*P_calibration!$I$6/10</f>
        <v>25.257515309520162</v>
      </c>
      <c r="O396" s="5">
        <f>ROUND((N396*P_calibration!$I$2+P_calibration!$I$3)*1023/5,0)</f>
        <v>349</v>
      </c>
      <c r="P396" s="5">
        <f t="shared" ca="1" si="2"/>
        <v>6209.3965065952279</v>
      </c>
      <c r="Q396" s="5">
        <f ca="1">ROUND((1023/5)*T_calibration!$I$6/(1+InputData_FromArduino!P396/T_calibration!$I$2),0)</f>
        <v>457</v>
      </c>
    </row>
    <row r="397" spans="1:17" ht="12.75" customHeight="1" x14ac:dyDescent="0.35">
      <c r="A397" s="5">
        <v>349</v>
      </c>
      <c r="B397" s="5">
        <v>456</v>
      </c>
      <c r="E397" s="6" t="s">
        <v>14</v>
      </c>
      <c r="F397" s="6">
        <v>40</v>
      </c>
      <c r="G397" s="6" t="s">
        <v>15</v>
      </c>
      <c r="H397" s="6">
        <v>666</v>
      </c>
      <c r="K397" s="6">
        <f t="shared" si="3"/>
        <v>79.000000000000583</v>
      </c>
      <c r="L397" s="6">
        <f t="shared" si="0"/>
        <v>129.80300000000085</v>
      </c>
      <c r="M397" s="6">
        <f t="shared" ca="1" si="7"/>
        <v>4.1459234278463306</v>
      </c>
      <c r="N397" s="5">
        <f>(L397*P_calibration!$I$4+P_calibration!$I$5)*P_calibration!$I$6/10</f>
        <v>25.314336036600164</v>
      </c>
      <c r="O397" s="5">
        <f>ROUND((N397*P_calibration!$I$2+P_calibration!$I$3)*1023/5,0)</f>
        <v>349</v>
      </c>
      <c r="P397" s="5">
        <f t="shared" ca="1" si="2"/>
        <v>6201.5942696897282</v>
      </c>
      <c r="Q397" s="5">
        <f ca="1">ROUND((1023/5)*T_calibration!$I$6/(1+InputData_FromArduino!P397/T_calibration!$I$2),0)</f>
        <v>457</v>
      </c>
    </row>
    <row r="398" spans="1:17" ht="12.75" customHeight="1" x14ac:dyDescent="0.35">
      <c r="A398" s="5">
        <v>350</v>
      </c>
      <c r="B398" s="5">
        <v>457</v>
      </c>
      <c r="E398" s="6" t="s">
        <v>14</v>
      </c>
      <c r="F398" s="6">
        <v>41</v>
      </c>
      <c r="G398" s="6" t="s">
        <v>15</v>
      </c>
      <c r="H398" s="6">
        <v>666</v>
      </c>
      <c r="K398" s="6">
        <f t="shared" si="3"/>
        <v>79.200000000000585</v>
      </c>
      <c r="L398" s="6">
        <f t="shared" si="0"/>
        <v>130.09440000000086</v>
      </c>
      <c r="M398" s="6">
        <f t="shared" ca="1" si="7"/>
        <v>4.0862721933731345</v>
      </c>
      <c r="N398" s="5">
        <f>(L398*P_calibration!$I$4+P_calibration!$I$5)*P_calibration!$I$6/10</f>
        <v>25.371156763680169</v>
      </c>
      <c r="O398" s="5">
        <f>ROUND((N398*P_calibration!$I$2+P_calibration!$I$3)*1023/5,0)</f>
        <v>350</v>
      </c>
      <c r="P398" s="5">
        <f t="shared" ca="1" si="2"/>
        <v>6210.5312222624871</v>
      </c>
      <c r="Q398" s="5">
        <f ca="1">ROUND((1023/5)*T_calibration!$I$6/(1+InputData_FromArduino!P398/T_calibration!$I$2),0)</f>
        <v>457</v>
      </c>
    </row>
    <row r="399" spans="1:17" ht="12.75" customHeight="1" x14ac:dyDescent="0.35">
      <c r="A399" s="5">
        <v>351</v>
      </c>
      <c r="B399" s="5">
        <v>456</v>
      </c>
      <c r="E399" s="6" t="s">
        <v>14</v>
      </c>
      <c r="F399" s="6">
        <v>41</v>
      </c>
      <c r="G399" s="6" t="s">
        <v>15</v>
      </c>
      <c r="H399" s="6">
        <v>666</v>
      </c>
      <c r="K399" s="6">
        <f t="shared" si="3"/>
        <v>79.400000000000588</v>
      </c>
      <c r="L399" s="6">
        <f t="shared" si="0"/>
        <v>130.38580000000084</v>
      </c>
      <c r="M399" s="6">
        <f t="shared" ca="1" si="7"/>
        <v>4.1103751380036817</v>
      </c>
      <c r="N399" s="5">
        <f>(L399*P_calibration!$I$4+P_calibration!$I$5)*P_calibration!$I$6/10</f>
        <v>25.427977490760163</v>
      </c>
      <c r="O399" s="5">
        <f>ROUND((N399*P_calibration!$I$2+P_calibration!$I$3)*1023/5,0)</f>
        <v>351</v>
      </c>
      <c r="P399" s="5">
        <f t="shared" ca="1" si="2"/>
        <v>6206.9201172295507</v>
      </c>
      <c r="Q399" s="5">
        <f ca="1">ROUND((1023/5)*T_calibration!$I$6/(1+InputData_FromArduino!P399/T_calibration!$I$2),0)</f>
        <v>457</v>
      </c>
    </row>
    <row r="400" spans="1:17" ht="12.75" customHeight="1" x14ac:dyDescent="0.35">
      <c r="A400" s="5">
        <v>352</v>
      </c>
      <c r="B400" s="5">
        <v>457</v>
      </c>
      <c r="E400" s="6" t="s">
        <v>14</v>
      </c>
      <c r="F400" s="6">
        <v>40</v>
      </c>
      <c r="G400" s="6" t="s">
        <v>15</v>
      </c>
      <c r="H400" s="6">
        <v>666</v>
      </c>
      <c r="K400" s="6">
        <f t="shared" si="3"/>
        <v>79.600000000000591</v>
      </c>
      <c r="L400" s="6">
        <f t="shared" si="0"/>
        <v>130.67720000000085</v>
      </c>
      <c r="M400" s="6">
        <f t="shared" ca="1" si="7"/>
        <v>4.1656864228829527</v>
      </c>
      <c r="N400" s="5">
        <f>(L400*P_calibration!$I$4+P_calibration!$I$5)*P_calibration!$I$6/10</f>
        <v>25.484798217840165</v>
      </c>
      <c r="O400" s="5">
        <f>ROUND((N400*P_calibration!$I$2+P_calibration!$I$3)*1023/5,0)</f>
        <v>352</v>
      </c>
      <c r="P400" s="5">
        <f t="shared" ca="1" si="2"/>
        <v>6198.6333762413733</v>
      </c>
      <c r="Q400" s="5">
        <f ca="1">ROUND((1023/5)*T_calibration!$I$6/(1+InputData_FromArduino!P400/T_calibration!$I$2),0)</f>
        <v>457</v>
      </c>
    </row>
    <row r="401" spans="1:17" ht="12.75" customHeight="1" x14ac:dyDescent="0.35">
      <c r="A401" s="5">
        <v>353</v>
      </c>
      <c r="B401" s="5">
        <v>457</v>
      </c>
      <c r="E401" s="6" t="s">
        <v>14</v>
      </c>
      <c r="F401" s="6">
        <v>40</v>
      </c>
      <c r="G401" s="6" t="s">
        <v>15</v>
      </c>
      <c r="H401" s="6">
        <v>666</v>
      </c>
      <c r="K401" s="6">
        <f t="shared" si="3"/>
        <v>79.800000000000594</v>
      </c>
      <c r="L401" s="6">
        <f t="shared" si="0"/>
        <v>130.96860000000086</v>
      </c>
      <c r="M401" s="6">
        <f t="shared" ca="1" si="7"/>
        <v>4.0885290098992426</v>
      </c>
      <c r="N401" s="5">
        <f>(L401*P_calibration!$I$4+P_calibration!$I$5)*P_calibration!$I$6/10</f>
        <v>25.541618944920167</v>
      </c>
      <c r="O401" s="5">
        <f>ROUND((N401*P_calibration!$I$2+P_calibration!$I$3)*1023/5,0)</f>
        <v>353</v>
      </c>
      <c r="P401" s="5">
        <f t="shared" ca="1" si="2"/>
        <v>6210.193105835604</v>
      </c>
      <c r="Q401" s="5">
        <f ca="1">ROUND((1023/5)*T_calibration!$I$6/(1+InputData_FromArduino!P401/T_calibration!$I$2),0)</f>
        <v>457</v>
      </c>
    </row>
    <row r="402" spans="1:17" ht="12.75" customHeight="1" x14ac:dyDescent="0.35">
      <c r="A402" s="5">
        <v>353</v>
      </c>
      <c r="B402" s="5">
        <v>457</v>
      </c>
      <c r="E402" s="6" t="s">
        <v>14</v>
      </c>
      <c r="F402" s="6">
        <v>40</v>
      </c>
      <c r="G402" s="6" t="s">
        <v>15</v>
      </c>
      <c r="H402" s="6">
        <v>665</v>
      </c>
      <c r="K402" s="6">
        <f t="shared" si="3"/>
        <v>80.000000000000597</v>
      </c>
      <c r="L402" s="6">
        <f t="shared" si="0"/>
        <v>131.26000000000087</v>
      </c>
      <c r="M402" s="6">
        <f t="shared" ca="1" si="7"/>
        <v>4.0442895778307113</v>
      </c>
      <c r="N402" s="5">
        <f>(L402*P_calibration!$I$4+P_calibration!$I$5)*P_calibration!$I$6/10</f>
        <v>25.598439672000168</v>
      </c>
      <c r="O402" s="5">
        <f>ROUND((N402*P_calibration!$I$2+P_calibration!$I$3)*1023/5,0)</f>
        <v>353</v>
      </c>
      <c r="P402" s="5">
        <f t="shared" ca="1" si="2"/>
        <v>6216.8210609774187</v>
      </c>
      <c r="Q402" s="5">
        <f ca="1">ROUND((1023/5)*T_calibration!$I$6/(1+InputData_FromArduino!P402/T_calibration!$I$2),0)</f>
        <v>456</v>
      </c>
    </row>
    <row r="403" spans="1:17" ht="12.75" customHeight="1" x14ac:dyDescent="0.35">
      <c r="A403" s="5">
        <v>354</v>
      </c>
      <c r="B403" s="5">
        <v>457</v>
      </c>
      <c r="E403" s="6" t="s">
        <v>14</v>
      </c>
      <c r="F403" s="6">
        <v>40</v>
      </c>
      <c r="G403" s="6" t="s">
        <v>15</v>
      </c>
      <c r="H403" s="6">
        <v>666</v>
      </c>
      <c r="K403" s="6">
        <f t="shared" si="3"/>
        <v>80.2000000000006</v>
      </c>
      <c r="L403" s="6">
        <f t="shared" si="0"/>
        <v>131.55140000000088</v>
      </c>
      <c r="M403" s="6">
        <f t="shared" ca="1" si="7"/>
        <v>4.1682591571131331</v>
      </c>
      <c r="N403" s="5">
        <f>(L403*P_calibration!$I$4+P_calibration!$I$5)*P_calibration!$I$6/10</f>
        <v>25.655260399080174</v>
      </c>
      <c r="O403" s="5">
        <f>ROUND((N403*P_calibration!$I$2+P_calibration!$I$3)*1023/5,0)</f>
        <v>354</v>
      </c>
      <c r="P403" s="5">
        <f t="shared" ca="1" si="2"/>
        <v>6198.2479289995772</v>
      </c>
      <c r="Q403" s="5">
        <f ca="1">ROUND((1023/5)*T_calibration!$I$6/(1+InputData_FromArduino!P403/T_calibration!$I$2),0)</f>
        <v>457</v>
      </c>
    </row>
    <row r="404" spans="1:17" ht="12.75" customHeight="1" x14ac:dyDescent="0.35">
      <c r="A404" s="5">
        <v>355</v>
      </c>
      <c r="B404" s="5">
        <v>456</v>
      </c>
      <c r="E404" s="6" t="s">
        <v>14</v>
      </c>
      <c r="F404" s="6">
        <v>40</v>
      </c>
      <c r="G404" s="6" t="s">
        <v>15</v>
      </c>
      <c r="H404" s="6">
        <v>665</v>
      </c>
      <c r="K404" s="6">
        <f t="shared" si="3"/>
        <v>80.400000000000603</v>
      </c>
      <c r="L404" s="6">
        <f t="shared" si="0"/>
        <v>131.84280000000086</v>
      </c>
      <c r="M404" s="6">
        <f t="shared" ca="1" si="7"/>
        <v>4.1212410551803371</v>
      </c>
      <c r="N404" s="5">
        <f>(L404*P_calibration!$I$4+P_calibration!$I$5)*P_calibration!$I$6/10</f>
        <v>25.712081126160165</v>
      </c>
      <c r="O404" s="5">
        <f>ROUND((N404*P_calibration!$I$2+P_calibration!$I$3)*1023/5,0)</f>
        <v>355</v>
      </c>
      <c r="P404" s="5">
        <f t="shared" ca="1" si="2"/>
        <v>6205.2921846758509</v>
      </c>
      <c r="Q404" s="5">
        <f ca="1">ROUND((1023/5)*T_calibration!$I$6/(1+InputData_FromArduino!P404/T_calibration!$I$2),0)</f>
        <v>457</v>
      </c>
    </row>
    <row r="405" spans="1:17" ht="12.75" customHeight="1" x14ac:dyDescent="0.35">
      <c r="A405" s="5">
        <v>356</v>
      </c>
      <c r="B405" s="5">
        <v>456</v>
      </c>
      <c r="E405" s="6" t="s">
        <v>14</v>
      </c>
      <c r="F405" s="6">
        <v>40</v>
      </c>
      <c r="G405" s="6" t="s">
        <v>15</v>
      </c>
      <c r="H405" s="6">
        <v>666</v>
      </c>
      <c r="K405" s="6">
        <f t="shared" si="3"/>
        <v>80.600000000000605</v>
      </c>
      <c r="L405" s="6">
        <f t="shared" si="0"/>
        <v>132.13420000000087</v>
      </c>
      <c r="M405" s="6">
        <f t="shared" ca="1" si="7"/>
        <v>4.1440769263377968</v>
      </c>
      <c r="N405" s="5">
        <f>(L405*P_calibration!$I$4+P_calibration!$I$5)*P_calibration!$I$6/10</f>
        <v>25.76890185324017</v>
      </c>
      <c r="O405" s="5">
        <f>ROUND((N405*P_calibration!$I$2+P_calibration!$I$3)*1023/5,0)</f>
        <v>356</v>
      </c>
      <c r="P405" s="5">
        <f t="shared" ca="1" si="2"/>
        <v>6201.8709126888716</v>
      </c>
      <c r="Q405" s="5">
        <f ca="1">ROUND((1023/5)*T_calibration!$I$6/(1+InputData_FromArduino!P405/T_calibration!$I$2),0)</f>
        <v>457</v>
      </c>
    </row>
    <row r="406" spans="1:17" ht="12.75" customHeight="1" x14ac:dyDescent="0.35">
      <c r="A406" s="5">
        <v>356</v>
      </c>
      <c r="B406" s="5">
        <v>456</v>
      </c>
      <c r="E406" s="6" t="s">
        <v>14</v>
      </c>
      <c r="F406" s="6">
        <v>41</v>
      </c>
      <c r="G406" s="6" t="s">
        <v>15</v>
      </c>
      <c r="H406" s="6">
        <v>666</v>
      </c>
      <c r="K406" s="6">
        <f t="shared" si="3"/>
        <v>80.800000000000608</v>
      </c>
      <c r="L406" s="6">
        <f t="shared" si="0"/>
        <v>132.42560000000088</v>
      </c>
      <c r="M406" s="6">
        <f t="shared" ca="1" si="7"/>
        <v>4.0771316465036804</v>
      </c>
      <c r="N406" s="5">
        <f>(L406*P_calibration!$I$4+P_calibration!$I$5)*P_calibration!$I$6/10</f>
        <v>25.825722580320171</v>
      </c>
      <c r="O406" s="5">
        <f>ROUND((N406*P_calibration!$I$2+P_calibration!$I$3)*1023/5,0)</f>
        <v>356</v>
      </c>
      <c r="P406" s="5">
        <f t="shared" ca="1" si="2"/>
        <v>6211.9006597030166</v>
      </c>
      <c r="Q406" s="5">
        <f ca="1">ROUND((1023/5)*T_calibration!$I$6/(1+InputData_FromArduino!P406/T_calibration!$I$2),0)</f>
        <v>457</v>
      </c>
    </row>
    <row r="407" spans="1:17" ht="12.75" customHeight="1" x14ac:dyDescent="0.35">
      <c r="A407" s="5">
        <v>357</v>
      </c>
      <c r="B407" s="5">
        <v>457</v>
      </c>
      <c r="E407" s="6" t="s">
        <v>14</v>
      </c>
      <c r="F407" s="6">
        <v>40</v>
      </c>
      <c r="G407" s="6" t="s">
        <v>15</v>
      </c>
      <c r="H407" s="6">
        <v>666</v>
      </c>
      <c r="K407" s="6">
        <f t="shared" si="3"/>
        <v>81.000000000000611</v>
      </c>
      <c r="L407" s="6">
        <f t="shared" si="0"/>
        <v>132.71700000000089</v>
      </c>
      <c r="M407" s="6">
        <f t="shared" ca="1" si="7"/>
        <v>4.0390061546178675</v>
      </c>
      <c r="N407" s="5">
        <f>(L407*P_calibration!$I$4+P_calibration!$I$5)*P_calibration!$I$6/10</f>
        <v>25.882543307400177</v>
      </c>
      <c r="O407" s="5">
        <f>ROUND((N407*P_calibration!$I$2+P_calibration!$I$3)*1023/5,0)</f>
        <v>357</v>
      </c>
      <c r="P407" s="5">
        <f t="shared" ca="1" si="2"/>
        <v>6217.6126238527222</v>
      </c>
      <c r="Q407" s="5">
        <f ca="1">ROUND((1023/5)*T_calibration!$I$6/(1+InputData_FromArduino!P407/T_calibration!$I$2),0)</f>
        <v>456</v>
      </c>
    </row>
    <row r="408" spans="1:17" ht="12.75" customHeight="1" x14ac:dyDescent="0.35">
      <c r="A408" s="5">
        <v>358</v>
      </c>
      <c r="B408" s="5">
        <v>457</v>
      </c>
      <c r="E408" s="6" t="s">
        <v>14</v>
      </c>
      <c r="F408" s="6">
        <v>40</v>
      </c>
      <c r="G408" s="6" t="s">
        <v>15</v>
      </c>
      <c r="H408" s="6">
        <v>666</v>
      </c>
      <c r="K408" s="6">
        <f t="shared" si="3"/>
        <v>81.200000000000614</v>
      </c>
      <c r="L408" s="6">
        <f t="shared" si="0"/>
        <v>133.00840000000088</v>
      </c>
      <c r="M408" s="6">
        <f t="shared" ca="1" si="7"/>
        <v>4.0811917247361933</v>
      </c>
      <c r="N408" s="5">
        <f>(L408*P_calibration!$I$4+P_calibration!$I$5)*P_calibration!$I$6/10</f>
        <v>25.939364034480167</v>
      </c>
      <c r="O408" s="5">
        <f>ROUND((N408*P_calibration!$I$2+P_calibration!$I$3)*1023/5,0)</f>
        <v>358</v>
      </c>
      <c r="P408" s="5">
        <f t="shared" ca="1" si="2"/>
        <v>6211.2923784674958</v>
      </c>
      <c r="Q408" s="5">
        <f ca="1">ROUND((1023/5)*T_calibration!$I$6/(1+InputData_FromArduino!P408/T_calibration!$I$2),0)</f>
        <v>457</v>
      </c>
    </row>
    <row r="409" spans="1:17" ht="12.75" customHeight="1" x14ac:dyDescent="0.35">
      <c r="A409" s="5">
        <v>359</v>
      </c>
      <c r="B409" s="5">
        <v>456</v>
      </c>
      <c r="E409" s="6" t="s">
        <v>14</v>
      </c>
      <c r="F409" s="6">
        <v>40</v>
      </c>
      <c r="G409" s="6" t="s">
        <v>15</v>
      </c>
      <c r="H409" s="6">
        <v>666</v>
      </c>
      <c r="K409" s="6">
        <f t="shared" si="3"/>
        <v>81.400000000000617</v>
      </c>
      <c r="L409" s="6">
        <f t="shared" si="0"/>
        <v>133.29980000000089</v>
      </c>
      <c r="M409" s="6">
        <f t="shared" ca="1" si="7"/>
        <v>4.0590770196614123</v>
      </c>
      <c r="N409" s="5">
        <f>(L409*P_calibration!$I$4+P_calibration!$I$5)*P_calibration!$I$6/10</f>
        <v>25.996184761560169</v>
      </c>
      <c r="O409" s="5">
        <f>ROUND((N409*P_calibration!$I$2+P_calibration!$I$3)*1023/5,0)</f>
        <v>359</v>
      </c>
      <c r="P409" s="5">
        <f t="shared" ca="1" si="2"/>
        <v>6214.6056052960648</v>
      </c>
      <c r="Q409" s="5">
        <f ca="1">ROUND((1023/5)*T_calibration!$I$6/(1+InputData_FromArduino!P409/T_calibration!$I$2),0)</f>
        <v>456</v>
      </c>
    </row>
    <row r="410" spans="1:17" ht="12.75" customHeight="1" x14ac:dyDescent="0.35">
      <c r="A410" s="5">
        <v>359</v>
      </c>
      <c r="B410" s="5">
        <v>456</v>
      </c>
      <c r="E410" s="6" t="s">
        <v>14</v>
      </c>
      <c r="F410" s="6">
        <v>40</v>
      </c>
      <c r="G410" s="6" t="s">
        <v>15</v>
      </c>
      <c r="H410" s="6">
        <v>665</v>
      </c>
      <c r="K410" s="6">
        <f t="shared" si="3"/>
        <v>81.60000000000062</v>
      </c>
      <c r="L410" s="6">
        <f t="shared" si="0"/>
        <v>133.5912000000009</v>
      </c>
      <c r="M410" s="6">
        <f t="shared" ca="1" si="7"/>
        <v>4.0429778684601541</v>
      </c>
      <c r="N410" s="5">
        <f>(L410*P_calibration!$I$4+P_calibration!$I$5)*P_calibration!$I$6/10</f>
        <v>26.053005488640174</v>
      </c>
      <c r="O410" s="5">
        <f>ROUND((N410*P_calibration!$I$2+P_calibration!$I$3)*1023/5,0)</f>
        <v>359</v>
      </c>
      <c r="P410" s="5">
        <f t="shared" ca="1" si="2"/>
        <v>6217.0175813769956</v>
      </c>
      <c r="Q410" s="5">
        <f ca="1">ROUND((1023/5)*T_calibration!$I$6/(1+InputData_FromArduino!P410/T_calibration!$I$2),0)</f>
        <v>456</v>
      </c>
    </row>
    <row r="411" spans="1:17" ht="12.75" customHeight="1" x14ac:dyDescent="0.35">
      <c r="A411" s="5">
        <v>360</v>
      </c>
      <c r="B411" s="5">
        <v>457</v>
      </c>
      <c r="E411" s="6" t="s">
        <v>14</v>
      </c>
      <c r="F411" s="6">
        <v>40</v>
      </c>
      <c r="G411" s="6" t="s">
        <v>15</v>
      </c>
      <c r="H411" s="6">
        <v>666</v>
      </c>
      <c r="K411" s="6">
        <f t="shared" si="3"/>
        <v>81.800000000000622</v>
      </c>
      <c r="L411" s="6">
        <f t="shared" si="0"/>
        <v>133.88260000000091</v>
      </c>
      <c r="M411" s="6">
        <f t="shared" ca="1" si="7"/>
        <v>4.0219643167194592</v>
      </c>
      <c r="N411" s="5">
        <f>(L411*P_calibration!$I$4+P_calibration!$I$5)*P_calibration!$I$6/10</f>
        <v>26.109826215720176</v>
      </c>
      <c r="O411" s="5">
        <f>ROUND((N411*P_calibration!$I$2+P_calibration!$I$3)*1023/5,0)</f>
        <v>360</v>
      </c>
      <c r="P411" s="5">
        <f t="shared" ca="1" si="2"/>
        <v>6220.1658333276937</v>
      </c>
      <c r="Q411" s="5">
        <f ca="1">ROUND((1023/5)*T_calibration!$I$6/(1+InputData_FromArduino!P411/T_calibration!$I$2),0)</f>
        <v>456</v>
      </c>
    </row>
    <row r="412" spans="1:17" ht="12.75" customHeight="1" x14ac:dyDescent="0.35">
      <c r="A412" s="5">
        <v>361</v>
      </c>
      <c r="B412" s="5">
        <v>456</v>
      </c>
      <c r="E412" s="6" t="s">
        <v>14</v>
      </c>
      <c r="F412" s="6">
        <v>41</v>
      </c>
      <c r="G412" s="6" t="s">
        <v>15</v>
      </c>
      <c r="H412" s="6">
        <v>684</v>
      </c>
      <c r="K412" s="6">
        <f t="shared" si="3"/>
        <v>82.000000000000625</v>
      </c>
      <c r="L412" s="6">
        <f t="shared" si="0"/>
        <v>134.17400000000092</v>
      </c>
      <c r="M412" s="6">
        <f t="shared" ca="1" si="7"/>
        <v>4.0395492580421646</v>
      </c>
      <c r="N412" s="5">
        <f>(L412*P_calibration!$I$4+P_calibration!$I$5)*P_calibration!$I$6/10</f>
        <v>26.166646942800178</v>
      </c>
      <c r="O412" s="5">
        <f>ROUND((N412*P_calibration!$I$2+P_calibration!$I$3)*1023/5,0)</f>
        <v>361</v>
      </c>
      <c r="P412" s="5">
        <f t="shared" ca="1" si="2"/>
        <v>6217.531256055594</v>
      </c>
      <c r="Q412" s="5">
        <f ca="1">ROUND((1023/5)*T_calibration!$I$6/(1+InputData_FromArduino!P412/T_calibration!$I$2),0)</f>
        <v>456</v>
      </c>
    </row>
    <row r="413" spans="1:17" ht="12.75" customHeight="1" x14ac:dyDescent="0.35">
      <c r="A413" s="5">
        <v>362</v>
      </c>
      <c r="B413" s="5">
        <v>457</v>
      </c>
      <c r="E413" s="6" t="s">
        <v>14</v>
      </c>
      <c r="F413" s="6">
        <v>41</v>
      </c>
      <c r="G413" s="6" t="s">
        <v>15</v>
      </c>
      <c r="H413" s="6">
        <v>680</v>
      </c>
      <c r="K413" s="6">
        <f t="shared" si="3"/>
        <v>82.200000000000628</v>
      </c>
      <c r="L413" s="6">
        <f t="shared" si="0"/>
        <v>134.4654000000009</v>
      </c>
      <c r="M413" s="6">
        <f t="shared" ca="1" si="7"/>
        <v>4.1791798707619341</v>
      </c>
      <c r="N413" s="5">
        <f>(L413*P_calibration!$I$4+P_calibration!$I$5)*P_calibration!$I$6/10</f>
        <v>26.223467669880176</v>
      </c>
      <c r="O413" s="5">
        <f>ROUND((N413*P_calibration!$I$2+P_calibration!$I$3)*1023/5,0)</f>
        <v>362</v>
      </c>
      <c r="P413" s="5">
        <f t="shared" ca="1" si="2"/>
        <v>6196.6117868341735</v>
      </c>
      <c r="Q413" s="5">
        <f ca="1">ROUND((1023/5)*T_calibration!$I$6/(1+InputData_FromArduino!P413/T_calibration!$I$2),0)</f>
        <v>457</v>
      </c>
    </row>
    <row r="414" spans="1:17" ht="12.75" customHeight="1" x14ac:dyDescent="0.35">
      <c r="A414" s="5">
        <v>363</v>
      </c>
      <c r="B414" s="5">
        <v>457</v>
      </c>
      <c r="E414" s="6" t="s">
        <v>14</v>
      </c>
      <c r="F414" s="6">
        <v>41</v>
      </c>
      <c r="G414" s="6" t="s">
        <v>15</v>
      </c>
      <c r="H414" s="6">
        <v>680</v>
      </c>
      <c r="K414" s="6">
        <f t="shared" si="3"/>
        <v>82.400000000000631</v>
      </c>
      <c r="L414" s="6">
        <f t="shared" si="0"/>
        <v>134.75680000000094</v>
      </c>
      <c r="M414" s="6">
        <f t="shared" ca="1" si="7"/>
        <v>4.1390577640037627</v>
      </c>
      <c r="N414" s="5">
        <f>(L414*P_calibration!$I$4+P_calibration!$I$5)*P_calibration!$I$6/10</f>
        <v>26.280288396960184</v>
      </c>
      <c r="O414" s="5">
        <f>ROUND((N414*P_calibration!$I$2+P_calibration!$I$3)*1023/5,0)</f>
        <v>363</v>
      </c>
      <c r="P414" s="5">
        <f t="shared" ca="1" si="2"/>
        <v>6202.6228839788273</v>
      </c>
      <c r="Q414" s="5">
        <f ca="1">ROUND((1023/5)*T_calibration!$I$6/(1+InputData_FromArduino!P414/T_calibration!$I$2),0)</f>
        <v>457</v>
      </c>
    </row>
    <row r="415" spans="1:17" ht="12.75" customHeight="1" x14ac:dyDescent="0.35">
      <c r="A415" s="5">
        <v>363</v>
      </c>
      <c r="B415" s="5">
        <v>457</v>
      </c>
      <c r="E415" s="6" t="s">
        <v>14</v>
      </c>
      <c r="F415" s="6">
        <v>41</v>
      </c>
      <c r="G415" s="6" t="s">
        <v>15</v>
      </c>
      <c r="H415" s="6">
        <v>680</v>
      </c>
      <c r="K415" s="6">
        <f t="shared" si="3"/>
        <v>82.600000000000634</v>
      </c>
      <c r="L415" s="6">
        <f t="shared" si="0"/>
        <v>135.04820000000092</v>
      </c>
      <c r="M415" s="6">
        <f t="shared" ca="1" si="7"/>
        <v>4.0524496361442264</v>
      </c>
      <c r="N415" s="5">
        <f>(L415*P_calibration!$I$4+P_calibration!$I$5)*P_calibration!$I$6/10</f>
        <v>26.337109124040175</v>
      </c>
      <c r="O415" s="5">
        <f>ROUND((N415*P_calibration!$I$2+P_calibration!$I$3)*1023/5,0)</f>
        <v>363</v>
      </c>
      <c r="P415" s="5">
        <f t="shared" ca="1" si="2"/>
        <v>6215.5985204083445</v>
      </c>
      <c r="Q415" s="5">
        <f ca="1">ROUND((1023/5)*T_calibration!$I$6/(1+InputData_FromArduino!P415/T_calibration!$I$2),0)</f>
        <v>456</v>
      </c>
    </row>
    <row r="416" spans="1:17" ht="12.75" customHeight="1" x14ac:dyDescent="0.35">
      <c r="A416" s="5">
        <v>364</v>
      </c>
      <c r="B416" s="5">
        <v>457</v>
      </c>
      <c r="E416" s="6" t="s">
        <v>14</v>
      </c>
      <c r="F416" s="6">
        <v>40</v>
      </c>
      <c r="G416" s="6" t="s">
        <v>15</v>
      </c>
      <c r="H416" s="6">
        <v>680</v>
      </c>
      <c r="K416" s="6">
        <f t="shared" si="3"/>
        <v>82.800000000000637</v>
      </c>
      <c r="L416" s="6">
        <f t="shared" si="0"/>
        <v>135.33960000000093</v>
      </c>
      <c r="M416" s="6">
        <f t="shared" ca="1" si="7"/>
        <v>4.1539329655214079</v>
      </c>
      <c r="N416" s="5">
        <f>(L416*P_calibration!$I$4+P_calibration!$I$5)*P_calibration!$I$6/10</f>
        <v>26.393929851120181</v>
      </c>
      <c r="O416" s="5">
        <f>ROUND((N416*P_calibration!$I$2+P_calibration!$I$3)*1023/5,0)</f>
        <v>364</v>
      </c>
      <c r="P416" s="5">
        <f t="shared" ca="1" si="2"/>
        <v>6200.3942801343728</v>
      </c>
      <c r="Q416" s="5">
        <f ca="1">ROUND((1023/5)*T_calibration!$I$6/(1+InputData_FromArduino!P416/T_calibration!$I$2),0)</f>
        <v>457</v>
      </c>
    </row>
    <row r="417" spans="1:17" ht="12.75" customHeight="1" x14ac:dyDescent="0.35">
      <c r="A417" s="5">
        <v>365</v>
      </c>
      <c r="B417" s="5">
        <v>457</v>
      </c>
      <c r="E417" s="6" t="s">
        <v>14</v>
      </c>
      <c r="F417" s="6">
        <v>41</v>
      </c>
      <c r="G417" s="6" t="s">
        <v>15</v>
      </c>
      <c r="H417" s="6">
        <v>680</v>
      </c>
      <c r="K417" s="6">
        <f t="shared" si="3"/>
        <v>83.000000000000639</v>
      </c>
      <c r="L417" s="6">
        <f t="shared" si="0"/>
        <v>135.63100000000091</v>
      </c>
      <c r="M417" s="6">
        <f t="shared" ca="1" si="7"/>
        <v>4.0061452248289955</v>
      </c>
      <c r="N417" s="5">
        <f>(L417*P_calibration!$I$4+P_calibration!$I$5)*P_calibration!$I$6/10</f>
        <v>26.450750578200179</v>
      </c>
      <c r="O417" s="5">
        <f>ROUND((N417*P_calibration!$I$2+P_calibration!$I$3)*1023/5,0)</f>
        <v>365</v>
      </c>
      <c r="P417" s="5">
        <f t="shared" ca="1" si="2"/>
        <v>6222.535850900972</v>
      </c>
      <c r="Q417" s="5">
        <f ca="1">ROUND((1023/5)*T_calibration!$I$6/(1+InputData_FromArduino!P417/T_calibration!$I$2),0)</f>
        <v>456</v>
      </c>
    </row>
    <row r="418" spans="1:17" ht="12.75" customHeight="1" x14ac:dyDescent="0.35">
      <c r="A418" s="5">
        <v>366</v>
      </c>
      <c r="B418" s="5">
        <v>457</v>
      </c>
      <c r="E418" s="6" t="s">
        <v>14</v>
      </c>
      <c r="F418" s="6">
        <v>41</v>
      </c>
      <c r="G418" s="6" t="s">
        <v>15</v>
      </c>
      <c r="H418" s="6">
        <v>680</v>
      </c>
      <c r="K418" s="6">
        <f t="shared" si="3"/>
        <v>83.200000000000642</v>
      </c>
      <c r="L418" s="6">
        <f t="shared" si="0"/>
        <v>135.92240000000095</v>
      </c>
      <c r="M418" s="6">
        <f t="shared" ca="1" si="7"/>
        <v>4.1999868747040106</v>
      </c>
      <c r="N418" s="5">
        <f>(L418*P_calibration!$I$4+P_calibration!$I$5)*P_calibration!$I$6/10</f>
        <v>26.507571305280187</v>
      </c>
      <c r="O418" s="5">
        <f>ROUND((N418*P_calibration!$I$2+P_calibration!$I$3)*1023/5,0)</f>
        <v>366</v>
      </c>
      <c r="P418" s="5">
        <f t="shared" ca="1" si="2"/>
        <v>6193.4944798906745</v>
      </c>
      <c r="Q418" s="5">
        <f ca="1">ROUND((1023/5)*T_calibration!$I$6/(1+InputData_FromArduino!P418/T_calibration!$I$2),0)</f>
        <v>457</v>
      </c>
    </row>
    <row r="419" spans="1:17" ht="12.75" customHeight="1" x14ac:dyDescent="0.35">
      <c r="A419" s="5">
        <v>366</v>
      </c>
      <c r="B419" s="5">
        <v>456</v>
      </c>
      <c r="E419" s="6" t="s">
        <v>14</v>
      </c>
      <c r="F419" s="6">
        <v>41</v>
      </c>
      <c r="G419" s="6" t="s">
        <v>15</v>
      </c>
      <c r="H419" s="6">
        <v>679</v>
      </c>
      <c r="K419" s="6">
        <f t="shared" si="3"/>
        <v>83.400000000000645</v>
      </c>
      <c r="L419" s="6">
        <f t="shared" si="0"/>
        <v>136.21380000000093</v>
      </c>
      <c r="M419" s="6">
        <f t="shared" ca="1" si="7"/>
        <v>4.135680803472642</v>
      </c>
      <c r="N419" s="5">
        <f>(L419*P_calibration!$I$4+P_calibration!$I$5)*P_calibration!$I$6/10</f>
        <v>26.564392032360182</v>
      </c>
      <c r="O419" s="5">
        <f>ROUND((N419*P_calibration!$I$2+P_calibration!$I$3)*1023/5,0)</f>
        <v>366</v>
      </c>
      <c r="P419" s="5">
        <f t="shared" ca="1" si="2"/>
        <v>6203.128820467372</v>
      </c>
      <c r="Q419" s="5">
        <f ca="1">ROUND((1023/5)*T_calibration!$I$6/(1+InputData_FromArduino!P419/T_calibration!$I$2),0)</f>
        <v>457</v>
      </c>
    </row>
    <row r="420" spans="1:17" ht="12.75" customHeight="1" x14ac:dyDescent="0.35">
      <c r="A420" s="5">
        <v>367</v>
      </c>
      <c r="B420" s="5">
        <v>457</v>
      </c>
      <c r="E420" s="6" t="s">
        <v>14</v>
      </c>
      <c r="F420" s="6">
        <v>40</v>
      </c>
      <c r="G420" s="6" t="s">
        <v>15</v>
      </c>
      <c r="H420" s="6">
        <v>679</v>
      </c>
      <c r="K420" s="6">
        <f t="shared" si="3"/>
        <v>83.600000000000648</v>
      </c>
      <c r="L420" s="6">
        <f t="shared" si="0"/>
        <v>136.50520000000094</v>
      </c>
      <c r="M420" s="6">
        <f t="shared" ca="1" si="7"/>
        <v>4.0192024043618257</v>
      </c>
      <c r="N420" s="5">
        <f>(L420*P_calibration!$I$4+P_calibration!$I$5)*P_calibration!$I$6/10</f>
        <v>26.621212759440187</v>
      </c>
      <c r="O420" s="5">
        <f>ROUND((N420*P_calibration!$I$2+P_calibration!$I$3)*1023/5,0)</f>
        <v>367</v>
      </c>
      <c r="P420" s="5">
        <f t="shared" ca="1" si="2"/>
        <v>6220.5796232512093</v>
      </c>
      <c r="Q420" s="5">
        <f ca="1">ROUND((1023/5)*T_calibration!$I$6/(1+InputData_FromArduino!P420/T_calibration!$I$2),0)</f>
        <v>456</v>
      </c>
    </row>
    <row r="421" spans="1:17" ht="12.75" customHeight="1" x14ac:dyDescent="0.35">
      <c r="A421" s="5">
        <v>368</v>
      </c>
      <c r="B421" s="5">
        <v>457</v>
      </c>
      <c r="E421" s="6" t="s">
        <v>14</v>
      </c>
      <c r="F421" s="6">
        <v>40</v>
      </c>
      <c r="G421" s="6" t="s">
        <v>15</v>
      </c>
      <c r="H421" s="6">
        <v>679</v>
      </c>
      <c r="K421" s="6">
        <f t="shared" si="3"/>
        <v>83.800000000000651</v>
      </c>
      <c r="L421" s="6">
        <f t="shared" si="0"/>
        <v>136.79660000000095</v>
      </c>
      <c r="M421" s="6">
        <f t="shared" ca="1" si="7"/>
        <v>4.1851074125187244</v>
      </c>
      <c r="N421" s="5">
        <f>(L421*P_calibration!$I$4+P_calibration!$I$5)*P_calibration!$I$6/10</f>
        <v>26.678033486520185</v>
      </c>
      <c r="O421" s="5">
        <f>ROUND((N421*P_calibration!$I$2+P_calibration!$I$3)*1023/5,0)</f>
        <v>368</v>
      </c>
      <c r="P421" s="5">
        <f t="shared" ca="1" si="2"/>
        <v>6195.7237220686857</v>
      </c>
      <c r="Q421" s="5">
        <f ca="1">ROUND((1023/5)*T_calibration!$I$6/(1+InputData_FromArduino!P421/T_calibration!$I$2),0)</f>
        <v>457</v>
      </c>
    </row>
    <row r="422" spans="1:17" ht="12.75" customHeight="1" x14ac:dyDescent="0.35">
      <c r="A422" s="5">
        <v>369</v>
      </c>
      <c r="B422" s="5">
        <v>457</v>
      </c>
      <c r="E422" s="6" t="s">
        <v>14</v>
      </c>
      <c r="F422" s="6">
        <v>42</v>
      </c>
      <c r="G422" s="6" t="s">
        <v>15</v>
      </c>
      <c r="H422" s="6">
        <v>679</v>
      </c>
      <c r="K422" s="6">
        <f t="shared" si="3"/>
        <v>84.000000000000654</v>
      </c>
      <c r="L422" s="6">
        <f t="shared" si="0"/>
        <v>137.08800000000096</v>
      </c>
      <c r="M422" s="6">
        <f t="shared" ca="1" si="7"/>
        <v>4.107571073164439</v>
      </c>
      <c r="N422" s="5">
        <f>(L422*P_calibration!$I$4+P_calibration!$I$5)*P_calibration!$I$6/10</f>
        <v>26.734854213600187</v>
      </c>
      <c r="O422" s="5">
        <f>ROUND((N422*P_calibration!$I$2+P_calibration!$I$3)*1023/5,0)</f>
        <v>369</v>
      </c>
      <c r="P422" s="5">
        <f t="shared" ca="1" si="2"/>
        <v>6207.3402224411284</v>
      </c>
      <c r="Q422" s="5">
        <f ca="1">ROUND((1023/5)*T_calibration!$I$6/(1+InputData_FromArduino!P422/T_calibration!$I$2),0)</f>
        <v>457</v>
      </c>
    </row>
    <row r="423" spans="1:17" ht="12.75" customHeight="1" x14ac:dyDescent="0.35">
      <c r="A423" s="5">
        <v>370</v>
      </c>
      <c r="B423" s="5">
        <v>457</v>
      </c>
      <c r="E423" s="6" t="s">
        <v>14</v>
      </c>
      <c r="F423" s="6">
        <v>41</v>
      </c>
      <c r="G423" s="6" t="s">
        <v>15</v>
      </c>
      <c r="H423" s="6">
        <v>679</v>
      </c>
      <c r="K423" s="6">
        <f t="shared" si="3"/>
        <v>84.200000000000657</v>
      </c>
      <c r="L423" s="6">
        <f t="shared" si="0"/>
        <v>137.37940000000097</v>
      </c>
      <c r="M423" s="6">
        <f t="shared" ca="1" si="7"/>
        <v>4.1622836702321138</v>
      </c>
      <c r="N423" s="5">
        <f>(L423*P_calibration!$I$4+P_calibration!$I$5)*P_calibration!$I$6/10</f>
        <v>26.791674940680188</v>
      </c>
      <c r="O423" s="5">
        <f>ROUND((N423*P_calibration!$I$2+P_calibration!$I$3)*1023/5,0)</f>
        <v>370</v>
      </c>
      <c r="P423" s="5">
        <f t="shared" ca="1" si="2"/>
        <v>6199.1431769072933</v>
      </c>
      <c r="Q423" s="5">
        <f ca="1">ROUND((1023/5)*T_calibration!$I$6/(1+InputData_FromArduino!P423/T_calibration!$I$2),0)</f>
        <v>457</v>
      </c>
    </row>
    <row r="424" spans="1:17" ht="12.75" customHeight="1" x14ac:dyDescent="0.35">
      <c r="A424" s="5">
        <v>370</v>
      </c>
      <c r="B424" s="5">
        <v>457</v>
      </c>
      <c r="E424" s="6" t="s">
        <v>14</v>
      </c>
      <c r="F424" s="6">
        <v>40</v>
      </c>
      <c r="G424" s="6" t="s">
        <v>15</v>
      </c>
      <c r="H424" s="6">
        <v>679</v>
      </c>
      <c r="K424" s="6">
        <f t="shared" si="3"/>
        <v>84.400000000000659</v>
      </c>
      <c r="L424" s="6">
        <f t="shared" si="0"/>
        <v>137.67080000000095</v>
      </c>
      <c r="M424" s="6">
        <f t="shared" ca="1" si="7"/>
        <v>4.0689315142427231</v>
      </c>
      <c r="N424" s="5">
        <f>(L424*P_calibration!$I$4+P_calibration!$I$5)*P_calibration!$I$6/10</f>
        <v>26.848495667760186</v>
      </c>
      <c r="O424" s="5">
        <f>ROUND((N424*P_calibration!$I$2+P_calibration!$I$3)*1023/5,0)</f>
        <v>370</v>
      </c>
      <c r="P424" s="5">
        <f t="shared" ca="1" si="2"/>
        <v>6213.1292041540028</v>
      </c>
      <c r="Q424" s="5">
        <f ca="1">ROUND((1023/5)*T_calibration!$I$6/(1+InputData_FromArduino!P424/T_calibration!$I$2),0)</f>
        <v>456</v>
      </c>
    </row>
    <row r="425" spans="1:17" ht="12.75" customHeight="1" x14ac:dyDescent="0.35">
      <c r="A425" s="5">
        <v>371</v>
      </c>
      <c r="B425" s="5">
        <v>457</v>
      </c>
      <c r="E425" s="6" t="s">
        <v>14</v>
      </c>
      <c r="F425" s="6">
        <v>40</v>
      </c>
      <c r="G425" s="6" t="s">
        <v>15</v>
      </c>
      <c r="H425" s="6">
        <v>679</v>
      </c>
      <c r="K425" s="6">
        <f t="shared" si="3"/>
        <v>84.600000000000662</v>
      </c>
      <c r="L425" s="6">
        <f t="shared" si="0"/>
        <v>137.96220000000096</v>
      </c>
      <c r="M425" s="6">
        <f t="shared" ca="1" si="7"/>
        <v>4.0084262719144395</v>
      </c>
      <c r="N425" s="5">
        <f>(L425*P_calibration!$I$4+P_calibration!$I$5)*P_calibration!$I$6/10</f>
        <v>26.905316394840192</v>
      </c>
      <c r="O425" s="5">
        <f>ROUND((N425*P_calibration!$I$2+P_calibration!$I$3)*1023/5,0)</f>
        <v>371</v>
      </c>
      <c r="P425" s="5">
        <f t="shared" ca="1" si="2"/>
        <v>6222.1941042498102</v>
      </c>
      <c r="Q425" s="5">
        <f ca="1">ROUND((1023/5)*T_calibration!$I$6/(1+InputData_FromArduino!P425/T_calibration!$I$2),0)</f>
        <v>456</v>
      </c>
    </row>
    <row r="426" spans="1:17" ht="12.75" customHeight="1" x14ac:dyDescent="0.35">
      <c r="A426" s="5">
        <v>372</v>
      </c>
      <c r="B426" s="5">
        <v>456</v>
      </c>
      <c r="E426" s="6" t="s">
        <v>14</v>
      </c>
      <c r="F426" s="6">
        <v>41</v>
      </c>
      <c r="G426" s="6" t="s">
        <v>15</v>
      </c>
      <c r="H426" s="6">
        <v>679</v>
      </c>
      <c r="K426" s="6">
        <f t="shared" si="3"/>
        <v>84.800000000000665</v>
      </c>
      <c r="L426" s="6">
        <f t="shared" si="0"/>
        <v>138.25360000000094</v>
      </c>
      <c r="M426" s="6">
        <f t="shared" ca="1" si="7"/>
        <v>4.0068054855462751</v>
      </c>
      <c r="N426" s="5">
        <f>(L426*P_calibration!$I$4+P_calibration!$I$5)*P_calibration!$I$6/10</f>
        <v>26.962137121920183</v>
      </c>
      <c r="O426" s="5">
        <f>ROUND((N426*P_calibration!$I$2+P_calibration!$I$3)*1023/5,0)</f>
        <v>372</v>
      </c>
      <c r="P426" s="5">
        <f t="shared" ca="1" si="2"/>
        <v>6222.4369305891278</v>
      </c>
      <c r="Q426" s="5">
        <f ca="1">ROUND((1023/5)*T_calibration!$I$6/(1+InputData_FromArduino!P426/T_calibration!$I$2),0)</f>
        <v>456</v>
      </c>
    </row>
    <row r="427" spans="1:17" ht="12.75" customHeight="1" x14ac:dyDescent="0.35">
      <c r="A427" s="5">
        <v>373</v>
      </c>
      <c r="B427" s="5">
        <v>457</v>
      </c>
      <c r="E427" s="6" t="s">
        <v>14</v>
      </c>
      <c r="F427" s="6">
        <v>41</v>
      </c>
      <c r="G427" s="6" t="s">
        <v>15</v>
      </c>
      <c r="H427" s="6">
        <v>679</v>
      </c>
      <c r="K427" s="6">
        <f t="shared" si="3"/>
        <v>85.000000000000668</v>
      </c>
      <c r="L427" s="6">
        <f t="shared" si="0"/>
        <v>138.54500000000098</v>
      </c>
      <c r="M427" s="6">
        <f t="shared" ca="1" si="7"/>
        <v>4.0990242361940812</v>
      </c>
      <c r="N427" s="5">
        <f>(L427*P_calibration!$I$4+P_calibration!$I$5)*P_calibration!$I$6/10</f>
        <v>27.018957849000191</v>
      </c>
      <c r="O427" s="5">
        <f>ROUND((N427*P_calibration!$I$2+P_calibration!$I$3)*1023/5,0)</f>
        <v>373</v>
      </c>
      <c r="P427" s="5">
        <f t="shared" ca="1" si="2"/>
        <v>6208.6207102185526</v>
      </c>
      <c r="Q427" s="5">
        <f ca="1">ROUND((1023/5)*T_calibration!$I$6/(1+InputData_FromArduino!P427/T_calibration!$I$2),0)</f>
        <v>457</v>
      </c>
    </row>
    <row r="428" spans="1:17" ht="12.75" customHeight="1" x14ac:dyDescent="0.35">
      <c r="A428" s="5">
        <v>373</v>
      </c>
      <c r="B428" s="5">
        <v>456</v>
      </c>
      <c r="E428" s="6" t="s">
        <v>14</v>
      </c>
      <c r="F428" s="6">
        <v>41</v>
      </c>
      <c r="G428" s="6" t="s">
        <v>15</v>
      </c>
      <c r="H428" s="6">
        <v>672</v>
      </c>
      <c r="K428" s="6">
        <f t="shared" si="3"/>
        <v>85.200000000000671</v>
      </c>
      <c r="L428" s="6">
        <f t="shared" si="0"/>
        <v>138.83640000000096</v>
      </c>
      <c r="M428" s="6">
        <f t="shared" ca="1" si="7"/>
        <v>4.0026560661621193</v>
      </c>
      <c r="N428" s="5">
        <f>(L428*P_calibration!$I$4+P_calibration!$I$5)*P_calibration!$I$6/10</f>
        <v>27.075778576080189</v>
      </c>
      <c r="O428" s="5">
        <f>ROUND((N428*P_calibration!$I$2+P_calibration!$I$3)*1023/5,0)</f>
        <v>373</v>
      </c>
      <c r="P428" s="5">
        <f t="shared" ca="1" si="2"/>
        <v>6223.0585969229123</v>
      </c>
      <c r="Q428" s="5">
        <f ca="1">ROUND((1023/5)*T_calibration!$I$6/(1+InputData_FromArduino!P428/T_calibration!$I$2),0)</f>
        <v>456</v>
      </c>
    </row>
    <row r="429" spans="1:17" ht="12.75" customHeight="1" x14ac:dyDescent="0.35">
      <c r="A429" s="5">
        <v>374</v>
      </c>
      <c r="B429" s="5">
        <v>457</v>
      </c>
      <c r="E429" s="6" t="s">
        <v>14</v>
      </c>
      <c r="F429" s="6">
        <v>40</v>
      </c>
      <c r="G429" s="6" t="s">
        <v>15</v>
      </c>
      <c r="H429" s="6">
        <v>672</v>
      </c>
      <c r="K429" s="6">
        <f t="shared" si="3"/>
        <v>85.400000000000674</v>
      </c>
      <c r="L429" s="6">
        <f t="shared" si="0"/>
        <v>139.12780000000097</v>
      </c>
      <c r="M429" s="6">
        <f t="shared" ca="1" si="7"/>
        <v>4.0819007016173314</v>
      </c>
      <c r="N429" s="5">
        <f>(L429*P_calibration!$I$4+P_calibration!$I$5)*P_calibration!$I$6/10</f>
        <v>27.132599303160191</v>
      </c>
      <c r="O429" s="5">
        <f>ROUND((N429*P_calibration!$I$2+P_calibration!$I$3)*1023/5,0)</f>
        <v>374</v>
      </c>
      <c r="P429" s="5">
        <f t="shared" ca="1" si="2"/>
        <v>6211.1861594962065</v>
      </c>
      <c r="Q429" s="5">
        <f ca="1">ROUND((1023/5)*T_calibration!$I$6/(1+InputData_FromArduino!P429/T_calibration!$I$2),0)</f>
        <v>457</v>
      </c>
    </row>
    <row r="430" spans="1:17" ht="12.75" customHeight="1" x14ac:dyDescent="0.35">
      <c r="A430" s="5">
        <v>375</v>
      </c>
      <c r="B430" s="5">
        <v>456</v>
      </c>
      <c r="E430" s="6" t="s">
        <v>14</v>
      </c>
      <c r="F430" s="6">
        <v>41</v>
      </c>
      <c r="G430" s="6" t="s">
        <v>15</v>
      </c>
      <c r="H430" s="6">
        <v>672</v>
      </c>
      <c r="K430" s="6">
        <f t="shared" si="3"/>
        <v>85.600000000000676</v>
      </c>
      <c r="L430" s="6">
        <f t="shared" si="0"/>
        <v>139.41920000000098</v>
      </c>
      <c r="M430" s="6">
        <f t="shared" ca="1" si="7"/>
        <v>4.102103782553054</v>
      </c>
      <c r="N430" s="5">
        <f>(L430*P_calibration!$I$4+P_calibration!$I$5)*P_calibration!$I$6/10</f>
        <v>27.189420030240193</v>
      </c>
      <c r="O430" s="5">
        <f>ROUND((N430*P_calibration!$I$2+P_calibration!$I$3)*1023/5,0)</f>
        <v>375</v>
      </c>
      <c r="P430" s="5">
        <f t="shared" ca="1" si="2"/>
        <v>6208.159332344334</v>
      </c>
      <c r="Q430" s="5">
        <f ca="1">ROUND((1023/5)*T_calibration!$I$6/(1+InputData_FromArduino!P430/T_calibration!$I$2),0)</f>
        <v>457</v>
      </c>
    </row>
    <row r="431" spans="1:17" ht="12.75" customHeight="1" x14ac:dyDescent="0.35">
      <c r="A431" s="5">
        <v>376</v>
      </c>
      <c r="B431" s="5">
        <v>456</v>
      </c>
      <c r="E431" s="6" t="s">
        <v>14</v>
      </c>
      <c r="F431" s="6">
        <v>40</v>
      </c>
      <c r="G431" s="6" t="s">
        <v>15</v>
      </c>
      <c r="H431" s="6">
        <v>671</v>
      </c>
      <c r="K431" s="6">
        <f t="shared" si="3"/>
        <v>85.800000000000679</v>
      </c>
      <c r="L431" s="6">
        <f t="shared" si="0"/>
        <v>139.71060000000099</v>
      </c>
      <c r="M431" s="6">
        <f t="shared" ca="1" si="7"/>
        <v>4.0874237608818724</v>
      </c>
      <c r="N431" s="5">
        <f>(L431*P_calibration!$I$4+P_calibration!$I$5)*P_calibration!$I$6/10</f>
        <v>27.246240757320191</v>
      </c>
      <c r="O431" s="5">
        <f>ROUND((N431*P_calibration!$I$2+P_calibration!$I$3)*1023/5,0)</f>
        <v>376</v>
      </c>
      <c r="P431" s="5">
        <f t="shared" ca="1" si="2"/>
        <v>6210.358694329062</v>
      </c>
      <c r="Q431" s="5">
        <f ca="1">ROUND((1023/5)*T_calibration!$I$6/(1+InputData_FromArduino!P431/T_calibration!$I$2),0)</f>
        <v>457</v>
      </c>
    </row>
    <row r="432" spans="1:17" ht="12.75" customHeight="1" x14ac:dyDescent="0.35">
      <c r="A432" s="5">
        <v>376</v>
      </c>
      <c r="B432" s="5">
        <v>456</v>
      </c>
      <c r="E432" s="6" t="s">
        <v>14</v>
      </c>
      <c r="F432" s="6">
        <v>41</v>
      </c>
      <c r="G432" s="6" t="s">
        <v>15</v>
      </c>
      <c r="H432" s="6">
        <v>671</v>
      </c>
      <c r="K432" s="6">
        <f t="shared" si="3"/>
        <v>86.000000000000682</v>
      </c>
      <c r="L432" s="6">
        <f t="shared" si="0"/>
        <v>140.002000000001</v>
      </c>
      <c r="M432" s="6">
        <f t="shared" ca="1" si="7"/>
        <v>4.1360746088306728</v>
      </c>
      <c r="N432" s="5">
        <f>(L432*P_calibration!$I$4+P_calibration!$I$5)*P_calibration!$I$6/10</f>
        <v>27.303061484400196</v>
      </c>
      <c r="O432" s="5">
        <f>ROUND((N432*P_calibration!$I$2+P_calibration!$I$3)*1023/5,0)</f>
        <v>376</v>
      </c>
      <c r="P432" s="5">
        <f t="shared" ca="1" si="2"/>
        <v>6203.0698205181052</v>
      </c>
      <c r="Q432" s="5">
        <f ca="1">ROUND((1023/5)*T_calibration!$I$6/(1+InputData_FromArduino!P432/T_calibration!$I$2),0)</f>
        <v>457</v>
      </c>
    </row>
    <row r="433" spans="1:17" ht="12.75" customHeight="1" x14ac:dyDescent="0.35">
      <c r="A433" s="5">
        <v>377</v>
      </c>
      <c r="B433" s="5">
        <v>456</v>
      </c>
      <c r="E433" s="6" t="s">
        <v>14</v>
      </c>
      <c r="F433" s="6">
        <v>40</v>
      </c>
      <c r="G433" s="6" t="s">
        <v>15</v>
      </c>
      <c r="H433" s="6">
        <v>671</v>
      </c>
      <c r="K433" s="6">
        <f t="shared" si="3"/>
        <v>86.200000000000685</v>
      </c>
      <c r="L433" s="6">
        <f t="shared" si="0"/>
        <v>140.29340000000099</v>
      </c>
      <c r="M433" s="6">
        <f t="shared" ca="1" si="7"/>
        <v>4.0246145464488254</v>
      </c>
      <c r="N433" s="5">
        <f>(L433*P_calibration!$I$4+P_calibration!$I$5)*P_calibration!$I$6/10</f>
        <v>27.359882211480191</v>
      </c>
      <c r="O433" s="5">
        <f>ROUND((N433*P_calibration!$I$2+P_calibration!$I$3)*1023/5,0)</f>
        <v>377</v>
      </c>
      <c r="P433" s="5">
        <f t="shared" ca="1" si="2"/>
        <v>6219.7687757042022</v>
      </c>
      <c r="Q433" s="5">
        <f ca="1">ROUND((1023/5)*T_calibration!$I$6/(1+InputData_FromArduino!P433/T_calibration!$I$2),0)</f>
        <v>456</v>
      </c>
    </row>
    <row r="434" spans="1:17" ht="12.75" customHeight="1" x14ac:dyDescent="0.35">
      <c r="A434" s="5">
        <v>378</v>
      </c>
      <c r="B434" s="5">
        <v>457</v>
      </c>
      <c r="E434" s="6" t="s">
        <v>14</v>
      </c>
      <c r="F434" s="6">
        <v>41</v>
      </c>
      <c r="G434" s="6" t="s">
        <v>15</v>
      </c>
      <c r="H434" s="6">
        <v>672</v>
      </c>
      <c r="K434" s="6">
        <f t="shared" si="3"/>
        <v>86.400000000000688</v>
      </c>
      <c r="L434" s="6">
        <f t="shared" si="0"/>
        <v>140.584800000001</v>
      </c>
      <c r="M434" s="6">
        <f t="shared" ca="1" si="7"/>
        <v>4.0083424503741254</v>
      </c>
      <c r="N434" s="5">
        <f>(L434*P_calibration!$I$4+P_calibration!$I$5)*P_calibration!$I$6/10</f>
        <v>27.416702938560196</v>
      </c>
      <c r="O434" s="5">
        <f>ROUND((N434*P_calibration!$I$2+P_calibration!$I$3)*1023/5,0)</f>
        <v>378</v>
      </c>
      <c r="P434" s="5">
        <f t="shared" ca="1" si="2"/>
        <v>6222.2066623994779</v>
      </c>
      <c r="Q434" s="5">
        <f ca="1">ROUND((1023/5)*T_calibration!$I$6/(1+InputData_FromArduino!P434/T_calibration!$I$2),0)</f>
        <v>456</v>
      </c>
    </row>
    <row r="435" spans="1:17" ht="12.75" customHeight="1" x14ac:dyDescent="0.35">
      <c r="A435" s="5">
        <v>379</v>
      </c>
      <c r="B435" s="5">
        <v>457</v>
      </c>
      <c r="E435" s="6" t="s">
        <v>14</v>
      </c>
      <c r="F435" s="6">
        <v>40</v>
      </c>
      <c r="G435" s="6" t="s">
        <v>15</v>
      </c>
      <c r="H435" s="6">
        <v>671</v>
      </c>
      <c r="K435" s="6">
        <f t="shared" si="3"/>
        <v>86.600000000000691</v>
      </c>
      <c r="L435" s="6">
        <f t="shared" si="0"/>
        <v>140.87620000000101</v>
      </c>
      <c r="M435" s="6">
        <f t="shared" ca="1" si="7"/>
        <v>4.0969663300632995</v>
      </c>
      <c r="N435" s="5">
        <f>(L435*P_calibration!$I$4+P_calibration!$I$5)*P_calibration!$I$6/10</f>
        <v>27.473523665640194</v>
      </c>
      <c r="O435" s="5">
        <f>ROUND((N435*P_calibration!$I$2+P_calibration!$I$3)*1023/5,0)</f>
        <v>379</v>
      </c>
      <c r="P435" s="5">
        <f t="shared" ca="1" si="2"/>
        <v>6208.9290258745887</v>
      </c>
      <c r="Q435" s="5">
        <f ca="1">ROUND((1023/5)*T_calibration!$I$6/(1+InputData_FromArduino!P435/T_calibration!$I$2),0)</f>
        <v>457</v>
      </c>
    </row>
    <row r="436" spans="1:17" ht="12.75" customHeight="1" x14ac:dyDescent="0.35">
      <c r="A436" s="5">
        <v>380</v>
      </c>
      <c r="B436" s="5">
        <v>457</v>
      </c>
      <c r="E436" s="6" t="s">
        <v>14</v>
      </c>
      <c r="F436" s="6">
        <v>40</v>
      </c>
      <c r="G436" s="6" t="s">
        <v>15</v>
      </c>
      <c r="H436" s="6">
        <v>671</v>
      </c>
      <c r="K436" s="6">
        <f t="shared" si="3"/>
        <v>86.800000000000693</v>
      </c>
      <c r="L436" s="6">
        <f t="shared" si="0"/>
        <v>141.16760000000102</v>
      </c>
      <c r="M436" s="6">
        <f t="shared" ca="1" si="7"/>
        <v>4.1078774449525506</v>
      </c>
      <c r="N436" s="5">
        <f>(L436*P_calibration!$I$4+P_calibration!$I$5)*P_calibration!$I$6/10</f>
        <v>27.530344392720195</v>
      </c>
      <c r="O436" s="5">
        <f>ROUND((N436*P_calibration!$I$2+P_calibration!$I$3)*1023/5,0)</f>
        <v>380</v>
      </c>
      <c r="P436" s="5">
        <f t="shared" ca="1" si="2"/>
        <v>6207.2943217960847</v>
      </c>
      <c r="Q436" s="5">
        <f ca="1">ROUND((1023/5)*T_calibration!$I$6/(1+InputData_FromArduino!P436/T_calibration!$I$2),0)</f>
        <v>457</v>
      </c>
    </row>
    <row r="437" spans="1:17" ht="12.75" customHeight="1" x14ac:dyDescent="0.35">
      <c r="A437" s="5">
        <v>380</v>
      </c>
      <c r="B437" s="5">
        <v>456</v>
      </c>
      <c r="E437" s="6" t="s">
        <v>14</v>
      </c>
      <c r="F437" s="6">
        <v>40</v>
      </c>
      <c r="G437" s="6" t="s">
        <v>15</v>
      </c>
      <c r="H437" s="6">
        <v>671</v>
      </c>
      <c r="K437" s="6">
        <f t="shared" si="3"/>
        <v>87.000000000000696</v>
      </c>
      <c r="L437" s="6">
        <f t="shared" si="0"/>
        <v>141.459000000001</v>
      </c>
      <c r="M437" s="6">
        <f t="shared" ca="1" si="7"/>
        <v>4.1621973513278956</v>
      </c>
      <c r="N437" s="5">
        <f>(L437*P_calibration!$I$4+P_calibration!$I$5)*P_calibration!$I$6/10</f>
        <v>27.587165119800197</v>
      </c>
      <c r="O437" s="5">
        <f>ROUND((N437*P_calibration!$I$2+P_calibration!$I$3)*1023/5,0)</f>
        <v>380</v>
      </c>
      <c r="P437" s="5">
        <f t="shared" ca="1" si="2"/>
        <v>6199.1561092122147</v>
      </c>
      <c r="Q437" s="5">
        <f ca="1">ROUND((1023/5)*T_calibration!$I$6/(1+InputData_FromArduino!P437/T_calibration!$I$2),0)</f>
        <v>457</v>
      </c>
    </row>
    <row r="438" spans="1:17" ht="12.75" customHeight="1" x14ac:dyDescent="0.35">
      <c r="A438" s="5">
        <v>381</v>
      </c>
      <c r="B438" s="5">
        <v>457</v>
      </c>
      <c r="E438" s="6" t="s">
        <v>14</v>
      </c>
      <c r="F438" s="6">
        <v>41</v>
      </c>
      <c r="G438" s="6" t="s">
        <v>15</v>
      </c>
      <c r="H438" s="6">
        <v>671</v>
      </c>
      <c r="K438" s="6">
        <f t="shared" si="3"/>
        <v>87.200000000000699</v>
      </c>
      <c r="L438" s="6">
        <f t="shared" si="0"/>
        <v>141.75040000000101</v>
      </c>
      <c r="M438" s="6">
        <f t="shared" ca="1" si="7"/>
        <v>4.1128995847582477</v>
      </c>
      <c r="N438" s="5">
        <f>(L438*P_calibration!$I$4+P_calibration!$I$5)*P_calibration!$I$6/10</f>
        <v>27.643985846880195</v>
      </c>
      <c r="O438" s="5">
        <f>ROUND((N438*P_calibration!$I$2+P_calibration!$I$3)*1023/5,0)</f>
        <v>381</v>
      </c>
      <c r="P438" s="5">
        <f t="shared" ca="1" si="2"/>
        <v>6206.5419044210939</v>
      </c>
      <c r="Q438" s="5">
        <f ca="1">ROUND((1023/5)*T_calibration!$I$6/(1+InputData_FromArduino!P438/T_calibration!$I$2),0)</f>
        <v>457</v>
      </c>
    </row>
    <row r="439" spans="1:17" ht="12.75" customHeight="1" x14ac:dyDescent="0.35">
      <c r="A439" s="5">
        <v>382</v>
      </c>
      <c r="B439" s="5">
        <v>457</v>
      </c>
      <c r="E439" s="6" t="s">
        <v>14</v>
      </c>
      <c r="F439" s="6">
        <v>40</v>
      </c>
      <c r="G439" s="6" t="s">
        <v>15</v>
      </c>
      <c r="H439" s="6">
        <v>671</v>
      </c>
      <c r="K439" s="6">
        <f t="shared" si="3"/>
        <v>87.400000000000702</v>
      </c>
      <c r="L439" s="6">
        <f t="shared" si="0"/>
        <v>142.04180000000102</v>
      </c>
      <c r="M439" s="6">
        <f t="shared" ca="1" si="7"/>
        <v>4.037922921899086</v>
      </c>
      <c r="N439" s="5">
        <f>(L439*P_calibration!$I$4+P_calibration!$I$5)*P_calibration!$I$6/10</f>
        <v>27.7008065739602</v>
      </c>
      <c r="O439" s="5">
        <f>ROUND((N439*P_calibration!$I$2+P_calibration!$I$3)*1023/5,0)</f>
        <v>382</v>
      </c>
      <c r="P439" s="5">
        <f t="shared" ca="1" si="2"/>
        <v>6217.7749138626186</v>
      </c>
      <c r="Q439" s="5">
        <f ca="1">ROUND((1023/5)*T_calibration!$I$6/(1+InputData_FromArduino!P439/T_calibration!$I$2),0)</f>
        <v>456</v>
      </c>
    </row>
    <row r="440" spans="1:17" ht="12.75" customHeight="1" x14ac:dyDescent="0.35">
      <c r="A440" s="5">
        <v>383</v>
      </c>
      <c r="B440" s="5">
        <v>457</v>
      </c>
      <c r="E440" s="6" t="s">
        <v>14</v>
      </c>
      <c r="F440" s="6">
        <v>40</v>
      </c>
      <c r="G440" s="6" t="s">
        <v>15</v>
      </c>
      <c r="H440" s="6">
        <v>671</v>
      </c>
      <c r="K440" s="6">
        <f t="shared" si="3"/>
        <v>87.600000000000705</v>
      </c>
      <c r="L440" s="6">
        <f t="shared" si="0"/>
        <v>142.33320000000103</v>
      </c>
      <c r="M440" s="6">
        <f t="shared" ca="1" si="7"/>
        <v>4.1631883903697471</v>
      </c>
      <c r="N440" s="5">
        <f>(L440*P_calibration!$I$4+P_calibration!$I$5)*P_calibration!$I$6/10</f>
        <v>27.757627301040202</v>
      </c>
      <c r="O440" s="5">
        <f>ROUND((N440*P_calibration!$I$2+P_calibration!$I$3)*1023/5,0)</f>
        <v>383</v>
      </c>
      <c r="P440" s="5">
        <f t="shared" ca="1" si="2"/>
        <v>6199.0076316661416</v>
      </c>
      <c r="Q440" s="5">
        <f ca="1">ROUND((1023/5)*T_calibration!$I$6/(1+InputData_FromArduino!P440/T_calibration!$I$2),0)</f>
        <v>457</v>
      </c>
    </row>
    <row r="441" spans="1:17" ht="12.75" customHeight="1" x14ac:dyDescent="0.35">
      <c r="A441" s="5">
        <v>383</v>
      </c>
      <c r="B441" s="5">
        <v>456</v>
      </c>
      <c r="E441" s="6" t="s">
        <v>14</v>
      </c>
      <c r="F441" s="6">
        <v>40</v>
      </c>
      <c r="G441" s="6" t="s">
        <v>15</v>
      </c>
      <c r="H441" s="6">
        <v>671</v>
      </c>
      <c r="K441" s="6">
        <f t="shared" si="3"/>
        <v>87.800000000000708</v>
      </c>
      <c r="L441" s="6">
        <f t="shared" si="0"/>
        <v>142.62460000000104</v>
      </c>
      <c r="M441" s="6">
        <f t="shared" ca="1" si="7"/>
        <v>4.1400063561232967</v>
      </c>
      <c r="N441" s="5">
        <f>(L441*P_calibration!$I$4+P_calibration!$I$5)*P_calibration!$I$6/10</f>
        <v>27.8144480281202</v>
      </c>
      <c r="O441" s="5">
        <f>ROUND((N441*P_calibration!$I$2+P_calibration!$I$3)*1023/5,0)</f>
        <v>383</v>
      </c>
      <c r="P441" s="5">
        <f t="shared" ca="1" si="2"/>
        <v>6202.4807658339469</v>
      </c>
      <c r="Q441" s="5">
        <f ca="1">ROUND((1023/5)*T_calibration!$I$6/(1+InputData_FromArduino!P441/T_calibration!$I$2),0)</f>
        <v>457</v>
      </c>
    </row>
    <row r="442" spans="1:17" ht="12.75" customHeight="1" x14ac:dyDescent="0.35">
      <c r="A442" s="5">
        <v>384</v>
      </c>
      <c r="B442" s="5">
        <v>457</v>
      </c>
      <c r="E442" s="6" t="s">
        <v>14</v>
      </c>
      <c r="F442" s="6">
        <v>40</v>
      </c>
      <c r="G442" s="6" t="s">
        <v>15</v>
      </c>
      <c r="H442" s="6">
        <v>671</v>
      </c>
      <c r="K442" s="6">
        <f t="shared" si="3"/>
        <v>88.000000000000711</v>
      </c>
      <c r="L442" s="6">
        <f t="shared" si="0"/>
        <v>142.91600000000102</v>
      </c>
      <c r="M442" s="6">
        <f t="shared" ca="1" si="7"/>
        <v>4.1860849893271386</v>
      </c>
      <c r="N442" s="5">
        <f>(L442*P_calibration!$I$4+P_calibration!$I$5)*P_calibration!$I$6/10</f>
        <v>27.871268755200198</v>
      </c>
      <c r="O442" s="5">
        <f>ROUND((N442*P_calibration!$I$2+P_calibration!$I$3)*1023/5,0)</f>
        <v>384</v>
      </c>
      <c r="P442" s="5">
        <f t="shared" ca="1" si="2"/>
        <v>6195.5772614354701</v>
      </c>
      <c r="Q442" s="5">
        <f ca="1">ROUND((1023/5)*T_calibration!$I$6/(1+InputData_FromArduino!P442/T_calibration!$I$2),0)</f>
        <v>457</v>
      </c>
    </row>
    <row r="443" spans="1:17" ht="12.75" customHeight="1" x14ac:dyDescent="0.35">
      <c r="A443" s="5">
        <v>385</v>
      </c>
      <c r="B443" s="5">
        <v>457</v>
      </c>
      <c r="E443" s="6" t="s">
        <v>14</v>
      </c>
      <c r="F443" s="6">
        <v>41</v>
      </c>
      <c r="G443" s="6" t="s">
        <v>15</v>
      </c>
      <c r="H443" s="6">
        <v>671</v>
      </c>
      <c r="K443" s="6">
        <f t="shared" si="3"/>
        <v>88.200000000000713</v>
      </c>
      <c r="L443" s="6">
        <f t="shared" si="0"/>
        <v>143.20740000000103</v>
      </c>
      <c r="M443" s="6">
        <f t="shared" ca="1" si="7"/>
        <v>4.1493399464806302</v>
      </c>
      <c r="N443" s="5">
        <f>(L443*P_calibration!$I$4+P_calibration!$I$5)*P_calibration!$I$6/10</f>
        <v>27.9280894822802</v>
      </c>
      <c r="O443" s="5">
        <f>ROUND((N443*P_calibration!$I$2+P_calibration!$I$3)*1023/5,0)</f>
        <v>385</v>
      </c>
      <c r="P443" s="5">
        <f t="shared" ca="1" si="2"/>
        <v>6201.0824066030991</v>
      </c>
      <c r="Q443" s="5">
        <f ca="1">ROUND((1023/5)*T_calibration!$I$6/(1+InputData_FromArduino!P443/T_calibration!$I$2),0)</f>
        <v>457</v>
      </c>
    </row>
    <row r="444" spans="1:17" ht="12.75" customHeight="1" x14ac:dyDescent="0.35">
      <c r="A444" s="5">
        <v>386</v>
      </c>
      <c r="B444" s="5">
        <v>456</v>
      </c>
      <c r="E444" s="6" t="s">
        <v>14</v>
      </c>
      <c r="F444" s="6">
        <v>41</v>
      </c>
      <c r="G444" s="6" t="s">
        <v>15</v>
      </c>
      <c r="H444" s="6">
        <v>671</v>
      </c>
      <c r="K444" s="6">
        <f t="shared" si="3"/>
        <v>88.400000000000716</v>
      </c>
      <c r="L444" s="6">
        <f t="shared" si="0"/>
        <v>143.49880000000104</v>
      </c>
      <c r="M444" s="6">
        <f t="shared" ca="1" si="7"/>
        <v>4.0357499880879066</v>
      </c>
      <c r="N444" s="5">
        <f>(L444*P_calibration!$I$4+P_calibration!$I$5)*P_calibration!$I$6/10</f>
        <v>27.984910209360201</v>
      </c>
      <c r="O444" s="5">
        <f>ROUND((N444*P_calibration!$I$2+P_calibration!$I$3)*1023/5,0)</f>
        <v>386</v>
      </c>
      <c r="P444" s="5">
        <f t="shared" ca="1" si="2"/>
        <v>6218.1004629746494</v>
      </c>
      <c r="Q444" s="5">
        <f ca="1">ROUND((1023/5)*T_calibration!$I$6/(1+InputData_FromArduino!P444/T_calibration!$I$2),0)</f>
        <v>456</v>
      </c>
    </row>
    <row r="445" spans="1:17" ht="12.75" customHeight="1" x14ac:dyDescent="0.35">
      <c r="A445" s="5">
        <v>387</v>
      </c>
      <c r="B445" s="5">
        <v>457</v>
      </c>
      <c r="E445" s="6" t="s">
        <v>14</v>
      </c>
      <c r="F445" s="6">
        <v>40</v>
      </c>
      <c r="G445" s="6" t="s">
        <v>15</v>
      </c>
      <c r="H445" s="6">
        <v>672</v>
      </c>
      <c r="K445" s="6">
        <f t="shared" si="3"/>
        <v>88.600000000000719</v>
      </c>
      <c r="L445" s="6">
        <f t="shared" si="0"/>
        <v>143.79020000000105</v>
      </c>
      <c r="M445" s="6">
        <f t="shared" ca="1" si="7"/>
        <v>4.0162432340765211</v>
      </c>
      <c r="N445" s="5">
        <f>(L445*P_calibration!$I$4+P_calibration!$I$5)*P_calibration!$I$6/10</f>
        <v>28.041730936440207</v>
      </c>
      <c r="O445" s="5">
        <f>ROUND((N445*P_calibration!$I$2+P_calibration!$I$3)*1023/5,0)</f>
        <v>386</v>
      </c>
      <c r="P445" s="5">
        <f t="shared" ca="1" si="2"/>
        <v>6221.0229663727405</v>
      </c>
      <c r="Q445" s="5">
        <f ca="1">ROUND((1023/5)*T_calibration!$I$6/(1+InputData_FromArduino!P445/T_calibration!$I$2),0)</f>
        <v>456</v>
      </c>
    </row>
    <row r="446" spans="1:17" ht="12.75" customHeight="1" x14ac:dyDescent="0.35">
      <c r="A446" s="5">
        <v>387</v>
      </c>
      <c r="B446" s="5">
        <v>457</v>
      </c>
      <c r="E446" s="6" t="s">
        <v>14</v>
      </c>
      <c r="F446" s="6">
        <v>41</v>
      </c>
      <c r="G446" s="6" t="s">
        <v>15</v>
      </c>
      <c r="H446" s="6">
        <v>671</v>
      </c>
      <c r="K446" s="6">
        <f t="shared" si="3"/>
        <v>88.800000000000722</v>
      </c>
      <c r="L446" s="6">
        <f t="shared" si="0"/>
        <v>144.08160000000103</v>
      </c>
      <c r="M446" s="6">
        <f t="shared" ca="1" si="7"/>
        <v>4.0578465796718017</v>
      </c>
      <c r="N446" s="5">
        <f>(L446*P_calibration!$I$4+P_calibration!$I$5)*P_calibration!$I$6/10</f>
        <v>28.098551663520198</v>
      </c>
      <c r="O446" s="5">
        <f>ROUND((N446*P_calibration!$I$2+P_calibration!$I$3)*1023/5,0)</f>
        <v>387</v>
      </c>
      <c r="P446" s="5">
        <f t="shared" ca="1" si="2"/>
        <v>6214.7899499106888</v>
      </c>
      <c r="Q446" s="5">
        <f ca="1">ROUND((1023/5)*T_calibration!$I$6/(1+InputData_FromArduino!P446/T_calibration!$I$2),0)</f>
        <v>456</v>
      </c>
    </row>
    <row r="447" spans="1:17" ht="12.75" customHeight="1" x14ac:dyDescent="0.35">
      <c r="A447" s="5">
        <v>388</v>
      </c>
      <c r="B447" s="5">
        <v>456</v>
      </c>
      <c r="E447" s="6" t="s">
        <v>14</v>
      </c>
      <c r="F447" s="6">
        <v>40</v>
      </c>
      <c r="G447" s="6" t="s">
        <v>15</v>
      </c>
      <c r="H447" s="6">
        <v>671</v>
      </c>
      <c r="K447" s="6">
        <f t="shared" si="3"/>
        <v>89.000000000000725</v>
      </c>
      <c r="L447" s="6">
        <f t="shared" si="0"/>
        <v>144.37300000000104</v>
      </c>
      <c r="M447" s="6">
        <f t="shared" ca="1" si="7"/>
        <v>4.1978110251197283</v>
      </c>
      <c r="N447" s="5">
        <f>(L447*P_calibration!$I$4+P_calibration!$I$5)*P_calibration!$I$6/10</f>
        <v>28.155372390600199</v>
      </c>
      <c r="O447" s="5">
        <f>ROUND((N447*P_calibration!$I$2+P_calibration!$I$3)*1023/5,0)</f>
        <v>388</v>
      </c>
      <c r="P447" s="5">
        <f t="shared" ca="1" si="2"/>
        <v>6193.8204658440573</v>
      </c>
      <c r="Q447" s="5">
        <f ca="1">ROUND((1023/5)*T_calibration!$I$6/(1+InputData_FromArduino!P447/T_calibration!$I$2),0)</f>
        <v>457</v>
      </c>
    </row>
    <row r="448" spans="1:17" ht="12.75" customHeight="1" x14ac:dyDescent="0.35">
      <c r="A448" s="5">
        <v>389</v>
      </c>
      <c r="B448" s="5">
        <v>457</v>
      </c>
      <c r="E448" s="6" t="s">
        <v>14</v>
      </c>
      <c r="F448" s="6">
        <v>40</v>
      </c>
      <c r="G448" s="6" t="s">
        <v>15</v>
      </c>
      <c r="H448" s="6">
        <v>671</v>
      </c>
      <c r="K448" s="6">
        <f t="shared" si="3"/>
        <v>89.200000000000728</v>
      </c>
      <c r="L448" s="6">
        <f t="shared" si="0"/>
        <v>144.66440000000105</v>
      </c>
      <c r="M448" s="6">
        <f t="shared" ca="1" si="7"/>
        <v>4.1978505838016122</v>
      </c>
      <c r="N448" s="5">
        <f>(L448*P_calibration!$I$4+P_calibration!$I$5)*P_calibration!$I$6/10</f>
        <v>28.212193117680204</v>
      </c>
      <c r="O448" s="5">
        <f>ROUND((N448*P_calibration!$I$2+P_calibration!$I$3)*1023/5,0)</f>
        <v>389</v>
      </c>
      <c r="P448" s="5">
        <f t="shared" ca="1" si="2"/>
        <v>6193.8145391592707</v>
      </c>
      <c r="Q448" s="5">
        <f ca="1">ROUND((1023/5)*T_calibration!$I$6/(1+InputData_FromArduino!P448/T_calibration!$I$2),0)</f>
        <v>457</v>
      </c>
    </row>
    <row r="449" spans="1:17" ht="12.75" customHeight="1" x14ac:dyDescent="0.35">
      <c r="A449" s="5">
        <v>390</v>
      </c>
      <c r="B449" s="5">
        <v>457</v>
      </c>
      <c r="E449" s="6" t="s">
        <v>14</v>
      </c>
      <c r="F449" s="6">
        <v>40</v>
      </c>
      <c r="G449" s="6" t="s">
        <v>15</v>
      </c>
      <c r="H449" s="6">
        <v>671</v>
      </c>
      <c r="K449" s="6">
        <f t="shared" si="3"/>
        <v>89.40000000000073</v>
      </c>
      <c r="L449" s="6">
        <f t="shared" si="0"/>
        <v>144.95580000000106</v>
      </c>
      <c r="M449" s="6">
        <f t="shared" ca="1" si="7"/>
        <v>4.021916335218803</v>
      </c>
      <c r="N449" s="5">
        <f>(L449*P_calibration!$I$4+P_calibration!$I$5)*P_calibration!$I$6/10</f>
        <v>28.269013844760206</v>
      </c>
      <c r="O449" s="5">
        <f>ROUND((N449*P_calibration!$I$2+P_calibration!$I$3)*1023/5,0)</f>
        <v>390</v>
      </c>
      <c r="P449" s="5">
        <f t="shared" ca="1" si="2"/>
        <v>6220.1730219198416</v>
      </c>
      <c r="Q449" s="5">
        <f ca="1">ROUND((1023/5)*T_calibration!$I$6/(1+InputData_FromArduino!P449/T_calibration!$I$2),0)</f>
        <v>456</v>
      </c>
    </row>
    <row r="450" spans="1:17" ht="12.75" customHeight="1" x14ac:dyDescent="0.35">
      <c r="A450" s="5">
        <v>390</v>
      </c>
      <c r="B450" s="5">
        <v>457</v>
      </c>
      <c r="E450" s="6" t="s">
        <v>14</v>
      </c>
      <c r="F450" s="6">
        <v>40</v>
      </c>
      <c r="G450" s="6" t="s">
        <v>15</v>
      </c>
      <c r="H450" s="6">
        <v>671</v>
      </c>
      <c r="K450" s="6">
        <f t="shared" si="3"/>
        <v>89.600000000000733</v>
      </c>
      <c r="L450" s="6">
        <f t="shared" si="0"/>
        <v>145.24720000000104</v>
      </c>
      <c r="M450" s="6">
        <f t="shared" ca="1" si="7"/>
        <v>4.0957159918712707</v>
      </c>
      <c r="N450" s="5">
        <f>(L450*P_calibration!$I$4+P_calibration!$I$5)*P_calibration!$I$6/10</f>
        <v>28.325834571840204</v>
      </c>
      <c r="O450" s="5">
        <f>ROUND((N450*P_calibration!$I$2+P_calibration!$I$3)*1023/5,0)</f>
        <v>390</v>
      </c>
      <c r="P450" s="5">
        <f t="shared" ca="1" si="2"/>
        <v>6209.1163516394408</v>
      </c>
      <c r="Q450" s="5">
        <f ca="1">ROUND((1023/5)*T_calibration!$I$6/(1+InputData_FromArduino!P450/T_calibration!$I$2),0)</f>
        <v>457</v>
      </c>
    </row>
    <row r="451" spans="1:17" ht="12.75" customHeight="1" x14ac:dyDescent="0.35">
      <c r="A451" s="5">
        <v>391</v>
      </c>
      <c r="B451" s="5">
        <v>456</v>
      </c>
      <c r="E451" s="6" t="s">
        <v>14</v>
      </c>
      <c r="F451" s="6">
        <v>41</v>
      </c>
      <c r="G451" s="6" t="s">
        <v>15</v>
      </c>
      <c r="H451" s="6">
        <v>671</v>
      </c>
      <c r="K451" s="6">
        <f t="shared" si="3"/>
        <v>89.800000000000736</v>
      </c>
      <c r="L451" s="6">
        <f t="shared" si="0"/>
        <v>145.53860000000105</v>
      </c>
      <c r="M451" s="6">
        <f t="shared" ca="1" si="7"/>
        <v>4.0760661683008141</v>
      </c>
      <c r="N451" s="5">
        <f>(L451*P_calibration!$I$4+P_calibration!$I$5)*P_calibration!$I$6/10</f>
        <v>28.382655298920206</v>
      </c>
      <c r="O451" s="5">
        <f>ROUND((N451*P_calibration!$I$2+P_calibration!$I$3)*1023/5,0)</f>
        <v>391</v>
      </c>
      <c r="P451" s="5">
        <f t="shared" ca="1" si="2"/>
        <v>6212.0602897299623</v>
      </c>
      <c r="Q451" s="5">
        <f ca="1">ROUND((1023/5)*T_calibration!$I$6/(1+InputData_FromArduino!P451/T_calibration!$I$2),0)</f>
        <v>457</v>
      </c>
    </row>
    <row r="452" spans="1:17" ht="12.75" customHeight="1" x14ac:dyDescent="0.35">
      <c r="A452" s="5">
        <v>392</v>
      </c>
      <c r="B452" s="5">
        <v>457</v>
      </c>
      <c r="E452" s="6" t="s">
        <v>14</v>
      </c>
      <c r="F452" s="6">
        <v>40</v>
      </c>
      <c r="G452" s="6" t="s">
        <v>15</v>
      </c>
      <c r="H452" s="6">
        <v>673</v>
      </c>
      <c r="K452" s="6">
        <f t="shared" si="3"/>
        <v>90.000000000000739</v>
      </c>
      <c r="L452" s="6">
        <f t="shared" si="0"/>
        <v>145.83000000000106</v>
      </c>
      <c r="M452" s="6">
        <f t="shared" ca="1" si="7"/>
        <v>4.0059926472420768</v>
      </c>
      <c r="N452" s="5">
        <f>(L452*P_calibration!$I$4+P_calibration!$I$5)*P_calibration!$I$6/10</f>
        <v>28.439476026000204</v>
      </c>
      <c r="O452" s="5">
        <f>ROUND((N452*P_calibration!$I$2+P_calibration!$I$3)*1023/5,0)</f>
        <v>392</v>
      </c>
      <c r="P452" s="5">
        <f t="shared" ca="1" si="2"/>
        <v>6222.5587100868715</v>
      </c>
      <c r="Q452" s="5">
        <f ca="1">ROUND((1023/5)*T_calibration!$I$6/(1+InputData_FromArduino!P452/T_calibration!$I$2),0)</f>
        <v>456</v>
      </c>
    </row>
    <row r="453" spans="1:17" ht="12.75" customHeight="1" x14ac:dyDescent="0.35">
      <c r="A453" s="5">
        <v>393</v>
      </c>
      <c r="B453" s="5">
        <v>456</v>
      </c>
      <c r="E453" s="6" t="s">
        <v>14</v>
      </c>
      <c r="F453" s="6">
        <v>40</v>
      </c>
      <c r="G453" s="6" t="s">
        <v>15</v>
      </c>
      <c r="H453" s="6">
        <v>673</v>
      </c>
      <c r="K453" s="6">
        <f t="shared" si="3"/>
        <v>90.200000000000742</v>
      </c>
      <c r="L453" s="6">
        <f t="shared" si="0"/>
        <v>146.12140000000107</v>
      </c>
      <c r="M453" s="6">
        <f t="shared" ca="1" si="7"/>
        <v>4.1047396721074785</v>
      </c>
      <c r="N453" s="5">
        <f>(L453*P_calibration!$I$4+P_calibration!$I$5)*P_calibration!$I$6/10</f>
        <v>28.496296753080209</v>
      </c>
      <c r="O453" s="5">
        <f>ROUND((N453*P_calibration!$I$2+P_calibration!$I$3)*1023/5,0)</f>
        <v>393</v>
      </c>
      <c r="P453" s="5">
        <f t="shared" ca="1" si="2"/>
        <v>6207.7644231669638</v>
      </c>
      <c r="Q453" s="5">
        <f ca="1">ROUND((1023/5)*T_calibration!$I$6/(1+InputData_FromArduino!P453/T_calibration!$I$2),0)</f>
        <v>457</v>
      </c>
    </row>
    <row r="454" spans="1:17" ht="12.75" customHeight="1" x14ac:dyDescent="0.35">
      <c r="A454" s="5">
        <v>393</v>
      </c>
      <c r="B454" s="5">
        <v>457</v>
      </c>
      <c r="E454" s="6" t="s">
        <v>14</v>
      </c>
      <c r="F454" s="6">
        <v>41</v>
      </c>
      <c r="G454" s="6" t="s">
        <v>15</v>
      </c>
      <c r="H454" s="6">
        <v>672</v>
      </c>
      <c r="K454" s="6">
        <f t="shared" si="3"/>
        <v>90.400000000000745</v>
      </c>
      <c r="L454" s="6">
        <f t="shared" si="0"/>
        <v>146.41280000000108</v>
      </c>
      <c r="M454" s="6">
        <f t="shared" ca="1" si="7"/>
        <v>4.024762900398283</v>
      </c>
      <c r="N454" s="5">
        <f>(L454*P_calibration!$I$4+P_calibration!$I$5)*P_calibration!$I$6/10</f>
        <v>28.553117480160211</v>
      </c>
      <c r="O454" s="5">
        <f>ROUND((N454*P_calibration!$I$2+P_calibration!$I$3)*1023/5,0)</f>
        <v>393</v>
      </c>
      <c r="P454" s="5">
        <f t="shared" ca="1" si="2"/>
        <v>6219.7465493039945</v>
      </c>
      <c r="Q454" s="5">
        <f ca="1">ROUND((1023/5)*T_calibration!$I$6/(1+InputData_FromArduino!P454/T_calibration!$I$2),0)</f>
        <v>456</v>
      </c>
    </row>
    <row r="455" spans="1:17" ht="12.75" customHeight="1" x14ac:dyDescent="0.35">
      <c r="A455" s="5">
        <v>394</v>
      </c>
      <c r="B455" s="5">
        <v>456</v>
      </c>
      <c r="E455" s="6" t="s">
        <v>14</v>
      </c>
      <c r="F455" s="6">
        <v>41</v>
      </c>
      <c r="G455" s="6" t="s">
        <v>15</v>
      </c>
      <c r="H455" s="6">
        <v>673</v>
      </c>
      <c r="K455" s="6">
        <f t="shared" si="3"/>
        <v>90.600000000000747</v>
      </c>
      <c r="L455" s="6">
        <f t="shared" si="0"/>
        <v>146.70420000000107</v>
      </c>
      <c r="M455" s="6">
        <f t="shared" ca="1" si="7"/>
        <v>4.079044358682105</v>
      </c>
      <c r="N455" s="5">
        <f>(L455*P_calibration!$I$4+P_calibration!$I$5)*P_calibration!$I$6/10</f>
        <v>28.609938207240209</v>
      </c>
      <c r="O455" s="5">
        <f>ROUND((N455*P_calibration!$I$2+P_calibration!$I$3)*1023/5,0)</f>
        <v>394</v>
      </c>
      <c r="P455" s="5">
        <f t="shared" ca="1" si="2"/>
        <v>6211.6140970161769</v>
      </c>
      <c r="Q455" s="5">
        <f ca="1">ROUND((1023/5)*T_calibration!$I$6/(1+InputData_FromArduino!P455/T_calibration!$I$2),0)</f>
        <v>457</v>
      </c>
    </row>
    <row r="456" spans="1:17" ht="12.75" customHeight="1" x14ac:dyDescent="0.35">
      <c r="A456" s="5">
        <v>395</v>
      </c>
      <c r="B456" s="5">
        <v>456</v>
      </c>
      <c r="E456" s="6" t="s">
        <v>14</v>
      </c>
      <c r="F456" s="6">
        <v>41</v>
      </c>
      <c r="G456" s="6" t="s">
        <v>15</v>
      </c>
      <c r="H456" s="6">
        <v>672</v>
      </c>
      <c r="K456" s="6">
        <f t="shared" si="3"/>
        <v>90.80000000000075</v>
      </c>
      <c r="L456" s="6">
        <f t="shared" si="0"/>
        <v>146.9956000000011</v>
      </c>
      <c r="M456" s="6">
        <f t="shared" ca="1" si="7"/>
        <v>4.133538646911556</v>
      </c>
      <c r="N456" s="5">
        <f>(L456*P_calibration!$I$4+P_calibration!$I$5)*P_calibration!$I$6/10</f>
        <v>28.666758934320217</v>
      </c>
      <c r="O456" s="5">
        <f>ROUND((N456*P_calibration!$I$2+P_calibration!$I$3)*1023/5,0)</f>
        <v>395</v>
      </c>
      <c r="P456" s="5">
        <f t="shared" ca="1" si="2"/>
        <v>6203.4497585294075</v>
      </c>
      <c r="Q456" s="5">
        <f ca="1">ROUND((1023/5)*T_calibration!$I$6/(1+InputData_FromArduino!P456/T_calibration!$I$2),0)</f>
        <v>457</v>
      </c>
    </row>
    <row r="457" spans="1:17" ht="12.75" customHeight="1" x14ac:dyDescent="0.35">
      <c r="A457" s="5">
        <v>396</v>
      </c>
      <c r="B457" s="5">
        <v>457</v>
      </c>
      <c r="E457" s="6" t="s">
        <v>14</v>
      </c>
      <c r="F457" s="6">
        <v>40</v>
      </c>
      <c r="G457" s="6" t="s">
        <v>15</v>
      </c>
      <c r="H457" s="6">
        <v>672</v>
      </c>
      <c r="K457" s="6">
        <f t="shared" si="3"/>
        <v>91.000000000000753</v>
      </c>
      <c r="L457" s="6">
        <f t="shared" si="0"/>
        <v>147.28700000000109</v>
      </c>
      <c r="M457" s="6">
        <f t="shared" ca="1" si="7"/>
        <v>4.1937479847010977</v>
      </c>
      <c r="N457" s="5">
        <f>(L457*P_calibration!$I$4+P_calibration!$I$5)*P_calibration!$I$6/10</f>
        <v>28.723579661400215</v>
      </c>
      <c r="O457" s="5">
        <f>ROUND((N457*P_calibration!$I$2+P_calibration!$I$3)*1023/5,0)</f>
        <v>396</v>
      </c>
      <c r="P457" s="5">
        <f t="shared" ca="1" si="2"/>
        <v>6194.4291908745308</v>
      </c>
      <c r="Q457" s="5">
        <f ca="1">ROUND((1023/5)*T_calibration!$I$6/(1+InputData_FromArduino!P457/T_calibration!$I$2),0)</f>
        <v>457</v>
      </c>
    </row>
    <row r="458" spans="1:17" ht="12.75" customHeight="1" x14ac:dyDescent="0.35">
      <c r="A458" s="5">
        <v>397</v>
      </c>
      <c r="B458" s="5">
        <v>456</v>
      </c>
      <c r="E458" s="6" t="s">
        <v>14</v>
      </c>
      <c r="F458" s="6">
        <v>40</v>
      </c>
      <c r="G458" s="6" t="s">
        <v>15</v>
      </c>
      <c r="H458" s="6">
        <v>673</v>
      </c>
      <c r="K458" s="6">
        <f t="shared" si="3"/>
        <v>91.200000000000756</v>
      </c>
      <c r="L458" s="6">
        <f t="shared" si="0"/>
        <v>147.5784000000011</v>
      </c>
      <c r="M458" s="6">
        <f t="shared" ca="1" si="7"/>
        <v>4.0735004765178919</v>
      </c>
      <c r="N458" s="5">
        <f>(L458*P_calibration!$I$4+P_calibration!$I$5)*P_calibration!$I$6/10</f>
        <v>28.78040038848021</v>
      </c>
      <c r="O458" s="5">
        <f>ROUND((N458*P_calibration!$I$2+P_calibration!$I$3)*1023/5,0)</f>
        <v>397</v>
      </c>
      <c r="P458" s="5">
        <f t="shared" ca="1" si="2"/>
        <v>6212.4446818717643</v>
      </c>
      <c r="Q458" s="5">
        <f ca="1">ROUND((1023/5)*T_calibration!$I$6/(1+InputData_FromArduino!P458/T_calibration!$I$2),0)</f>
        <v>457</v>
      </c>
    </row>
    <row r="459" spans="1:17" ht="12.75" customHeight="1" x14ac:dyDescent="0.35">
      <c r="A459" s="5">
        <v>397</v>
      </c>
      <c r="B459" s="5">
        <v>457</v>
      </c>
      <c r="E459" s="6" t="s">
        <v>14</v>
      </c>
      <c r="F459" s="6">
        <v>40</v>
      </c>
      <c r="G459" s="6" t="s">
        <v>15</v>
      </c>
      <c r="H459" s="6">
        <v>672</v>
      </c>
      <c r="K459" s="6">
        <f t="shared" si="3"/>
        <v>91.400000000000759</v>
      </c>
      <c r="L459" s="6">
        <f t="shared" si="0"/>
        <v>147.86980000000108</v>
      </c>
      <c r="M459" s="6">
        <f t="shared" ca="1" si="7"/>
        <v>4.0722488913920349</v>
      </c>
      <c r="N459" s="5">
        <f>(L459*P_calibration!$I$4+P_calibration!$I$5)*P_calibration!$I$6/10</f>
        <v>28.837221115560208</v>
      </c>
      <c r="O459" s="5">
        <f>ROUND((N459*P_calibration!$I$2+P_calibration!$I$3)*1023/5,0)</f>
        <v>397</v>
      </c>
      <c r="P459" s="5">
        <f t="shared" ca="1" si="2"/>
        <v>6212.6321944523397</v>
      </c>
      <c r="Q459" s="5">
        <f ca="1">ROUND((1023/5)*T_calibration!$I$6/(1+InputData_FromArduino!P459/T_calibration!$I$2),0)</f>
        <v>457</v>
      </c>
    </row>
    <row r="460" spans="1:17" ht="12.75" customHeight="1" x14ac:dyDescent="0.35">
      <c r="A460" s="5">
        <v>398</v>
      </c>
      <c r="B460" s="5">
        <v>457</v>
      </c>
      <c r="E460" s="6" t="s">
        <v>14</v>
      </c>
      <c r="F460" s="6">
        <v>41</v>
      </c>
      <c r="G460" s="6" t="s">
        <v>15</v>
      </c>
      <c r="H460" s="6">
        <v>672</v>
      </c>
      <c r="K460" s="6">
        <f t="shared" si="3"/>
        <v>91.600000000000762</v>
      </c>
      <c r="L460" s="6">
        <f t="shared" si="0"/>
        <v>148.16120000000112</v>
      </c>
      <c r="M460" s="6">
        <f t="shared" ca="1" si="7"/>
        <v>4.1735370811089094</v>
      </c>
      <c r="N460" s="5">
        <f>(L460*P_calibration!$I$4+P_calibration!$I$5)*P_calibration!$I$6/10</f>
        <v>28.894041842640217</v>
      </c>
      <c r="O460" s="5">
        <f>ROUND((N460*P_calibration!$I$2+P_calibration!$I$3)*1023/5,0)</f>
        <v>398</v>
      </c>
      <c r="P460" s="5">
        <f t="shared" ca="1" si="2"/>
        <v>6197.4571900174014</v>
      </c>
      <c r="Q460" s="5">
        <f ca="1">ROUND((1023/5)*T_calibration!$I$6/(1+InputData_FromArduino!P460/T_calibration!$I$2),0)</f>
        <v>457</v>
      </c>
    </row>
    <row r="461" spans="1:17" ht="12.75" customHeight="1" x14ac:dyDescent="0.35">
      <c r="A461" s="5">
        <v>399</v>
      </c>
      <c r="B461" s="5">
        <v>456</v>
      </c>
      <c r="E461" s="6" t="s">
        <v>14</v>
      </c>
      <c r="F461" s="6">
        <v>40</v>
      </c>
      <c r="G461" s="6" t="s">
        <v>15</v>
      </c>
      <c r="H461" s="6">
        <v>672</v>
      </c>
      <c r="K461" s="6">
        <f t="shared" si="3"/>
        <v>91.800000000000765</v>
      </c>
      <c r="L461" s="6">
        <f t="shared" si="0"/>
        <v>148.4526000000011</v>
      </c>
      <c r="M461" s="6">
        <f t="shared" ca="1" si="7"/>
        <v>4.0538144820728572</v>
      </c>
      <c r="N461" s="5">
        <f>(L461*P_calibration!$I$4+P_calibration!$I$5)*P_calibration!$I$6/10</f>
        <v>28.950862569720215</v>
      </c>
      <c r="O461" s="5">
        <f>ROUND((N461*P_calibration!$I$2+P_calibration!$I$3)*1023/5,0)</f>
        <v>399</v>
      </c>
      <c r="P461" s="5">
        <f t="shared" ca="1" si="2"/>
        <v>6215.3940390855187</v>
      </c>
      <c r="Q461" s="5">
        <f ca="1">ROUND((1023/5)*T_calibration!$I$6/(1+InputData_FromArduino!P461/T_calibration!$I$2),0)</f>
        <v>456</v>
      </c>
    </row>
    <row r="462" spans="1:17" ht="12.75" customHeight="1" x14ac:dyDescent="0.35">
      <c r="A462" s="5">
        <v>400</v>
      </c>
      <c r="B462" s="5">
        <v>456</v>
      </c>
      <c r="E462" s="6" t="s">
        <v>14</v>
      </c>
      <c r="F462" s="6">
        <v>41</v>
      </c>
      <c r="G462" s="6" t="s">
        <v>15</v>
      </c>
      <c r="H462" s="6">
        <v>673</v>
      </c>
      <c r="K462" s="6">
        <f t="shared" si="3"/>
        <v>92.000000000000767</v>
      </c>
      <c r="L462" s="6">
        <f t="shared" si="0"/>
        <v>148.74400000000111</v>
      </c>
      <c r="M462" s="6">
        <f t="shared" ca="1" si="7"/>
        <v>4.0318034958099531</v>
      </c>
      <c r="N462" s="5">
        <f>(L462*P_calibration!$I$4+P_calibration!$I$5)*P_calibration!$I$6/10</f>
        <v>29.007683296800217</v>
      </c>
      <c r="O462" s="5">
        <f>ROUND((N462*P_calibration!$I$2+P_calibration!$I$3)*1023/5,0)</f>
        <v>400</v>
      </c>
      <c r="P462" s="5">
        <f t="shared" ca="1" si="2"/>
        <v>6218.6917267536528</v>
      </c>
      <c r="Q462" s="5">
        <f ca="1">ROUND((1023/5)*T_calibration!$I$6/(1+InputData_FromArduino!P462/T_calibration!$I$2),0)</f>
        <v>456</v>
      </c>
    </row>
    <row r="463" spans="1:17" ht="12.75" customHeight="1" x14ac:dyDescent="0.35">
      <c r="A463" s="5">
        <v>400</v>
      </c>
      <c r="B463" s="5">
        <v>457</v>
      </c>
      <c r="E463" s="6" t="s">
        <v>14</v>
      </c>
      <c r="F463" s="6">
        <v>41</v>
      </c>
      <c r="G463" s="6" t="s">
        <v>15</v>
      </c>
      <c r="H463" s="6">
        <v>673</v>
      </c>
      <c r="K463" s="6">
        <f t="shared" si="3"/>
        <v>92.20000000000077</v>
      </c>
      <c r="L463" s="6">
        <f t="shared" si="0"/>
        <v>149.03540000000112</v>
      </c>
      <c r="M463" s="6">
        <f t="shared" ca="1" si="7"/>
        <v>4.1094976397892822</v>
      </c>
      <c r="N463" s="5">
        <f>(L463*P_calibration!$I$4+P_calibration!$I$5)*P_calibration!$I$6/10</f>
        <v>29.064504023880222</v>
      </c>
      <c r="O463" s="5">
        <f>ROUND((N463*P_calibration!$I$2+P_calibration!$I$3)*1023/5,0)</f>
        <v>400</v>
      </c>
      <c r="P463" s="5">
        <f t="shared" ca="1" si="2"/>
        <v>6207.0515840800526</v>
      </c>
      <c r="Q463" s="5">
        <f ca="1">ROUND((1023/5)*T_calibration!$I$6/(1+InputData_FromArduino!P463/T_calibration!$I$2),0)</f>
        <v>457</v>
      </c>
    </row>
    <row r="464" spans="1:17" ht="12.75" customHeight="1" x14ac:dyDescent="0.35">
      <c r="A464" s="5">
        <v>401</v>
      </c>
      <c r="B464" s="5">
        <v>457</v>
      </c>
      <c r="E464" s="6" t="s">
        <v>14</v>
      </c>
      <c r="F464" s="6">
        <v>41</v>
      </c>
      <c r="G464" s="6" t="s">
        <v>15</v>
      </c>
      <c r="H464" s="6">
        <v>672</v>
      </c>
      <c r="K464" s="6">
        <f t="shared" si="3"/>
        <v>92.400000000000773</v>
      </c>
      <c r="L464" s="6">
        <f t="shared" si="0"/>
        <v>149.32680000000113</v>
      </c>
      <c r="M464" s="6">
        <f t="shared" ca="1" si="7"/>
        <v>4.1717879019300268</v>
      </c>
      <c r="N464" s="5">
        <f>(L464*P_calibration!$I$4+P_calibration!$I$5)*P_calibration!$I$6/10</f>
        <v>29.12132475096022</v>
      </c>
      <c r="O464" s="5">
        <f>ROUND((N464*P_calibration!$I$2+P_calibration!$I$3)*1023/5,0)</f>
        <v>401</v>
      </c>
      <c r="P464" s="5">
        <f t="shared" ca="1" si="2"/>
        <v>6197.7192521775723</v>
      </c>
      <c r="Q464" s="5">
        <f ca="1">ROUND((1023/5)*T_calibration!$I$6/(1+InputData_FromArduino!P464/T_calibration!$I$2),0)</f>
        <v>457</v>
      </c>
    </row>
    <row r="465" spans="1:17" ht="12.75" customHeight="1" x14ac:dyDescent="0.35">
      <c r="A465" s="5">
        <v>402</v>
      </c>
      <c r="B465" s="5">
        <v>457</v>
      </c>
      <c r="E465" s="6" t="s">
        <v>14</v>
      </c>
      <c r="F465" s="6">
        <v>41</v>
      </c>
      <c r="G465" s="6" t="s">
        <v>15</v>
      </c>
      <c r="H465" s="6">
        <v>672</v>
      </c>
      <c r="K465" s="6">
        <f t="shared" si="3"/>
        <v>92.600000000000776</v>
      </c>
      <c r="L465" s="6">
        <f t="shared" si="0"/>
        <v>149.61820000000114</v>
      </c>
      <c r="M465" s="6">
        <f t="shared" ca="1" si="7"/>
        <v>4.0358577056297005</v>
      </c>
      <c r="N465" s="5">
        <f>(L465*P_calibration!$I$4+P_calibration!$I$5)*P_calibration!$I$6/10</f>
        <v>29.178145478040221</v>
      </c>
      <c r="O465" s="5">
        <f>ROUND((N465*P_calibration!$I$2+P_calibration!$I$3)*1023/5,0)</f>
        <v>402</v>
      </c>
      <c r="P465" s="5">
        <f t="shared" ca="1" si="2"/>
        <v>6218.0843247241883</v>
      </c>
      <c r="Q465" s="5">
        <f ca="1">ROUND((1023/5)*T_calibration!$I$6/(1+InputData_FromArduino!P465/T_calibration!$I$2),0)</f>
        <v>456</v>
      </c>
    </row>
    <row r="466" spans="1:17" ht="12.75" customHeight="1" x14ac:dyDescent="0.35">
      <c r="A466" s="5">
        <v>403</v>
      </c>
      <c r="B466" s="5">
        <v>456</v>
      </c>
      <c r="E466" s="6" t="s">
        <v>14</v>
      </c>
      <c r="F466" s="6">
        <v>41</v>
      </c>
      <c r="G466" s="6" t="s">
        <v>15</v>
      </c>
      <c r="H466" s="6">
        <v>671</v>
      </c>
      <c r="K466" s="6">
        <f t="shared" si="3"/>
        <v>92.800000000000779</v>
      </c>
      <c r="L466" s="6">
        <f t="shared" si="0"/>
        <v>149.90960000000112</v>
      </c>
      <c r="M466" s="6">
        <f t="shared" ca="1" si="7"/>
        <v>4.0261013001073991</v>
      </c>
      <c r="N466" s="5">
        <f>(L466*P_calibration!$I$4+P_calibration!$I$5)*P_calibration!$I$6/10</f>
        <v>29.234966205120219</v>
      </c>
      <c r="O466" s="5">
        <f>ROUND((N466*P_calibration!$I$2+P_calibration!$I$3)*1023/5,0)</f>
        <v>403</v>
      </c>
      <c r="P466" s="5">
        <f t="shared" ca="1" si="2"/>
        <v>6219.546030155826</v>
      </c>
      <c r="Q466" s="5">
        <f ca="1">ROUND((1023/5)*T_calibration!$I$6/(1+InputData_FromArduino!P466/T_calibration!$I$2),0)</f>
        <v>456</v>
      </c>
    </row>
    <row r="467" spans="1:17" ht="12.75" customHeight="1" x14ac:dyDescent="0.35">
      <c r="A467" s="5">
        <v>404</v>
      </c>
      <c r="B467" s="5">
        <v>457</v>
      </c>
      <c r="E467" s="6" t="s">
        <v>14</v>
      </c>
      <c r="F467" s="6">
        <v>40</v>
      </c>
      <c r="G467" s="6" t="s">
        <v>15</v>
      </c>
      <c r="H467" s="6">
        <v>671</v>
      </c>
      <c r="K467" s="6">
        <f t="shared" si="3"/>
        <v>93.000000000000782</v>
      </c>
      <c r="L467" s="6">
        <f t="shared" si="0"/>
        <v>150.20100000000113</v>
      </c>
      <c r="M467" s="6">
        <f t="shared" ca="1" si="7"/>
        <v>4.1169089297664003</v>
      </c>
      <c r="N467" s="5">
        <f>(L467*P_calibration!$I$4+P_calibration!$I$5)*P_calibration!$I$6/10</f>
        <v>29.291786932200221</v>
      </c>
      <c r="O467" s="5">
        <f>ROUND((N467*P_calibration!$I$2+P_calibration!$I$3)*1023/5,0)</f>
        <v>403</v>
      </c>
      <c r="P467" s="5">
        <f t="shared" ca="1" si="2"/>
        <v>6205.9412240411802</v>
      </c>
      <c r="Q467" s="5">
        <f ca="1">ROUND((1023/5)*T_calibration!$I$6/(1+InputData_FromArduino!P467/T_calibration!$I$2),0)</f>
        <v>457</v>
      </c>
    </row>
    <row r="468" spans="1:17" ht="12.75" customHeight="1" x14ac:dyDescent="0.35">
      <c r="A468" s="5">
        <v>404</v>
      </c>
      <c r="B468" s="5">
        <v>456</v>
      </c>
      <c r="E468" s="6" t="s">
        <v>14</v>
      </c>
      <c r="F468" s="6">
        <v>41</v>
      </c>
      <c r="G468" s="6" t="s">
        <v>15</v>
      </c>
      <c r="H468" s="6">
        <v>671</v>
      </c>
      <c r="K468" s="6">
        <f t="shared" si="3"/>
        <v>93.200000000000784</v>
      </c>
      <c r="L468" s="6">
        <f t="shared" si="0"/>
        <v>150.49240000000111</v>
      </c>
      <c r="M468" s="6">
        <f t="shared" ca="1" si="7"/>
        <v>4.0658283531833392</v>
      </c>
      <c r="N468" s="5">
        <f>(L468*P_calibration!$I$4+P_calibration!$I$5)*P_calibration!$I$6/10</f>
        <v>29.348607659280219</v>
      </c>
      <c r="O468" s="5">
        <f>ROUND((N468*P_calibration!$I$2+P_calibration!$I$3)*1023/5,0)</f>
        <v>404</v>
      </c>
      <c r="P468" s="5">
        <f t="shared" ca="1" si="2"/>
        <v>6213.5941199844674</v>
      </c>
      <c r="Q468" s="5">
        <f ca="1">ROUND((1023/5)*T_calibration!$I$6/(1+InputData_FromArduino!P468/T_calibration!$I$2),0)</f>
        <v>456</v>
      </c>
    </row>
    <row r="469" spans="1:17" ht="12.75" customHeight="1" x14ac:dyDescent="0.35">
      <c r="A469" s="5">
        <v>405</v>
      </c>
      <c r="B469" s="5">
        <v>456</v>
      </c>
      <c r="E469" s="6" t="s">
        <v>14</v>
      </c>
      <c r="F469" s="6">
        <v>41</v>
      </c>
      <c r="G469" s="6" t="s">
        <v>15</v>
      </c>
      <c r="H469" s="6">
        <v>671</v>
      </c>
      <c r="K469" s="6">
        <f t="shared" si="3"/>
        <v>93.400000000000787</v>
      </c>
      <c r="L469" s="6">
        <f t="shared" si="0"/>
        <v>150.78380000000115</v>
      </c>
      <c r="M469" s="6">
        <f t="shared" ca="1" si="7"/>
        <v>4.0718985190180961</v>
      </c>
      <c r="N469" s="5">
        <f>(L469*P_calibration!$I$4+P_calibration!$I$5)*P_calibration!$I$6/10</f>
        <v>29.405428386360228</v>
      </c>
      <c r="O469" s="5">
        <f>ROUND((N469*P_calibration!$I$2+P_calibration!$I$3)*1023/5,0)</f>
        <v>405</v>
      </c>
      <c r="P469" s="5">
        <f t="shared" ca="1" si="2"/>
        <v>6212.6846872685628</v>
      </c>
      <c r="Q469" s="5">
        <f ca="1">ROUND((1023/5)*T_calibration!$I$6/(1+InputData_FromArduino!P469/T_calibration!$I$2),0)</f>
        <v>457</v>
      </c>
    </row>
    <row r="470" spans="1:17" ht="12.75" customHeight="1" x14ac:dyDescent="0.35">
      <c r="A470" s="5">
        <v>406</v>
      </c>
      <c r="B470" s="5">
        <v>457</v>
      </c>
      <c r="E470" s="6" t="s">
        <v>14</v>
      </c>
      <c r="F470" s="6">
        <v>40</v>
      </c>
      <c r="G470" s="6" t="s">
        <v>15</v>
      </c>
      <c r="H470" s="6">
        <v>671</v>
      </c>
      <c r="K470" s="6">
        <f t="shared" si="3"/>
        <v>93.60000000000079</v>
      </c>
      <c r="L470" s="6">
        <f t="shared" si="0"/>
        <v>151.07520000000113</v>
      </c>
      <c r="M470" s="6">
        <f t="shared" ca="1" si="7"/>
        <v>4.1470302796426415</v>
      </c>
      <c r="N470" s="5">
        <f>(L470*P_calibration!$I$4+P_calibration!$I$5)*P_calibration!$I$6/10</f>
        <v>29.462249113440219</v>
      </c>
      <c r="O470" s="5">
        <f>ROUND((N470*P_calibration!$I$2+P_calibration!$I$3)*1023/5,0)</f>
        <v>406</v>
      </c>
      <c r="P470" s="5">
        <f t="shared" ca="1" si="2"/>
        <v>6201.4284410678047</v>
      </c>
      <c r="Q470" s="5">
        <f ca="1">ROUND((1023/5)*T_calibration!$I$6/(1+InputData_FromArduino!P470/T_calibration!$I$2),0)</f>
        <v>457</v>
      </c>
    </row>
    <row r="471" spans="1:17" ht="12.75" customHeight="1" x14ac:dyDescent="0.35">
      <c r="A471" s="5">
        <v>407</v>
      </c>
      <c r="B471" s="5">
        <v>457</v>
      </c>
      <c r="E471" s="6" t="s">
        <v>14</v>
      </c>
      <c r="F471" s="6">
        <v>40</v>
      </c>
      <c r="G471" s="6" t="s">
        <v>15</v>
      </c>
      <c r="H471" s="6">
        <v>671</v>
      </c>
      <c r="K471" s="6">
        <f t="shared" si="3"/>
        <v>93.800000000000793</v>
      </c>
      <c r="L471" s="6">
        <f t="shared" si="0"/>
        <v>151.36660000000114</v>
      </c>
      <c r="M471" s="6">
        <f t="shared" ca="1" si="7"/>
        <v>4.1070448620118727</v>
      </c>
      <c r="N471" s="5">
        <f>(L471*P_calibration!$I$4+P_calibration!$I$5)*P_calibration!$I$6/10</f>
        <v>29.519069840520224</v>
      </c>
      <c r="O471" s="5">
        <f>ROUND((N471*P_calibration!$I$2+P_calibration!$I$3)*1023/5,0)</f>
        <v>407</v>
      </c>
      <c r="P471" s="5">
        <f t="shared" ca="1" si="2"/>
        <v>6207.4190594367965</v>
      </c>
      <c r="Q471" s="5">
        <f ca="1">ROUND((1023/5)*T_calibration!$I$6/(1+InputData_FromArduino!P471/T_calibration!$I$2),0)</f>
        <v>457</v>
      </c>
    </row>
    <row r="472" spans="1:17" ht="12.75" customHeight="1" x14ac:dyDescent="0.35">
      <c r="A472" s="5">
        <v>407</v>
      </c>
      <c r="B472" s="5">
        <v>457</v>
      </c>
      <c r="E472" s="6" t="s">
        <v>14</v>
      </c>
      <c r="F472" s="6">
        <v>40</v>
      </c>
      <c r="G472" s="6" t="s">
        <v>15</v>
      </c>
      <c r="H472" s="6">
        <v>671</v>
      </c>
      <c r="K472" s="6">
        <f t="shared" si="3"/>
        <v>94.000000000000796</v>
      </c>
      <c r="L472" s="6">
        <f t="shared" si="0"/>
        <v>151.65800000000115</v>
      </c>
      <c r="M472" s="6">
        <f t="shared" ca="1" si="7"/>
        <v>4.0851504390092312</v>
      </c>
      <c r="N472" s="5">
        <f>(L472*P_calibration!$I$4+P_calibration!$I$5)*P_calibration!$I$6/10</f>
        <v>29.575890567600226</v>
      </c>
      <c r="O472" s="5">
        <f>ROUND((N472*P_calibration!$I$2+P_calibration!$I$3)*1023/5,0)</f>
        <v>407</v>
      </c>
      <c r="P472" s="5">
        <f t="shared" ca="1" si="2"/>
        <v>6210.699283588242</v>
      </c>
      <c r="Q472" s="5">
        <f ca="1">ROUND((1023/5)*T_calibration!$I$6/(1+InputData_FromArduino!P472/T_calibration!$I$2),0)</f>
        <v>457</v>
      </c>
    </row>
    <row r="473" spans="1:17" ht="12.75" customHeight="1" x14ac:dyDescent="0.35">
      <c r="A473" s="5">
        <v>408</v>
      </c>
      <c r="B473" s="5">
        <v>457</v>
      </c>
      <c r="E473" s="6" t="s">
        <v>14</v>
      </c>
      <c r="F473" s="6">
        <v>41</v>
      </c>
      <c r="G473" s="6" t="s">
        <v>15</v>
      </c>
      <c r="H473" s="6">
        <v>671</v>
      </c>
      <c r="K473" s="6">
        <f t="shared" si="3"/>
        <v>94.200000000000799</v>
      </c>
      <c r="L473" s="6">
        <f t="shared" si="0"/>
        <v>151.94940000000116</v>
      </c>
      <c r="M473" s="6">
        <f t="shared" ca="1" si="7"/>
        <v>4.1058664339895712</v>
      </c>
      <c r="N473" s="5">
        <f>(L473*P_calibration!$I$4+P_calibration!$I$5)*P_calibration!$I$6/10</f>
        <v>29.632711294680227</v>
      </c>
      <c r="O473" s="5">
        <f>ROUND((N473*P_calibration!$I$2+P_calibration!$I$3)*1023/5,0)</f>
        <v>408</v>
      </c>
      <c r="P473" s="5">
        <f t="shared" ca="1" si="2"/>
        <v>6207.5956116144462</v>
      </c>
      <c r="Q473" s="5">
        <f ca="1">ROUND((1023/5)*T_calibration!$I$6/(1+InputData_FromArduino!P473/T_calibration!$I$2),0)</f>
        <v>457</v>
      </c>
    </row>
    <row r="474" spans="1:17" ht="12.75" customHeight="1" x14ac:dyDescent="0.35">
      <c r="A474" s="5">
        <v>409</v>
      </c>
      <c r="B474" s="5">
        <v>456</v>
      </c>
      <c r="E474" s="6" t="s">
        <v>14</v>
      </c>
      <c r="F474" s="6">
        <v>41</v>
      </c>
      <c r="G474" s="6" t="s">
        <v>15</v>
      </c>
      <c r="H474" s="6">
        <v>671</v>
      </c>
      <c r="K474" s="6">
        <f t="shared" si="3"/>
        <v>94.400000000000801</v>
      </c>
      <c r="L474" s="6">
        <f t="shared" si="0"/>
        <v>152.24080000000117</v>
      </c>
      <c r="M474" s="6">
        <f t="shared" ca="1" si="7"/>
        <v>4.103179325179334</v>
      </c>
      <c r="N474" s="5">
        <f>(L474*P_calibration!$I$4+P_calibration!$I$5)*P_calibration!$I$6/10</f>
        <v>29.689532021760225</v>
      </c>
      <c r="O474" s="5">
        <f>ROUND((N474*P_calibration!$I$2+P_calibration!$I$3)*1023/5,0)</f>
        <v>409</v>
      </c>
      <c r="P474" s="5">
        <f t="shared" ca="1" si="2"/>
        <v>6207.9981944646916</v>
      </c>
      <c r="Q474" s="5">
        <f ca="1">ROUND((1023/5)*T_calibration!$I$6/(1+InputData_FromArduino!P474/T_calibration!$I$2),0)</f>
        <v>457</v>
      </c>
    </row>
    <row r="475" spans="1:17" ht="12.75" customHeight="1" x14ac:dyDescent="0.35">
      <c r="A475" s="5">
        <v>410</v>
      </c>
      <c r="B475" s="5">
        <v>457</v>
      </c>
      <c r="E475" s="6" t="s">
        <v>14</v>
      </c>
      <c r="F475" s="6">
        <v>41</v>
      </c>
      <c r="G475" s="6" t="s">
        <v>15</v>
      </c>
      <c r="H475" s="6">
        <v>671</v>
      </c>
      <c r="K475" s="6">
        <f t="shared" si="3"/>
        <v>94.600000000000804</v>
      </c>
      <c r="L475" s="6">
        <f t="shared" si="0"/>
        <v>152.53220000000115</v>
      </c>
      <c r="M475" s="6">
        <f t="shared" ca="1" si="7"/>
        <v>4.0169017834054852</v>
      </c>
      <c r="N475" s="5">
        <f>(L475*P_calibration!$I$4+P_calibration!$I$5)*P_calibration!$I$6/10</f>
        <v>29.746352748840224</v>
      </c>
      <c r="O475" s="5">
        <f>ROUND((N475*P_calibration!$I$2+P_calibration!$I$3)*1023/5,0)</f>
        <v>410</v>
      </c>
      <c r="P475" s="5">
        <f t="shared" ca="1" si="2"/>
        <v>6220.924302461226</v>
      </c>
      <c r="Q475" s="5">
        <f ca="1">ROUND((1023/5)*T_calibration!$I$6/(1+InputData_FromArduino!P475/T_calibration!$I$2),0)</f>
        <v>456</v>
      </c>
    </row>
    <row r="476" spans="1:17" ht="12.75" customHeight="1" x14ac:dyDescent="0.35">
      <c r="A476" s="5">
        <v>410</v>
      </c>
      <c r="B476" s="5">
        <v>457</v>
      </c>
      <c r="E476" s="6" t="s">
        <v>14</v>
      </c>
      <c r="F476" s="6">
        <v>41</v>
      </c>
      <c r="G476" s="6" t="s">
        <v>15</v>
      </c>
      <c r="H476" s="6">
        <v>671</v>
      </c>
      <c r="K476" s="6">
        <f t="shared" si="3"/>
        <v>94.800000000000807</v>
      </c>
      <c r="L476" s="6">
        <f t="shared" si="0"/>
        <v>152.82360000000116</v>
      </c>
      <c r="M476" s="6">
        <f t="shared" ca="1" si="7"/>
        <v>4.0306330005686277</v>
      </c>
      <c r="N476" s="5">
        <f>(L476*P_calibration!$I$4+P_calibration!$I$5)*P_calibration!$I$6/10</f>
        <v>29.803173475920225</v>
      </c>
      <c r="O476" s="5">
        <f>ROUND((N476*P_calibration!$I$2+P_calibration!$I$3)*1023/5,0)</f>
        <v>410</v>
      </c>
      <c r="P476" s="5">
        <f t="shared" ca="1" si="2"/>
        <v>6218.8670904414412</v>
      </c>
      <c r="Q476" s="5">
        <f ca="1">ROUND((1023/5)*T_calibration!$I$6/(1+InputData_FromArduino!P476/T_calibration!$I$2),0)</f>
        <v>456</v>
      </c>
    </row>
    <row r="477" spans="1:17" ht="12.75" customHeight="1" x14ac:dyDescent="0.35">
      <c r="A477" s="5">
        <v>411</v>
      </c>
      <c r="B477" s="5">
        <v>457</v>
      </c>
      <c r="E477" s="6" t="s">
        <v>14</v>
      </c>
      <c r="F477" s="6">
        <v>41</v>
      </c>
      <c r="G477" s="6" t="s">
        <v>15</v>
      </c>
      <c r="H477" s="6">
        <v>671</v>
      </c>
      <c r="K477" s="6">
        <f t="shared" si="3"/>
        <v>95.00000000000081</v>
      </c>
      <c r="L477" s="6">
        <f t="shared" si="0"/>
        <v>153.11500000000117</v>
      </c>
      <c r="M477" s="6">
        <f t="shared" ca="1" si="7"/>
        <v>4.1661076682659619</v>
      </c>
      <c r="N477" s="5">
        <f>(L477*P_calibration!$I$4+P_calibration!$I$5)*P_calibration!$I$6/10</f>
        <v>29.85999420300023</v>
      </c>
      <c r="O477" s="5">
        <f>ROUND((N477*P_calibration!$I$2+P_calibration!$I$3)*1023/5,0)</f>
        <v>411</v>
      </c>
      <c r="P477" s="5">
        <f t="shared" ca="1" si="2"/>
        <v>6198.5702652254377</v>
      </c>
      <c r="Q477" s="5">
        <f ca="1">ROUND((1023/5)*T_calibration!$I$6/(1+InputData_FromArduino!P477/T_calibration!$I$2),0)</f>
        <v>457</v>
      </c>
    </row>
    <row r="478" spans="1:17" ht="12.75" customHeight="1" x14ac:dyDescent="0.35">
      <c r="A478" s="5">
        <v>412</v>
      </c>
      <c r="B478" s="5">
        <v>457</v>
      </c>
      <c r="E478" s="6" t="s">
        <v>14</v>
      </c>
      <c r="F478" s="6">
        <v>41</v>
      </c>
      <c r="G478" s="6" t="s">
        <v>15</v>
      </c>
      <c r="H478" s="6">
        <v>671</v>
      </c>
      <c r="K478" s="6">
        <f t="shared" si="3"/>
        <v>95.200000000000813</v>
      </c>
      <c r="L478" s="6">
        <f t="shared" si="0"/>
        <v>153.40640000000118</v>
      </c>
      <c r="M478" s="6">
        <f t="shared" ca="1" si="7"/>
        <v>4.0982811497282663</v>
      </c>
      <c r="N478" s="5">
        <f>(L478*P_calibration!$I$4+P_calibration!$I$5)*P_calibration!$I$6/10</f>
        <v>29.916814930080228</v>
      </c>
      <c r="O478" s="5">
        <f>ROUND((N478*P_calibration!$I$2+P_calibration!$I$3)*1023/5,0)</f>
        <v>412</v>
      </c>
      <c r="P478" s="5">
        <f t="shared" ca="1" si="2"/>
        <v>6208.7320394904627</v>
      </c>
      <c r="Q478" s="5">
        <f ca="1">ROUND((1023/5)*T_calibration!$I$6/(1+InputData_FromArduino!P478/T_calibration!$I$2),0)</f>
        <v>457</v>
      </c>
    </row>
    <row r="479" spans="1:17" ht="12.75" customHeight="1" x14ac:dyDescent="0.35">
      <c r="A479" s="5">
        <v>413</v>
      </c>
      <c r="B479" s="5">
        <v>456</v>
      </c>
      <c r="E479" s="6" t="s">
        <v>14</v>
      </c>
      <c r="F479" s="6">
        <v>40</v>
      </c>
      <c r="G479" s="6" t="s">
        <v>15</v>
      </c>
      <c r="H479" s="6">
        <v>671</v>
      </c>
      <c r="K479" s="6">
        <f t="shared" si="3"/>
        <v>95.400000000000816</v>
      </c>
      <c r="L479" s="6">
        <f t="shared" si="0"/>
        <v>153.69780000000117</v>
      </c>
      <c r="M479" s="6">
        <f t="shared" ca="1" si="7"/>
        <v>4.1585021996903073</v>
      </c>
      <c r="N479" s="5">
        <f>(L479*P_calibration!$I$4+P_calibration!$I$5)*P_calibration!$I$6/10</f>
        <v>29.97363565716023</v>
      </c>
      <c r="O479" s="5">
        <f>ROUND((N479*P_calibration!$I$2+P_calibration!$I$3)*1023/5,0)</f>
        <v>413</v>
      </c>
      <c r="P479" s="5">
        <f t="shared" ca="1" si="2"/>
        <v>6199.7097171169953</v>
      </c>
      <c r="Q479" s="5">
        <f ca="1">ROUND((1023/5)*T_calibration!$I$6/(1+InputData_FromArduino!P479/T_calibration!$I$2),0)</f>
        <v>457</v>
      </c>
    </row>
    <row r="480" spans="1:17" ht="12.75" customHeight="1" x14ac:dyDescent="0.35">
      <c r="A480" s="5">
        <v>414</v>
      </c>
      <c r="B480" s="5">
        <v>457</v>
      </c>
      <c r="E480" s="6" t="s">
        <v>14</v>
      </c>
      <c r="F480" s="6">
        <v>41</v>
      </c>
      <c r="G480" s="6" t="s">
        <v>15</v>
      </c>
      <c r="H480" s="6">
        <v>671</v>
      </c>
      <c r="K480" s="6">
        <f t="shared" si="3"/>
        <v>95.600000000000819</v>
      </c>
      <c r="L480" s="6">
        <f t="shared" si="0"/>
        <v>153.98920000000118</v>
      </c>
      <c r="M480" s="6">
        <f t="shared" ca="1" si="7"/>
        <v>4.0537403997883974</v>
      </c>
      <c r="N480" s="5">
        <f>(L480*P_calibration!$I$4+P_calibration!$I$5)*P_calibration!$I$6/10</f>
        <v>30.030456384240232</v>
      </c>
      <c r="O480" s="5">
        <f>ROUND((N480*P_calibration!$I$2+P_calibration!$I$3)*1023/5,0)</f>
        <v>414</v>
      </c>
      <c r="P480" s="5">
        <f t="shared" ca="1" si="2"/>
        <v>6215.4051380991186</v>
      </c>
      <c r="Q480" s="5">
        <f ca="1">ROUND((1023/5)*T_calibration!$I$6/(1+InputData_FromArduino!P480/T_calibration!$I$2),0)</f>
        <v>456</v>
      </c>
    </row>
    <row r="481" spans="1:17" ht="12.75" customHeight="1" x14ac:dyDescent="0.35">
      <c r="A481" s="5">
        <v>414</v>
      </c>
      <c r="B481" s="5">
        <v>456</v>
      </c>
      <c r="E481" s="6" t="s">
        <v>14</v>
      </c>
      <c r="F481" s="6">
        <v>41</v>
      </c>
      <c r="G481" s="6" t="s">
        <v>15</v>
      </c>
      <c r="H481" s="6">
        <v>671</v>
      </c>
      <c r="K481" s="6">
        <f t="shared" si="3"/>
        <v>95.800000000000821</v>
      </c>
      <c r="L481" s="6">
        <f t="shared" si="0"/>
        <v>154.28060000000119</v>
      </c>
      <c r="M481" s="6">
        <f t="shared" ca="1" si="7"/>
        <v>4.0884446865186455</v>
      </c>
      <c r="N481" s="5">
        <f>(L481*P_calibration!$I$4+P_calibration!$I$5)*P_calibration!$I$6/10</f>
        <v>30.08727711132023</v>
      </c>
      <c r="O481" s="5">
        <f>ROUND((N481*P_calibration!$I$2+P_calibration!$I$3)*1023/5,0)</f>
        <v>414</v>
      </c>
      <c r="P481" s="5">
        <f t="shared" ca="1" si="2"/>
        <v>6210.2057391710214</v>
      </c>
      <c r="Q481" s="5">
        <f ca="1">ROUND((1023/5)*T_calibration!$I$6/(1+InputData_FromArduino!P481/T_calibration!$I$2),0)</f>
        <v>457</v>
      </c>
    </row>
    <row r="482" spans="1:17" ht="12.75" customHeight="1" x14ac:dyDescent="0.35">
      <c r="A482" s="5">
        <v>415</v>
      </c>
      <c r="B482" s="5">
        <v>456</v>
      </c>
      <c r="E482" s="6" t="s">
        <v>14</v>
      </c>
      <c r="F482" s="6">
        <v>40</v>
      </c>
      <c r="G482" s="6" t="s">
        <v>15</v>
      </c>
      <c r="H482" s="6">
        <v>671</v>
      </c>
      <c r="K482" s="6">
        <f t="shared" si="3"/>
        <v>96.000000000000824</v>
      </c>
      <c r="L482" s="6">
        <f t="shared" si="0"/>
        <v>154.5720000000012</v>
      </c>
      <c r="M482" s="6">
        <f t="shared" ca="1" si="7"/>
        <v>4.1897863962028534</v>
      </c>
      <c r="N482" s="5">
        <f>(L482*P_calibration!$I$4+P_calibration!$I$5)*P_calibration!$I$6/10</f>
        <v>30.144097838400235</v>
      </c>
      <c r="O482" s="5">
        <f>ROUND((N482*P_calibration!$I$2+P_calibration!$I$3)*1023/5,0)</f>
        <v>415</v>
      </c>
      <c r="P482" s="5">
        <f t="shared" ca="1" si="2"/>
        <v>6195.0227163704285</v>
      </c>
      <c r="Q482" s="5">
        <f ca="1">ROUND((1023/5)*T_calibration!$I$6/(1+InputData_FromArduino!P482/T_calibration!$I$2),0)</f>
        <v>457</v>
      </c>
    </row>
    <row r="483" spans="1:17" ht="12.75" customHeight="1" x14ac:dyDescent="0.35">
      <c r="A483" s="5">
        <v>416</v>
      </c>
      <c r="B483" s="5">
        <v>457</v>
      </c>
      <c r="E483" s="6" t="s">
        <v>14</v>
      </c>
      <c r="F483" s="6">
        <v>40</v>
      </c>
      <c r="G483" s="6" t="s">
        <v>15</v>
      </c>
      <c r="H483" s="6">
        <v>671</v>
      </c>
      <c r="K483" s="6">
        <f t="shared" si="3"/>
        <v>96.200000000000827</v>
      </c>
      <c r="L483" s="6">
        <f t="shared" si="0"/>
        <v>154.86340000000121</v>
      </c>
      <c r="M483" s="6">
        <f t="shared" ca="1" si="7"/>
        <v>4.189816813970026</v>
      </c>
      <c r="N483" s="5">
        <f>(L483*P_calibration!$I$4+P_calibration!$I$5)*P_calibration!$I$6/10</f>
        <v>30.200918565480237</v>
      </c>
      <c r="O483" s="5">
        <f>ROUND((N483*P_calibration!$I$2+P_calibration!$I$3)*1023/5,0)</f>
        <v>416</v>
      </c>
      <c r="P483" s="5">
        <f t="shared" ca="1" si="2"/>
        <v>6195.0181591781929</v>
      </c>
      <c r="Q483" s="5">
        <f ca="1">ROUND((1023/5)*T_calibration!$I$6/(1+InputData_FromArduino!P483/T_calibration!$I$2),0)</f>
        <v>457</v>
      </c>
    </row>
    <row r="484" spans="1:17" ht="12.75" customHeight="1" x14ac:dyDescent="0.35">
      <c r="A484" s="5">
        <v>417</v>
      </c>
      <c r="B484" s="5">
        <v>457</v>
      </c>
      <c r="E484" s="6" t="s">
        <v>14</v>
      </c>
      <c r="F484" s="6">
        <v>40</v>
      </c>
      <c r="G484" s="6" t="s">
        <v>15</v>
      </c>
      <c r="H484" s="6">
        <v>671</v>
      </c>
      <c r="K484" s="6">
        <f t="shared" si="3"/>
        <v>96.40000000000083</v>
      </c>
      <c r="L484" s="6">
        <f t="shared" si="0"/>
        <v>155.15480000000119</v>
      </c>
      <c r="M484" s="6">
        <f t="shared" ca="1" si="7"/>
        <v>4.151844436652909</v>
      </c>
      <c r="N484" s="5">
        <f>(L484*P_calibration!$I$4+P_calibration!$I$5)*P_calibration!$I$6/10</f>
        <v>30.257739292560235</v>
      </c>
      <c r="O484" s="5">
        <f>ROUND((N484*P_calibration!$I$2+P_calibration!$I$3)*1023/5,0)</f>
        <v>417</v>
      </c>
      <c r="P484" s="5">
        <f t="shared" ca="1" si="2"/>
        <v>6200.7071836913474</v>
      </c>
      <c r="Q484" s="5">
        <f ca="1">ROUND((1023/5)*T_calibration!$I$6/(1+InputData_FromArduino!P484/T_calibration!$I$2),0)</f>
        <v>457</v>
      </c>
    </row>
    <row r="485" spans="1:17" ht="12.75" customHeight="1" x14ac:dyDescent="0.35">
      <c r="A485" s="5">
        <v>417</v>
      </c>
      <c r="B485" s="5">
        <v>457</v>
      </c>
      <c r="E485" s="6" t="s">
        <v>14</v>
      </c>
      <c r="F485" s="6">
        <v>41</v>
      </c>
      <c r="G485" s="6" t="s">
        <v>15</v>
      </c>
      <c r="H485" s="6">
        <v>671</v>
      </c>
      <c r="K485" s="6">
        <f t="shared" si="3"/>
        <v>96.600000000000833</v>
      </c>
      <c r="L485" s="6">
        <f t="shared" si="0"/>
        <v>155.44620000000123</v>
      </c>
      <c r="M485" s="6">
        <f t="shared" ca="1" si="7"/>
        <v>4.0444238045939889</v>
      </c>
      <c r="N485" s="5">
        <f>(L485*P_calibration!$I$4+P_calibration!$I$5)*P_calibration!$I$6/10</f>
        <v>30.314560019640236</v>
      </c>
      <c r="O485" s="5">
        <f>ROUND((N485*P_calibration!$I$2+P_calibration!$I$3)*1023/5,0)</f>
        <v>417</v>
      </c>
      <c r="P485" s="5">
        <f t="shared" ca="1" si="2"/>
        <v>6216.8009511133396</v>
      </c>
      <c r="Q485" s="5">
        <f ca="1">ROUND((1023/5)*T_calibration!$I$6/(1+InputData_FromArduino!P485/T_calibration!$I$2),0)</f>
        <v>456</v>
      </c>
    </row>
    <row r="486" spans="1:17" ht="12.75" customHeight="1" x14ac:dyDescent="0.35">
      <c r="A486" s="5">
        <v>418</v>
      </c>
      <c r="B486" s="5">
        <v>457</v>
      </c>
      <c r="E486" s="6" t="s">
        <v>14</v>
      </c>
      <c r="F486" s="6">
        <v>41</v>
      </c>
      <c r="G486" s="6" t="s">
        <v>15</v>
      </c>
      <c r="H486" s="6">
        <v>671</v>
      </c>
      <c r="K486" s="6">
        <f t="shared" si="3"/>
        <v>96.800000000000836</v>
      </c>
      <c r="L486" s="6">
        <f t="shared" si="0"/>
        <v>155.73760000000121</v>
      </c>
      <c r="M486" s="6">
        <f t="shared" ca="1" si="7"/>
        <v>4.1759368116996649</v>
      </c>
      <c r="N486" s="5">
        <f>(L486*P_calibration!$I$4+P_calibration!$I$5)*P_calibration!$I$6/10</f>
        <v>30.371380746720234</v>
      </c>
      <c r="O486" s="5">
        <f>ROUND((N486*P_calibration!$I$2+P_calibration!$I$3)*1023/5,0)</f>
        <v>418</v>
      </c>
      <c r="P486" s="5">
        <f t="shared" ca="1" si="2"/>
        <v>6197.0976621942746</v>
      </c>
      <c r="Q486" s="5">
        <f ca="1">ROUND((1023/5)*T_calibration!$I$6/(1+InputData_FromArduino!P486/T_calibration!$I$2),0)</f>
        <v>457</v>
      </c>
    </row>
    <row r="487" spans="1:17" ht="12.75" customHeight="1" x14ac:dyDescent="0.35">
      <c r="A487" s="5">
        <v>419</v>
      </c>
      <c r="B487" s="5">
        <v>457</v>
      </c>
      <c r="E487" s="6" t="s">
        <v>14</v>
      </c>
      <c r="F487" s="6">
        <v>41</v>
      </c>
      <c r="G487" s="6" t="s">
        <v>15</v>
      </c>
      <c r="H487" s="6">
        <v>673</v>
      </c>
      <c r="K487" s="6">
        <f t="shared" si="3"/>
        <v>97.000000000000838</v>
      </c>
      <c r="L487" s="6">
        <f t="shared" si="0"/>
        <v>156.02900000000122</v>
      </c>
      <c r="M487" s="6">
        <f t="shared" ca="1" si="7"/>
        <v>4.1647462205960357</v>
      </c>
      <c r="N487" s="5">
        <f>(L487*P_calibration!$I$4+P_calibration!$I$5)*P_calibration!$I$6/10</f>
        <v>30.428201473800236</v>
      </c>
      <c r="O487" s="5">
        <f>ROUND((N487*P_calibration!$I$2+P_calibration!$I$3)*1023/5,0)</f>
        <v>419</v>
      </c>
      <c r="P487" s="5">
        <f t="shared" ca="1" si="2"/>
        <v>6198.774237420881</v>
      </c>
      <c r="Q487" s="5">
        <f ca="1">ROUND((1023/5)*T_calibration!$I$6/(1+InputData_FromArduino!P487/T_calibration!$I$2),0)</f>
        <v>457</v>
      </c>
    </row>
    <row r="488" spans="1:17" ht="12.75" customHeight="1" x14ac:dyDescent="0.35">
      <c r="A488" s="5">
        <v>420</v>
      </c>
      <c r="B488" s="5">
        <v>457</v>
      </c>
      <c r="E488" s="6" t="s">
        <v>14</v>
      </c>
      <c r="F488" s="6">
        <v>40</v>
      </c>
      <c r="G488" s="6" t="s">
        <v>15</v>
      </c>
      <c r="H488" s="6">
        <v>675</v>
      </c>
      <c r="K488" s="6">
        <f t="shared" si="3"/>
        <v>97.200000000000841</v>
      </c>
      <c r="L488" s="6">
        <f t="shared" si="0"/>
        <v>156.3204000000012</v>
      </c>
      <c r="M488" s="6">
        <f t="shared" ca="1" si="7"/>
        <v>4.0371376931696243</v>
      </c>
      <c r="N488" s="5">
        <f>(L488*P_calibration!$I$4+P_calibration!$I$5)*P_calibration!$I$6/10</f>
        <v>30.485022200880234</v>
      </c>
      <c r="O488" s="5">
        <f>ROUND((N488*P_calibration!$I$2+P_calibration!$I$3)*1023/5,0)</f>
        <v>420</v>
      </c>
      <c r="P488" s="5">
        <f t="shared" ca="1" si="2"/>
        <v>6217.8925568917357</v>
      </c>
      <c r="Q488" s="5">
        <f ca="1">ROUND((1023/5)*T_calibration!$I$6/(1+InputData_FromArduino!P488/T_calibration!$I$2),0)</f>
        <v>456</v>
      </c>
    </row>
    <row r="489" spans="1:17" ht="12.75" customHeight="1" x14ac:dyDescent="0.35">
      <c r="A489" s="5">
        <v>420</v>
      </c>
      <c r="B489" s="5">
        <v>457</v>
      </c>
      <c r="E489" s="6" t="s">
        <v>14</v>
      </c>
      <c r="F489" s="6">
        <v>41</v>
      </c>
      <c r="G489" s="6" t="s">
        <v>15</v>
      </c>
      <c r="H489" s="6">
        <v>674</v>
      </c>
      <c r="K489" s="6">
        <f t="shared" si="3"/>
        <v>97.400000000000844</v>
      </c>
      <c r="L489" s="6">
        <f t="shared" si="0"/>
        <v>156.61180000000121</v>
      </c>
      <c r="M489" s="6">
        <f t="shared" ca="1" si="7"/>
        <v>4.0313931769032276</v>
      </c>
      <c r="N489" s="5">
        <f>(L489*P_calibration!$I$4+P_calibration!$I$5)*P_calibration!$I$6/10</f>
        <v>30.541842927960232</v>
      </c>
      <c r="O489" s="5">
        <f>ROUND((N489*P_calibration!$I$2+P_calibration!$I$3)*1023/5,0)</f>
        <v>420</v>
      </c>
      <c r="P489" s="5">
        <f t="shared" ca="1" si="2"/>
        <v>6218.7532007640648</v>
      </c>
      <c r="Q489" s="5">
        <f ca="1">ROUND((1023/5)*T_calibration!$I$6/(1+InputData_FromArduino!P489/T_calibration!$I$2),0)</f>
        <v>456</v>
      </c>
    </row>
    <row r="490" spans="1:17" ht="12.75" customHeight="1" x14ac:dyDescent="0.35">
      <c r="A490" s="5">
        <v>421</v>
      </c>
      <c r="B490" s="5">
        <v>457</v>
      </c>
      <c r="E490" s="6" t="s">
        <v>14</v>
      </c>
      <c r="F490" s="6">
        <v>41</v>
      </c>
      <c r="G490" s="6" t="s">
        <v>15</v>
      </c>
      <c r="H490" s="6">
        <v>674</v>
      </c>
      <c r="K490" s="6">
        <f t="shared" si="3"/>
        <v>97.600000000000847</v>
      </c>
      <c r="L490" s="6">
        <f t="shared" si="0"/>
        <v>156.90320000000122</v>
      </c>
      <c r="M490" s="6">
        <f t="shared" ca="1" si="7"/>
        <v>4.1268744776847024</v>
      </c>
      <c r="N490" s="5">
        <f>(L490*P_calibration!$I$4+P_calibration!$I$5)*P_calibration!$I$6/10</f>
        <v>30.598663655040234</v>
      </c>
      <c r="O490" s="5">
        <f>ROUND((N490*P_calibration!$I$2+P_calibration!$I$3)*1023/5,0)</f>
        <v>421</v>
      </c>
      <c r="P490" s="5">
        <f t="shared" ca="1" si="2"/>
        <v>6204.4481848795604</v>
      </c>
      <c r="Q490" s="5">
        <f ca="1">ROUND((1023/5)*T_calibration!$I$6/(1+InputData_FromArduino!P490/T_calibration!$I$2),0)</f>
        <v>457</v>
      </c>
    </row>
    <row r="491" spans="1:17" ht="12.75" customHeight="1" x14ac:dyDescent="0.35">
      <c r="A491" s="5">
        <v>422</v>
      </c>
      <c r="B491" s="5">
        <v>457</v>
      </c>
      <c r="E491" s="6" t="s">
        <v>14</v>
      </c>
      <c r="F491" s="6">
        <v>40</v>
      </c>
      <c r="G491" s="6" t="s">
        <v>15</v>
      </c>
      <c r="H491" s="6">
        <v>674</v>
      </c>
      <c r="K491" s="6">
        <f t="shared" si="3"/>
        <v>97.80000000000085</v>
      </c>
      <c r="L491" s="6">
        <f t="shared" si="0"/>
        <v>157.19460000000123</v>
      </c>
      <c r="M491" s="6">
        <f t="shared" ca="1" si="7"/>
        <v>4.1119122717477019</v>
      </c>
      <c r="N491" s="5">
        <f>(L491*P_calibration!$I$4+P_calibration!$I$5)*P_calibration!$I$6/10</f>
        <v>30.655484382120239</v>
      </c>
      <c r="O491" s="5">
        <f>ROUND((N491*P_calibration!$I$2+P_calibration!$I$3)*1023/5,0)</f>
        <v>422</v>
      </c>
      <c r="P491" s="5">
        <f t="shared" ca="1" si="2"/>
        <v>6206.6898237328678</v>
      </c>
      <c r="Q491" s="5">
        <f ca="1">ROUND((1023/5)*T_calibration!$I$6/(1+InputData_FromArduino!P491/T_calibration!$I$2),0)</f>
        <v>457</v>
      </c>
    </row>
    <row r="492" spans="1:17" ht="12.75" customHeight="1" x14ac:dyDescent="0.35">
      <c r="A492" s="5">
        <v>423</v>
      </c>
      <c r="B492" s="5">
        <v>456</v>
      </c>
      <c r="E492" s="6" t="s">
        <v>14</v>
      </c>
      <c r="F492" s="6">
        <v>41</v>
      </c>
      <c r="G492" s="6" t="s">
        <v>15</v>
      </c>
      <c r="H492" s="6">
        <v>674</v>
      </c>
      <c r="K492" s="6">
        <f t="shared" si="3"/>
        <v>98.000000000000853</v>
      </c>
      <c r="L492" s="6">
        <f t="shared" si="0"/>
        <v>157.48600000000124</v>
      </c>
      <c r="M492" s="6">
        <f t="shared" ca="1" si="7"/>
        <v>4.1015530767301689</v>
      </c>
      <c r="N492" s="5">
        <f>(L492*P_calibration!$I$4+P_calibration!$I$5)*P_calibration!$I$6/10</f>
        <v>30.712305109200241</v>
      </c>
      <c r="O492" s="5">
        <f>ROUND((N492*P_calibration!$I$2+P_calibration!$I$3)*1023/5,0)</f>
        <v>423</v>
      </c>
      <c r="P492" s="5">
        <f t="shared" ca="1" si="2"/>
        <v>6208.2418391334077</v>
      </c>
      <c r="Q492" s="5">
        <f ca="1">ROUND((1023/5)*T_calibration!$I$6/(1+InputData_FromArduino!P492/T_calibration!$I$2),0)</f>
        <v>457</v>
      </c>
    </row>
    <row r="493" spans="1:17" ht="12.75" customHeight="1" x14ac:dyDescent="0.35">
      <c r="A493" s="5">
        <v>424</v>
      </c>
      <c r="B493" s="5">
        <v>457</v>
      </c>
      <c r="E493" s="6" t="s">
        <v>14</v>
      </c>
      <c r="F493" s="6">
        <v>41</v>
      </c>
      <c r="G493" s="6" t="s">
        <v>15</v>
      </c>
      <c r="H493" s="6">
        <v>674</v>
      </c>
      <c r="K493" s="6">
        <f t="shared" si="3"/>
        <v>98.200000000000855</v>
      </c>
      <c r="L493" s="6">
        <f t="shared" si="0"/>
        <v>157.77740000000122</v>
      </c>
      <c r="M493" s="6">
        <f t="shared" ca="1" si="7"/>
        <v>4.0900815555160959</v>
      </c>
      <c r="N493" s="5">
        <f>(L493*P_calibration!$I$4+P_calibration!$I$5)*P_calibration!$I$6/10</f>
        <v>30.769125836280239</v>
      </c>
      <c r="O493" s="5">
        <f>ROUND((N493*P_calibration!$I$2+P_calibration!$I$3)*1023/5,0)</f>
        <v>424</v>
      </c>
      <c r="P493" s="5">
        <f t="shared" ca="1" si="2"/>
        <v>6209.9605033309381</v>
      </c>
      <c r="Q493" s="5">
        <f ca="1">ROUND((1023/5)*T_calibration!$I$6/(1+InputData_FromArduino!P493/T_calibration!$I$2),0)</f>
        <v>457</v>
      </c>
    </row>
    <row r="494" spans="1:17" ht="12.75" customHeight="1" x14ac:dyDescent="0.35">
      <c r="A494" s="5">
        <v>424</v>
      </c>
      <c r="B494" s="5">
        <v>456</v>
      </c>
      <c r="E494" s="6" t="s">
        <v>14</v>
      </c>
      <c r="F494" s="6">
        <v>40</v>
      </c>
      <c r="G494" s="6" t="s">
        <v>15</v>
      </c>
      <c r="H494" s="6">
        <v>674</v>
      </c>
      <c r="K494" s="6">
        <f t="shared" si="3"/>
        <v>98.400000000000858</v>
      </c>
      <c r="L494" s="6">
        <f t="shared" si="0"/>
        <v>158.06880000000126</v>
      </c>
      <c r="M494" s="6">
        <f t="shared" ca="1" si="7"/>
        <v>4.127778922732154</v>
      </c>
      <c r="N494" s="5">
        <f>(L494*P_calibration!$I$4+P_calibration!$I$5)*P_calibration!$I$6/10</f>
        <v>30.825946563360247</v>
      </c>
      <c r="O494" s="5">
        <f>ROUND((N494*P_calibration!$I$2+P_calibration!$I$3)*1023/5,0)</f>
        <v>424</v>
      </c>
      <c r="P494" s="5">
        <f t="shared" ca="1" si="2"/>
        <v>6204.3126808524412</v>
      </c>
      <c r="Q494" s="5">
        <f ca="1">ROUND((1023/5)*T_calibration!$I$6/(1+InputData_FromArduino!P494/T_calibration!$I$2),0)</f>
        <v>457</v>
      </c>
    </row>
    <row r="495" spans="1:17" ht="12.75" customHeight="1" x14ac:dyDescent="0.35">
      <c r="A495" s="5">
        <v>425</v>
      </c>
      <c r="B495" s="5">
        <v>457</v>
      </c>
      <c r="E495" s="6" t="s">
        <v>14</v>
      </c>
      <c r="F495" s="6">
        <v>41</v>
      </c>
      <c r="G495" s="6" t="s">
        <v>15</v>
      </c>
      <c r="H495" s="6">
        <v>674</v>
      </c>
      <c r="K495" s="6">
        <f t="shared" si="3"/>
        <v>98.600000000000861</v>
      </c>
      <c r="L495" s="6">
        <f t="shared" si="0"/>
        <v>158.36020000000124</v>
      </c>
      <c r="M495" s="6">
        <f t="shared" ca="1" si="7"/>
        <v>4.1708655346112149</v>
      </c>
      <c r="N495" s="5">
        <f>(L495*P_calibration!$I$4+P_calibration!$I$5)*P_calibration!$I$6/10</f>
        <v>30.882767290440238</v>
      </c>
      <c r="O495" s="5">
        <f>ROUND((N495*P_calibration!$I$2+P_calibration!$I$3)*1023/5,0)</f>
        <v>425</v>
      </c>
      <c r="P495" s="5">
        <f t="shared" ca="1" si="2"/>
        <v>6197.8574413207762</v>
      </c>
      <c r="Q495" s="5">
        <f ca="1">ROUND((1023/5)*T_calibration!$I$6/(1+InputData_FromArduino!P495/T_calibration!$I$2),0)</f>
        <v>457</v>
      </c>
    </row>
    <row r="496" spans="1:17" ht="12.75" customHeight="1" x14ac:dyDescent="0.35">
      <c r="A496" s="5">
        <v>426</v>
      </c>
      <c r="B496" s="5">
        <v>456</v>
      </c>
      <c r="E496" s="6" t="s">
        <v>14</v>
      </c>
      <c r="F496" s="6">
        <v>41</v>
      </c>
      <c r="G496" s="6" t="s">
        <v>15</v>
      </c>
      <c r="H496" s="6">
        <v>674</v>
      </c>
      <c r="K496" s="6">
        <f t="shared" si="3"/>
        <v>98.800000000000864</v>
      </c>
      <c r="L496" s="6">
        <f t="shared" si="0"/>
        <v>158.65160000000125</v>
      </c>
      <c r="M496" s="6">
        <f t="shared" ca="1" si="7"/>
        <v>4.1649110898957842</v>
      </c>
      <c r="N496" s="5">
        <f>(L496*P_calibration!$I$4+P_calibration!$I$5)*P_calibration!$I$6/10</f>
        <v>30.939588017520244</v>
      </c>
      <c r="O496" s="5">
        <f>ROUND((N496*P_calibration!$I$2+P_calibration!$I$3)*1023/5,0)</f>
        <v>426</v>
      </c>
      <c r="P496" s="5">
        <f t="shared" ca="1" si="2"/>
        <v>6198.7495366896128</v>
      </c>
      <c r="Q496" s="5">
        <f ca="1">ROUND((1023/5)*T_calibration!$I$6/(1+InputData_FromArduino!P496/T_calibration!$I$2),0)</f>
        <v>457</v>
      </c>
    </row>
    <row r="497" spans="1:17" ht="12.75" customHeight="1" x14ac:dyDescent="0.35">
      <c r="A497" s="5">
        <v>427</v>
      </c>
      <c r="B497" s="5">
        <v>457</v>
      </c>
      <c r="E497" s="6" t="s">
        <v>14</v>
      </c>
      <c r="F497" s="6">
        <v>41</v>
      </c>
      <c r="G497" s="6" t="s">
        <v>15</v>
      </c>
      <c r="H497" s="6">
        <v>674</v>
      </c>
      <c r="K497" s="6">
        <f t="shared" si="3"/>
        <v>99.000000000000867</v>
      </c>
      <c r="L497" s="6">
        <f t="shared" si="0"/>
        <v>158.94300000000123</v>
      </c>
      <c r="M497" s="6">
        <f t="shared" ca="1" si="7"/>
        <v>4.1818496777026395</v>
      </c>
      <c r="N497" s="5">
        <f>(L497*P_calibration!$I$4+P_calibration!$I$5)*P_calibration!$I$6/10</f>
        <v>30.996408744600238</v>
      </c>
      <c r="O497" s="5">
        <f>ROUND((N497*P_calibration!$I$2+P_calibration!$I$3)*1023/5,0)</f>
        <v>427</v>
      </c>
      <c r="P497" s="5">
        <f t="shared" ca="1" si="2"/>
        <v>6196.2117961513613</v>
      </c>
      <c r="Q497" s="5">
        <f ca="1">ROUND((1023/5)*T_calibration!$I$6/(1+InputData_FromArduino!P497/T_calibration!$I$2),0)</f>
        <v>457</v>
      </c>
    </row>
    <row r="498" spans="1:17" ht="12.75" customHeight="1" x14ac:dyDescent="0.35">
      <c r="A498" s="5">
        <v>427</v>
      </c>
      <c r="B498" s="5">
        <v>457</v>
      </c>
      <c r="E498" s="6" t="s">
        <v>14</v>
      </c>
      <c r="F498" s="6">
        <v>40</v>
      </c>
      <c r="G498" s="6" t="s">
        <v>15</v>
      </c>
      <c r="H498" s="6">
        <v>673</v>
      </c>
      <c r="K498" s="6">
        <f t="shared" si="3"/>
        <v>99.20000000000087</v>
      </c>
      <c r="L498" s="6">
        <f t="shared" si="0"/>
        <v>159.23440000000127</v>
      </c>
      <c r="M498" s="6">
        <f t="shared" ca="1" si="7"/>
        <v>4.1715217697373079</v>
      </c>
      <c r="N498" s="5">
        <f>(L498*P_calibration!$I$4+P_calibration!$I$5)*P_calibration!$I$6/10</f>
        <v>31.053229471680247</v>
      </c>
      <c r="O498" s="5">
        <f>ROUND((N498*P_calibration!$I$2+P_calibration!$I$3)*1023/5,0)</f>
        <v>427</v>
      </c>
      <c r="P498" s="5">
        <f t="shared" ca="1" si="2"/>
        <v>6197.7591241233158</v>
      </c>
      <c r="Q498" s="5">
        <f ca="1">ROUND((1023/5)*T_calibration!$I$6/(1+InputData_FromArduino!P498/T_calibration!$I$2),0)</f>
        <v>457</v>
      </c>
    </row>
    <row r="499" spans="1:17" ht="12.75" customHeight="1" x14ac:dyDescent="0.35">
      <c r="A499" s="5">
        <v>428</v>
      </c>
      <c r="B499" s="5">
        <v>457</v>
      </c>
      <c r="E499" s="6" t="s">
        <v>14</v>
      </c>
      <c r="F499" s="6">
        <v>40</v>
      </c>
      <c r="G499" s="6" t="s">
        <v>15</v>
      </c>
      <c r="H499" s="6">
        <v>674</v>
      </c>
      <c r="K499" s="6">
        <f t="shared" si="3"/>
        <v>99.400000000000873</v>
      </c>
      <c r="L499" s="6">
        <f t="shared" si="0"/>
        <v>159.52580000000125</v>
      </c>
      <c r="M499" s="6">
        <f t="shared" ca="1" si="7"/>
        <v>4.1992211194543136</v>
      </c>
      <c r="N499" s="5">
        <f>(L499*P_calibration!$I$4+P_calibration!$I$5)*P_calibration!$I$6/10</f>
        <v>31.110050198760245</v>
      </c>
      <c r="O499" s="5">
        <f>ROUND((N499*P_calibration!$I$2+P_calibration!$I$3)*1023/5,0)</f>
        <v>428</v>
      </c>
      <c r="P499" s="5">
        <f t="shared" ca="1" si="2"/>
        <v>6193.6092054015435</v>
      </c>
      <c r="Q499" s="5">
        <f ca="1">ROUND((1023/5)*T_calibration!$I$6/(1+InputData_FromArduino!P499/T_calibration!$I$2),0)</f>
        <v>457</v>
      </c>
    </row>
    <row r="500" spans="1:17" ht="12.75" customHeight="1" x14ac:dyDescent="0.35">
      <c r="A500" s="5">
        <v>429</v>
      </c>
      <c r="B500" s="5">
        <v>456</v>
      </c>
      <c r="E500" s="6" t="s">
        <v>14</v>
      </c>
      <c r="F500" s="6">
        <v>41</v>
      </c>
      <c r="G500" s="6" t="s">
        <v>15</v>
      </c>
      <c r="H500" s="6">
        <v>673</v>
      </c>
      <c r="K500" s="6">
        <f t="shared" si="3"/>
        <v>99.600000000000875</v>
      </c>
      <c r="L500" s="6">
        <f t="shared" si="0"/>
        <v>159.81720000000126</v>
      </c>
      <c r="M500" s="6">
        <f t="shared" ca="1" si="7"/>
        <v>4.1851332187929104</v>
      </c>
      <c r="N500" s="5">
        <f>(L500*P_calibration!$I$4+P_calibration!$I$5)*P_calibration!$I$6/10</f>
        <v>31.16687092584025</v>
      </c>
      <c r="O500" s="5">
        <f>ROUND((N500*P_calibration!$I$2+P_calibration!$I$3)*1023/5,0)</f>
        <v>429</v>
      </c>
      <c r="P500" s="5">
        <f t="shared" ca="1" si="2"/>
        <v>6195.7198557706861</v>
      </c>
      <c r="Q500" s="5">
        <f ca="1">ROUND((1023/5)*T_calibration!$I$6/(1+InputData_FromArduino!P500/T_calibration!$I$2),0)</f>
        <v>457</v>
      </c>
    </row>
    <row r="501" spans="1:17" ht="12.75" customHeight="1" x14ac:dyDescent="0.35">
      <c r="E501" s="6" t="s">
        <v>14</v>
      </c>
      <c r="F501" s="6">
        <v>40</v>
      </c>
      <c r="G501" s="6" t="s">
        <v>15</v>
      </c>
      <c r="H501" s="6">
        <v>674</v>
      </c>
    </row>
    <row r="502" spans="1:17" ht="12.75" customHeight="1" x14ac:dyDescent="0.35">
      <c r="E502" s="6" t="s">
        <v>14</v>
      </c>
      <c r="F502" s="6">
        <v>41</v>
      </c>
      <c r="G502" s="6" t="s">
        <v>15</v>
      </c>
      <c r="H502" s="6">
        <v>674</v>
      </c>
    </row>
    <row r="503" spans="1:17" ht="12.75" customHeight="1" x14ac:dyDescent="0.35">
      <c r="E503" s="6" t="s">
        <v>14</v>
      </c>
      <c r="F503" s="6">
        <v>41</v>
      </c>
      <c r="G503" s="6" t="s">
        <v>15</v>
      </c>
      <c r="H503" s="6">
        <v>674</v>
      </c>
    </row>
    <row r="504" spans="1:17" ht="12.75" customHeight="1" x14ac:dyDescent="0.35">
      <c r="E504" s="6" t="s">
        <v>14</v>
      </c>
      <c r="F504" s="6">
        <v>40</v>
      </c>
      <c r="G504" s="6" t="s">
        <v>15</v>
      </c>
      <c r="H504" s="6">
        <v>674</v>
      </c>
    </row>
    <row r="505" spans="1:17" ht="12.75" customHeight="1" x14ac:dyDescent="0.35">
      <c r="E505" s="6" t="s">
        <v>14</v>
      </c>
      <c r="F505" s="6">
        <v>40</v>
      </c>
      <c r="G505" s="6" t="s">
        <v>15</v>
      </c>
      <c r="H505" s="6">
        <v>674</v>
      </c>
    </row>
    <row r="506" spans="1:17" ht="12.75" customHeight="1" x14ac:dyDescent="0.35">
      <c r="E506" s="6" t="s">
        <v>14</v>
      </c>
      <c r="F506" s="6">
        <v>40</v>
      </c>
      <c r="G506" s="6" t="s">
        <v>15</v>
      </c>
      <c r="H506" s="6">
        <v>674</v>
      </c>
    </row>
    <row r="507" spans="1:17" ht="12.75" customHeight="1" x14ac:dyDescent="0.35">
      <c r="E507" s="6" t="s">
        <v>14</v>
      </c>
      <c r="F507" s="6">
        <v>40</v>
      </c>
      <c r="G507" s="6" t="s">
        <v>15</v>
      </c>
      <c r="H507" s="6">
        <v>674</v>
      </c>
    </row>
    <row r="508" spans="1:17" ht="12.75" customHeight="1" x14ac:dyDescent="0.35">
      <c r="E508" s="6" t="s">
        <v>14</v>
      </c>
      <c r="F508" s="6">
        <v>40</v>
      </c>
      <c r="G508" s="6" t="s">
        <v>15</v>
      </c>
      <c r="H508" s="6">
        <v>674</v>
      </c>
    </row>
    <row r="509" spans="1:17" ht="12.75" customHeight="1" x14ac:dyDescent="0.35">
      <c r="E509" s="6" t="s">
        <v>14</v>
      </c>
      <c r="F509" s="6">
        <v>41</v>
      </c>
      <c r="G509" s="6" t="s">
        <v>15</v>
      </c>
      <c r="H509" s="6">
        <v>674</v>
      </c>
    </row>
    <row r="510" spans="1:17" ht="12.75" customHeight="1" x14ac:dyDescent="0.35">
      <c r="E510" s="6" t="s">
        <v>14</v>
      </c>
      <c r="F510" s="6">
        <v>40</v>
      </c>
      <c r="G510" s="6" t="s">
        <v>15</v>
      </c>
      <c r="H510" s="6">
        <v>674</v>
      </c>
    </row>
    <row r="511" spans="1:17" ht="12.75" customHeight="1" x14ac:dyDescent="0.35">
      <c r="E511" s="6" t="s">
        <v>14</v>
      </c>
      <c r="F511" s="6">
        <v>40</v>
      </c>
      <c r="G511" s="6" t="s">
        <v>15</v>
      </c>
      <c r="H511" s="6">
        <v>674</v>
      </c>
    </row>
    <row r="512" spans="1:17" ht="12.75" customHeight="1" x14ac:dyDescent="0.35">
      <c r="E512" s="6" t="s">
        <v>14</v>
      </c>
      <c r="F512" s="6">
        <v>40</v>
      </c>
      <c r="G512" s="6" t="s">
        <v>15</v>
      </c>
      <c r="H512" s="6">
        <v>673</v>
      </c>
    </row>
    <row r="513" spans="5:8" ht="12.75" customHeight="1" x14ac:dyDescent="0.35">
      <c r="E513" s="6" t="s">
        <v>14</v>
      </c>
      <c r="F513" s="6">
        <v>41</v>
      </c>
      <c r="G513" s="6" t="s">
        <v>15</v>
      </c>
      <c r="H513" s="6">
        <v>674</v>
      </c>
    </row>
    <row r="514" spans="5:8" ht="12.75" customHeight="1" x14ac:dyDescent="0.35">
      <c r="E514" s="6" t="s">
        <v>14</v>
      </c>
      <c r="F514" s="6">
        <v>40</v>
      </c>
      <c r="G514" s="6" t="s">
        <v>15</v>
      </c>
      <c r="H514" s="6">
        <v>674</v>
      </c>
    </row>
    <row r="515" spans="5:8" ht="12.75" customHeight="1" x14ac:dyDescent="0.35">
      <c r="E515" s="6" t="s">
        <v>14</v>
      </c>
      <c r="F515" s="6">
        <v>40</v>
      </c>
      <c r="G515" s="6" t="s">
        <v>15</v>
      </c>
      <c r="H515" s="6">
        <v>674</v>
      </c>
    </row>
    <row r="516" spans="5:8" ht="12.75" customHeight="1" x14ac:dyDescent="0.35">
      <c r="E516" s="6" t="s">
        <v>14</v>
      </c>
      <c r="F516" s="6">
        <v>41</v>
      </c>
      <c r="G516" s="6" t="s">
        <v>15</v>
      </c>
      <c r="H516" s="6">
        <v>674</v>
      </c>
    </row>
    <row r="517" spans="5:8" ht="12.75" customHeight="1" x14ac:dyDescent="0.35">
      <c r="E517" s="6" t="s">
        <v>14</v>
      </c>
      <c r="F517" s="6">
        <v>41</v>
      </c>
      <c r="G517" s="6" t="s">
        <v>15</v>
      </c>
      <c r="H517" s="6">
        <v>674</v>
      </c>
    </row>
    <row r="518" spans="5:8" ht="12.75" customHeight="1" x14ac:dyDescent="0.35">
      <c r="E518" s="6" t="s">
        <v>14</v>
      </c>
      <c r="F518" s="6">
        <v>41</v>
      </c>
      <c r="G518" s="6" t="s">
        <v>15</v>
      </c>
      <c r="H518" s="6">
        <v>674</v>
      </c>
    </row>
    <row r="519" spans="5:8" ht="12.75" customHeight="1" x14ac:dyDescent="0.35">
      <c r="E519" s="6" t="s">
        <v>14</v>
      </c>
      <c r="F519" s="6">
        <v>41</v>
      </c>
      <c r="G519" s="6" t="s">
        <v>15</v>
      </c>
      <c r="H519" s="6">
        <v>674</v>
      </c>
    </row>
    <row r="520" spans="5:8" ht="12.75" customHeight="1" x14ac:dyDescent="0.35">
      <c r="E520" s="6" t="s">
        <v>14</v>
      </c>
      <c r="F520" s="6">
        <v>41</v>
      </c>
      <c r="G520" s="6" t="s">
        <v>15</v>
      </c>
      <c r="H520" s="6">
        <v>674</v>
      </c>
    </row>
    <row r="521" spans="5:8" ht="12.75" customHeight="1" x14ac:dyDescent="0.35">
      <c r="E521" s="6" t="s">
        <v>14</v>
      </c>
      <c r="F521" s="6">
        <v>41</v>
      </c>
      <c r="G521" s="6" t="s">
        <v>15</v>
      </c>
      <c r="H521" s="6">
        <v>674</v>
      </c>
    </row>
    <row r="522" spans="5:8" ht="12.75" customHeight="1" x14ac:dyDescent="0.35">
      <c r="E522" s="6" t="s">
        <v>14</v>
      </c>
      <c r="F522" s="6">
        <v>41</v>
      </c>
      <c r="G522" s="6" t="s">
        <v>15</v>
      </c>
      <c r="H522" s="6">
        <v>674</v>
      </c>
    </row>
    <row r="523" spans="5:8" ht="12.75" customHeight="1" x14ac:dyDescent="0.35">
      <c r="E523" s="6" t="s">
        <v>14</v>
      </c>
      <c r="F523" s="6">
        <v>41</v>
      </c>
      <c r="G523" s="6" t="s">
        <v>15</v>
      </c>
      <c r="H523" s="6">
        <v>674</v>
      </c>
    </row>
    <row r="524" spans="5:8" ht="12.75" customHeight="1" x14ac:dyDescent="0.35">
      <c r="E524" s="6" t="s">
        <v>14</v>
      </c>
      <c r="F524" s="6">
        <v>41</v>
      </c>
      <c r="G524" s="6" t="s">
        <v>15</v>
      </c>
      <c r="H524" s="6">
        <v>674</v>
      </c>
    </row>
    <row r="525" spans="5:8" ht="12.75" customHeight="1" x14ac:dyDescent="0.35">
      <c r="E525" s="6" t="s">
        <v>14</v>
      </c>
      <c r="F525" s="6">
        <v>41</v>
      </c>
      <c r="G525" s="6" t="s">
        <v>15</v>
      </c>
      <c r="H525" s="6">
        <v>673</v>
      </c>
    </row>
    <row r="526" spans="5:8" ht="12.75" customHeight="1" x14ac:dyDescent="0.35">
      <c r="E526" s="6" t="s">
        <v>14</v>
      </c>
      <c r="F526" s="6">
        <v>41</v>
      </c>
      <c r="G526" s="6" t="s">
        <v>15</v>
      </c>
      <c r="H526" s="6">
        <v>673</v>
      </c>
    </row>
    <row r="527" spans="5:8" ht="12.75" customHeight="1" x14ac:dyDescent="0.35">
      <c r="E527" s="6" t="s">
        <v>14</v>
      </c>
      <c r="F527" s="6">
        <v>41</v>
      </c>
      <c r="G527" s="6" t="s">
        <v>15</v>
      </c>
      <c r="H527" s="6">
        <v>673</v>
      </c>
    </row>
    <row r="528" spans="5:8" ht="12.75" customHeight="1" x14ac:dyDescent="0.35">
      <c r="E528" s="6" t="s">
        <v>14</v>
      </c>
      <c r="F528" s="6">
        <v>40</v>
      </c>
      <c r="G528" s="6" t="s">
        <v>15</v>
      </c>
      <c r="H528" s="6">
        <v>674</v>
      </c>
    </row>
    <row r="529" spans="5:8" ht="12.75" customHeight="1" x14ac:dyDescent="0.35">
      <c r="E529" s="6" t="s">
        <v>14</v>
      </c>
      <c r="F529" s="6">
        <v>42</v>
      </c>
      <c r="G529" s="6" t="s">
        <v>15</v>
      </c>
      <c r="H529" s="6">
        <v>673</v>
      </c>
    </row>
    <row r="530" spans="5:8" ht="12.75" customHeight="1" x14ac:dyDescent="0.35">
      <c r="E530" s="6" t="s">
        <v>14</v>
      </c>
      <c r="F530" s="6">
        <v>41</v>
      </c>
      <c r="G530" s="6" t="s">
        <v>15</v>
      </c>
      <c r="H530" s="6">
        <v>674</v>
      </c>
    </row>
    <row r="531" spans="5:8" ht="12.75" customHeight="1" x14ac:dyDescent="0.35">
      <c r="E531" s="6" t="s">
        <v>14</v>
      </c>
      <c r="F531" s="6">
        <v>40</v>
      </c>
      <c r="G531" s="6" t="s">
        <v>15</v>
      </c>
      <c r="H531" s="6">
        <v>673</v>
      </c>
    </row>
    <row r="532" spans="5:8" ht="12.75" customHeight="1" x14ac:dyDescent="0.35">
      <c r="E532" s="6" t="s">
        <v>14</v>
      </c>
      <c r="F532" s="6">
        <v>41</v>
      </c>
      <c r="G532" s="6" t="s">
        <v>15</v>
      </c>
      <c r="H532" s="6">
        <v>673</v>
      </c>
    </row>
    <row r="533" spans="5:8" ht="12.75" customHeight="1" x14ac:dyDescent="0.35">
      <c r="E533" s="6" t="s">
        <v>14</v>
      </c>
      <c r="F533" s="6">
        <v>41</v>
      </c>
      <c r="G533" s="6" t="s">
        <v>15</v>
      </c>
      <c r="H533" s="6">
        <v>673</v>
      </c>
    </row>
    <row r="534" spans="5:8" ht="12.75" customHeight="1" x14ac:dyDescent="0.35">
      <c r="E534" s="6" t="s">
        <v>14</v>
      </c>
      <c r="F534" s="6">
        <v>41</v>
      </c>
      <c r="G534" s="6" t="s">
        <v>15</v>
      </c>
      <c r="H534" s="6">
        <v>674</v>
      </c>
    </row>
    <row r="535" spans="5:8" ht="12.75" customHeight="1" x14ac:dyDescent="0.35">
      <c r="E535" s="6" t="s">
        <v>14</v>
      </c>
      <c r="F535" s="6">
        <v>40</v>
      </c>
      <c r="G535" s="6" t="s">
        <v>15</v>
      </c>
      <c r="H535" s="6">
        <v>674</v>
      </c>
    </row>
    <row r="536" spans="5:8" ht="12.75" customHeight="1" x14ac:dyDescent="0.35">
      <c r="E536" s="6" t="s">
        <v>14</v>
      </c>
      <c r="F536" s="6">
        <v>40</v>
      </c>
      <c r="G536" s="6" t="s">
        <v>15</v>
      </c>
      <c r="H536" s="6">
        <v>674</v>
      </c>
    </row>
    <row r="537" spans="5:8" ht="12.75" customHeight="1" x14ac:dyDescent="0.35">
      <c r="E537" s="6" t="s">
        <v>14</v>
      </c>
      <c r="F537" s="6">
        <v>40</v>
      </c>
      <c r="G537" s="6" t="s">
        <v>15</v>
      </c>
      <c r="H537" s="6">
        <v>674</v>
      </c>
    </row>
    <row r="538" spans="5:8" ht="12.75" customHeight="1" x14ac:dyDescent="0.35">
      <c r="E538" s="6" t="s">
        <v>14</v>
      </c>
      <c r="F538" s="6">
        <v>41</v>
      </c>
      <c r="G538" s="6" t="s">
        <v>15</v>
      </c>
      <c r="H538" s="6">
        <v>674</v>
      </c>
    </row>
    <row r="539" spans="5:8" ht="12.75" customHeight="1" x14ac:dyDescent="0.35">
      <c r="E539" s="6" t="s">
        <v>14</v>
      </c>
      <c r="F539" s="6">
        <v>41</v>
      </c>
      <c r="G539" s="6" t="s">
        <v>15</v>
      </c>
      <c r="H539" s="6">
        <v>673</v>
      </c>
    </row>
    <row r="540" spans="5:8" ht="12.75" customHeight="1" x14ac:dyDescent="0.35">
      <c r="E540" s="6" t="s">
        <v>14</v>
      </c>
      <c r="F540" s="6">
        <v>40</v>
      </c>
      <c r="G540" s="6" t="s">
        <v>15</v>
      </c>
      <c r="H540" s="6">
        <v>674</v>
      </c>
    </row>
    <row r="541" spans="5:8" ht="12.75" customHeight="1" x14ac:dyDescent="0.35">
      <c r="E541" s="6" t="s">
        <v>14</v>
      </c>
      <c r="F541" s="6">
        <v>41</v>
      </c>
      <c r="G541" s="6" t="s">
        <v>15</v>
      </c>
      <c r="H541" s="6">
        <v>674</v>
      </c>
    </row>
    <row r="542" spans="5:8" ht="12.75" customHeight="1" x14ac:dyDescent="0.35">
      <c r="E542" s="6" t="s">
        <v>14</v>
      </c>
      <c r="F542" s="6">
        <v>41</v>
      </c>
      <c r="G542" s="6" t="s">
        <v>15</v>
      </c>
      <c r="H542" s="6">
        <v>673</v>
      </c>
    </row>
    <row r="543" spans="5:8" ht="12.75" customHeight="1" x14ac:dyDescent="0.35">
      <c r="E543" s="6" t="s">
        <v>14</v>
      </c>
      <c r="F543" s="6">
        <v>41</v>
      </c>
      <c r="G543" s="6" t="s">
        <v>15</v>
      </c>
      <c r="H543" s="6">
        <v>673</v>
      </c>
    </row>
    <row r="544" spans="5:8" ht="12.75" customHeight="1" x14ac:dyDescent="0.35">
      <c r="E544" s="6" t="s">
        <v>14</v>
      </c>
      <c r="F544" s="6">
        <v>41</v>
      </c>
      <c r="G544" s="6" t="s">
        <v>15</v>
      </c>
      <c r="H544" s="6">
        <v>673</v>
      </c>
    </row>
    <row r="545" spans="5:8" ht="12.75" customHeight="1" x14ac:dyDescent="0.35">
      <c r="E545" s="6" t="s">
        <v>14</v>
      </c>
      <c r="F545" s="6">
        <v>41</v>
      </c>
      <c r="G545" s="6" t="s">
        <v>15</v>
      </c>
      <c r="H545" s="6">
        <v>673</v>
      </c>
    </row>
    <row r="546" spans="5:8" ht="12.75" customHeight="1" x14ac:dyDescent="0.35">
      <c r="E546" s="6" t="s">
        <v>14</v>
      </c>
      <c r="F546" s="6">
        <v>41</v>
      </c>
      <c r="G546" s="6" t="s">
        <v>15</v>
      </c>
      <c r="H546" s="6">
        <v>673</v>
      </c>
    </row>
    <row r="547" spans="5:8" ht="12.75" customHeight="1" x14ac:dyDescent="0.35">
      <c r="E547" s="6" t="s">
        <v>14</v>
      </c>
      <c r="F547" s="6">
        <v>41</v>
      </c>
      <c r="G547" s="6" t="s">
        <v>15</v>
      </c>
      <c r="H547" s="6">
        <v>674</v>
      </c>
    </row>
    <row r="548" spans="5:8" ht="12.75" customHeight="1" x14ac:dyDescent="0.35">
      <c r="E548" s="6" t="s">
        <v>14</v>
      </c>
      <c r="F548" s="6">
        <v>40</v>
      </c>
      <c r="G548" s="6" t="s">
        <v>15</v>
      </c>
      <c r="H548" s="6">
        <v>673</v>
      </c>
    </row>
    <row r="549" spans="5:8" ht="12.75" customHeight="1" x14ac:dyDescent="0.35">
      <c r="E549" s="6" t="s">
        <v>14</v>
      </c>
      <c r="F549" s="6">
        <v>41</v>
      </c>
      <c r="G549" s="6" t="s">
        <v>15</v>
      </c>
      <c r="H549" s="6">
        <v>674</v>
      </c>
    </row>
    <row r="550" spans="5:8" ht="12.75" customHeight="1" x14ac:dyDescent="0.35">
      <c r="E550" s="6" t="s">
        <v>14</v>
      </c>
      <c r="F550" s="6">
        <v>40</v>
      </c>
      <c r="G550" s="6" t="s">
        <v>15</v>
      </c>
      <c r="H550" s="6">
        <v>675</v>
      </c>
    </row>
    <row r="551" spans="5:8" ht="12.75" customHeight="1" x14ac:dyDescent="0.35">
      <c r="E551" s="6" t="s">
        <v>14</v>
      </c>
      <c r="F551" s="6">
        <v>41</v>
      </c>
      <c r="G551" s="6" t="s">
        <v>15</v>
      </c>
      <c r="H551" s="6">
        <v>675</v>
      </c>
    </row>
    <row r="552" spans="5:8" ht="12.75" customHeight="1" x14ac:dyDescent="0.35">
      <c r="E552" s="6" t="s">
        <v>14</v>
      </c>
      <c r="F552" s="6">
        <v>40</v>
      </c>
      <c r="G552" s="6" t="s">
        <v>15</v>
      </c>
      <c r="H552" s="6">
        <v>674</v>
      </c>
    </row>
    <row r="553" spans="5:8" ht="12.75" customHeight="1" x14ac:dyDescent="0.35">
      <c r="E553" s="6" t="s">
        <v>14</v>
      </c>
      <c r="F553" s="6">
        <v>41</v>
      </c>
      <c r="G553" s="6" t="s">
        <v>15</v>
      </c>
      <c r="H553" s="6">
        <v>675</v>
      </c>
    </row>
    <row r="554" spans="5:8" ht="12.75" customHeight="1" x14ac:dyDescent="0.35">
      <c r="E554" s="6" t="s">
        <v>14</v>
      </c>
      <c r="F554" s="6">
        <v>40</v>
      </c>
      <c r="G554" s="6" t="s">
        <v>15</v>
      </c>
      <c r="H554" s="6">
        <v>667</v>
      </c>
    </row>
    <row r="555" spans="5:8" ht="12.75" customHeight="1" x14ac:dyDescent="0.35">
      <c r="E555" s="6" t="s">
        <v>14</v>
      </c>
      <c r="F555" s="6">
        <v>41</v>
      </c>
      <c r="G555" s="6" t="s">
        <v>15</v>
      </c>
      <c r="H555" s="6">
        <v>667</v>
      </c>
    </row>
    <row r="556" spans="5:8" ht="12.75" customHeight="1" x14ac:dyDescent="0.35">
      <c r="E556" s="6" t="s">
        <v>14</v>
      </c>
      <c r="F556" s="6">
        <v>41</v>
      </c>
      <c r="G556" s="6" t="s">
        <v>15</v>
      </c>
      <c r="H556" s="6">
        <v>666</v>
      </c>
    </row>
    <row r="557" spans="5:8" ht="12.75" customHeight="1" x14ac:dyDescent="0.35">
      <c r="E557" s="6" t="s">
        <v>14</v>
      </c>
      <c r="F557" s="6">
        <v>40</v>
      </c>
      <c r="G557" s="6" t="s">
        <v>15</v>
      </c>
      <c r="H557" s="6">
        <v>667</v>
      </c>
    </row>
    <row r="558" spans="5:8" ht="12.75" customHeight="1" x14ac:dyDescent="0.35">
      <c r="E558" s="6" t="s">
        <v>14</v>
      </c>
      <c r="F558" s="6">
        <v>40</v>
      </c>
      <c r="G558" s="6" t="s">
        <v>15</v>
      </c>
      <c r="H558" s="6">
        <v>667</v>
      </c>
    </row>
    <row r="559" spans="5:8" ht="12.75" customHeight="1" x14ac:dyDescent="0.35">
      <c r="E559" s="6" t="s">
        <v>14</v>
      </c>
      <c r="F559" s="6">
        <v>40</v>
      </c>
      <c r="G559" s="6" t="s">
        <v>15</v>
      </c>
      <c r="H559" s="6">
        <v>666</v>
      </c>
    </row>
    <row r="560" spans="5:8" ht="12.75" customHeight="1" x14ac:dyDescent="0.35">
      <c r="E560" s="6" t="s">
        <v>14</v>
      </c>
      <c r="F560" s="6">
        <v>40</v>
      </c>
      <c r="G560" s="6" t="s">
        <v>15</v>
      </c>
      <c r="H560" s="6">
        <v>666</v>
      </c>
    </row>
    <row r="561" spans="5:8" ht="12.75" customHeight="1" x14ac:dyDescent="0.35">
      <c r="E561" s="6" t="s">
        <v>14</v>
      </c>
      <c r="F561" s="6">
        <v>40</v>
      </c>
      <c r="G561" s="6" t="s">
        <v>15</v>
      </c>
      <c r="H561" s="6">
        <v>667</v>
      </c>
    </row>
    <row r="562" spans="5:8" ht="12.75" customHeight="1" x14ac:dyDescent="0.35">
      <c r="E562" s="6" t="s">
        <v>14</v>
      </c>
      <c r="F562" s="6">
        <v>41</v>
      </c>
      <c r="G562" s="6" t="s">
        <v>15</v>
      </c>
      <c r="H562" s="6">
        <v>666</v>
      </c>
    </row>
    <row r="563" spans="5:8" ht="12.75" customHeight="1" x14ac:dyDescent="0.35">
      <c r="E563" s="6" t="s">
        <v>14</v>
      </c>
      <c r="F563" s="6">
        <v>40</v>
      </c>
      <c r="G563" s="6" t="s">
        <v>15</v>
      </c>
      <c r="H563" s="6">
        <v>667</v>
      </c>
    </row>
    <row r="564" spans="5:8" ht="12.75" customHeight="1" x14ac:dyDescent="0.35">
      <c r="E564" s="6" t="s">
        <v>14</v>
      </c>
      <c r="F564" s="6">
        <v>40</v>
      </c>
      <c r="G564" s="6" t="s">
        <v>15</v>
      </c>
      <c r="H564" s="6">
        <v>667</v>
      </c>
    </row>
    <row r="565" spans="5:8" ht="12.75" customHeight="1" x14ac:dyDescent="0.35">
      <c r="E565" s="6" t="s">
        <v>14</v>
      </c>
      <c r="F565" s="6">
        <v>40</v>
      </c>
      <c r="G565" s="6" t="s">
        <v>15</v>
      </c>
      <c r="H565" s="6">
        <v>666</v>
      </c>
    </row>
    <row r="566" spans="5:8" ht="12.75" customHeight="1" x14ac:dyDescent="0.35">
      <c r="E566" s="6" t="s">
        <v>14</v>
      </c>
      <c r="F566" s="6">
        <v>40</v>
      </c>
      <c r="G566" s="6" t="s">
        <v>15</v>
      </c>
      <c r="H566" s="6">
        <v>666</v>
      </c>
    </row>
    <row r="567" spans="5:8" ht="12.75" customHeight="1" x14ac:dyDescent="0.35">
      <c r="E567" s="6" t="s">
        <v>14</v>
      </c>
      <c r="F567" s="6">
        <v>40</v>
      </c>
      <c r="G567" s="6" t="s">
        <v>15</v>
      </c>
      <c r="H567" s="6">
        <v>666</v>
      </c>
    </row>
    <row r="568" spans="5:8" ht="12.75" customHeight="1" x14ac:dyDescent="0.35">
      <c r="E568" s="6" t="s">
        <v>14</v>
      </c>
      <c r="F568" s="6">
        <v>39</v>
      </c>
      <c r="G568" s="6" t="s">
        <v>15</v>
      </c>
      <c r="H568" s="6">
        <v>666</v>
      </c>
    </row>
    <row r="569" spans="5:8" ht="12.75" customHeight="1" x14ac:dyDescent="0.35">
      <c r="E569" s="6" t="s">
        <v>14</v>
      </c>
      <c r="F569" s="6">
        <v>40</v>
      </c>
      <c r="G569" s="6" t="s">
        <v>15</v>
      </c>
      <c r="H569" s="6">
        <v>666</v>
      </c>
    </row>
    <row r="570" spans="5:8" ht="12.75" customHeight="1" x14ac:dyDescent="0.35">
      <c r="E570" s="6" t="s">
        <v>14</v>
      </c>
      <c r="F570" s="6">
        <v>40</v>
      </c>
      <c r="G570" s="6" t="s">
        <v>15</v>
      </c>
      <c r="H570" s="6">
        <v>668</v>
      </c>
    </row>
    <row r="571" spans="5:8" ht="12.75" customHeight="1" x14ac:dyDescent="0.35">
      <c r="E571" s="6" t="s">
        <v>14</v>
      </c>
      <c r="F571" s="6">
        <v>40</v>
      </c>
      <c r="G571" s="6" t="s">
        <v>15</v>
      </c>
      <c r="H571" s="6">
        <v>668</v>
      </c>
    </row>
    <row r="572" spans="5:8" ht="12.75" customHeight="1" x14ac:dyDescent="0.35">
      <c r="E572" s="6" t="s">
        <v>14</v>
      </c>
      <c r="F572" s="6">
        <v>41</v>
      </c>
      <c r="G572" s="6" t="s">
        <v>15</v>
      </c>
      <c r="H572" s="6">
        <v>668</v>
      </c>
    </row>
    <row r="573" spans="5:8" ht="12.75" customHeight="1" x14ac:dyDescent="0.35">
      <c r="E573" s="6" t="s">
        <v>14</v>
      </c>
      <c r="F573" s="6">
        <v>40</v>
      </c>
      <c r="G573" s="6" t="s">
        <v>15</v>
      </c>
      <c r="H573" s="6">
        <v>667</v>
      </c>
    </row>
    <row r="574" spans="5:8" ht="12.75" customHeight="1" x14ac:dyDescent="0.35">
      <c r="E574" s="6" t="s">
        <v>14</v>
      </c>
      <c r="F574" s="6">
        <v>40</v>
      </c>
      <c r="G574" s="6" t="s">
        <v>15</v>
      </c>
      <c r="H574" s="6">
        <v>667</v>
      </c>
    </row>
    <row r="575" spans="5:8" ht="12.75" customHeight="1" x14ac:dyDescent="0.35">
      <c r="E575" s="6" t="s">
        <v>14</v>
      </c>
      <c r="F575" s="6">
        <v>40</v>
      </c>
      <c r="G575" s="6" t="s">
        <v>15</v>
      </c>
      <c r="H575" s="6">
        <v>667</v>
      </c>
    </row>
    <row r="576" spans="5:8" ht="12.75" customHeight="1" x14ac:dyDescent="0.35">
      <c r="E576" s="6" t="s">
        <v>14</v>
      </c>
      <c r="F576" s="6">
        <v>40</v>
      </c>
      <c r="G576" s="6" t="s">
        <v>15</v>
      </c>
      <c r="H576" s="6">
        <v>667</v>
      </c>
    </row>
    <row r="577" spans="5:8" ht="12.75" customHeight="1" x14ac:dyDescent="0.35">
      <c r="E577" s="6" t="s">
        <v>14</v>
      </c>
      <c r="F577" s="6">
        <v>40</v>
      </c>
      <c r="G577" s="6" t="s">
        <v>15</v>
      </c>
      <c r="H577" s="6">
        <v>667</v>
      </c>
    </row>
    <row r="578" spans="5:8" ht="12.75" customHeight="1" x14ac:dyDescent="0.35">
      <c r="E578" s="6" t="s">
        <v>14</v>
      </c>
      <c r="F578" s="6">
        <v>40</v>
      </c>
      <c r="G578" s="6" t="s">
        <v>15</v>
      </c>
      <c r="H578" s="6">
        <v>667</v>
      </c>
    </row>
    <row r="579" spans="5:8" ht="12.75" customHeight="1" x14ac:dyDescent="0.35">
      <c r="E579" s="6" t="s">
        <v>14</v>
      </c>
      <c r="F579" s="6">
        <v>40</v>
      </c>
      <c r="G579" s="6" t="s">
        <v>15</v>
      </c>
      <c r="H579" s="6">
        <v>667</v>
      </c>
    </row>
    <row r="580" spans="5:8" ht="12.75" customHeight="1" x14ac:dyDescent="0.35">
      <c r="E580" s="6" t="s">
        <v>14</v>
      </c>
      <c r="F580" s="6">
        <v>40</v>
      </c>
      <c r="G580" s="6" t="s">
        <v>15</v>
      </c>
      <c r="H580" s="6">
        <v>668</v>
      </c>
    </row>
    <row r="581" spans="5:8" ht="12.75" customHeight="1" x14ac:dyDescent="0.35">
      <c r="E581" s="6" t="s">
        <v>14</v>
      </c>
      <c r="F581" s="6">
        <v>40</v>
      </c>
      <c r="G581" s="6" t="s">
        <v>15</v>
      </c>
      <c r="H581" s="6">
        <v>667</v>
      </c>
    </row>
    <row r="582" spans="5:8" ht="12.75" customHeight="1" x14ac:dyDescent="0.35">
      <c r="E582" s="6" t="s">
        <v>14</v>
      </c>
      <c r="F582" s="6">
        <v>40</v>
      </c>
      <c r="G582" s="6" t="s">
        <v>15</v>
      </c>
      <c r="H582" s="6">
        <v>668</v>
      </c>
    </row>
    <row r="583" spans="5:8" ht="12.75" customHeight="1" x14ac:dyDescent="0.35">
      <c r="E583" s="6" t="s">
        <v>14</v>
      </c>
      <c r="F583" s="6">
        <v>39</v>
      </c>
      <c r="G583" s="6" t="s">
        <v>15</v>
      </c>
      <c r="H583" s="6">
        <v>667</v>
      </c>
    </row>
    <row r="584" spans="5:8" ht="12.75" customHeight="1" x14ac:dyDescent="0.35">
      <c r="E584" s="6" t="s">
        <v>14</v>
      </c>
      <c r="F584" s="6">
        <v>41</v>
      </c>
      <c r="G584" s="6" t="s">
        <v>15</v>
      </c>
      <c r="H584" s="6">
        <v>667</v>
      </c>
    </row>
    <row r="585" spans="5:8" ht="12.75" customHeight="1" x14ac:dyDescent="0.35">
      <c r="E585" s="6" t="s">
        <v>14</v>
      </c>
      <c r="F585" s="6">
        <v>40</v>
      </c>
      <c r="G585" s="6" t="s">
        <v>15</v>
      </c>
      <c r="H585" s="6">
        <v>667</v>
      </c>
    </row>
    <row r="586" spans="5:8" ht="12.75" customHeight="1" x14ac:dyDescent="0.35">
      <c r="E586" s="6" t="s">
        <v>14</v>
      </c>
      <c r="F586" s="6">
        <v>40</v>
      </c>
      <c r="G586" s="6" t="s">
        <v>15</v>
      </c>
      <c r="H586" s="6">
        <v>667</v>
      </c>
    </row>
    <row r="587" spans="5:8" ht="12.75" customHeight="1" x14ac:dyDescent="0.35">
      <c r="E587" s="6" t="s">
        <v>14</v>
      </c>
      <c r="F587" s="6">
        <v>40</v>
      </c>
      <c r="G587" s="6" t="s">
        <v>15</v>
      </c>
      <c r="H587" s="6">
        <v>667</v>
      </c>
    </row>
    <row r="588" spans="5:8" ht="12.75" customHeight="1" x14ac:dyDescent="0.35">
      <c r="E588" s="6" t="s">
        <v>14</v>
      </c>
      <c r="F588" s="6">
        <v>40</v>
      </c>
      <c r="G588" s="6" t="s">
        <v>15</v>
      </c>
      <c r="H588" s="6">
        <v>667</v>
      </c>
    </row>
    <row r="589" spans="5:8" ht="12.75" customHeight="1" x14ac:dyDescent="0.35">
      <c r="E589" s="6" t="s">
        <v>14</v>
      </c>
      <c r="F589" s="6">
        <v>40</v>
      </c>
      <c r="G589" s="6" t="s">
        <v>15</v>
      </c>
      <c r="H589" s="6">
        <v>667</v>
      </c>
    </row>
    <row r="590" spans="5:8" ht="12.75" customHeight="1" x14ac:dyDescent="0.35">
      <c r="E590" s="6" t="s">
        <v>14</v>
      </c>
      <c r="F590" s="6">
        <v>40</v>
      </c>
      <c r="G590" s="6" t="s">
        <v>15</v>
      </c>
      <c r="H590" s="6">
        <v>668</v>
      </c>
    </row>
    <row r="591" spans="5:8" ht="12.75" customHeight="1" x14ac:dyDescent="0.35">
      <c r="E591" s="6" t="s">
        <v>14</v>
      </c>
      <c r="F591" s="6">
        <v>41</v>
      </c>
      <c r="G591" s="6" t="s">
        <v>15</v>
      </c>
      <c r="H591" s="6">
        <v>667</v>
      </c>
    </row>
    <row r="592" spans="5:8" ht="12.75" customHeight="1" x14ac:dyDescent="0.35">
      <c r="E592" s="6" t="s">
        <v>14</v>
      </c>
      <c r="F592" s="6">
        <v>40</v>
      </c>
      <c r="G592" s="6" t="s">
        <v>15</v>
      </c>
      <c r="H592" s="6">
        <v>667</v>
      </c>
    </row>
    <row r="593" spans="5:8" ht="12.75" customHeight="1" x14ac:dyDescent="0.35">
      <c r="E593" s="6" t="s">
        <v>14</v>
      </c>
      <c r="F593" s="6">
        <v>41</v>
      </c>
      <c r="G593" s="6" t="s">
        <v>15</v>
      </c>
      <c r="H593" s="6">
        <v>667</v>
      </c>
    </row>
    <row r="594" spans="5:8" ht="12.75" customHeight="1" x14ac:dyDescent="0.35">
      <c r="E594" s="6" t="s">
        <v>14</v>
      </c>
      <c r="F594" s="6">
        <v>40</v>
      </c>
      <c r="G594" s="6" t="s">
        <v>15</v>
      </c>
      <c r="H594" s="6">
        <v>668</v>
      </c>
    </row>
    <row r="595" spans="5:8" ht="12.75" customHeight="1" x14ac:dyDescent="0.35">
      <c r="E595" s="6" t="s">
        <v>14</v>
      </c>
      <c r="F595" s="6">
        <v>40</v>
      </c>
      <c r="G595" s="6" t="s">
        <v>15</v>
      </c>
      <c r="H595" s="6">
        <v>668</v>
      </c>
    </row>
    <row r="596" spans="5:8" ht="12.75" customHeight="1" x14ac:dyDescent="0.35">
      <c r="E596" s="6" t="s">
        <v>14</v>
      </c>
      <c r="F596" s="6">
        <v>39</v>
      </c>
      <c r="G596" s="6" t="s">
        <v>15</v>
      </c>
      <c r="H596" s="6">
        <v>667</v>
      </c>
    </row>
    <row r="597" spans="5:8" ht="12.75" customHeight="1" x14ac:dyDescent="0.35">
      <c r="E597" s="6" t="s">
        <v>14</v>
      </c>
      <c r="F597" s="6">
        <v>40</v>
      </c>
      <c r="G597" s="6" t="s">
        <v>15</v>
      </c>
      <c r="H597" s="6">
        <v>667</v>
      </c>
    </row>
    <row r="598" spans="5:8" ht="12.75" customHeight="1" x14ac:dyDescent="0.35">
      <c r="E598" s="6" t="s">
        <v>14</v>
      </c>
      <c r="F598" s="6">
        <v>40</v>
      </c>
      <c r="G598" s="6" t="s">
        <v>15</v>
      </c>
      <c r="H598" s="6">
        <v>667</v>
      </c>
    </row>
    <row r="599" spans="5:8" ht="12.75" customHeight="1" x14ac:dyDescent="0.35">
      <c r="E599" s="6" t="s">
        <v>14</v>
      </c>
      <c r="F599" s="6">
        <v>40</v>
      </c>
      <c r="G599" s="6" t="s">
        <v>15</v>
      </c>
      <c r="H599" s="6">
        <v>668</v>
      </c>
    </row>
    <row r="600" spans="5:8" ht="12.75" customHeight="1" x14ac:dyDescent="0.35">
      <c r="E600" s="6" t="s">
        <v>14</v>
      </c>
      <c r="F600" s="6">
        <v>40</v>
      </c>
      <c r="G600" s="6" t="s">
        <v>15</v>
      </c>
      <c r="H600" s="6">
        <v>667</v>
      </c>
    </row>
    <row r="601" spans="5:8" ht="12.75" customHeight="1" x14ac:dyDescent="0.35">
      <c r="E601" s="6" t="s">
        <v>14</v>
      </c>
      <c r="F601" s="6">
        <v>41</v>
      </c>
      <c r="G601" s="6" t="s">
        <v>15</v>
      </c>
      <c r="H601" s="6">
        <v>667</v>
      </c>
    </row>
    <row r="602" spans="5:8" ht="12.75" customHeight="1" x14ac:dyDescent="0.35">
      <c r="E602" s="6" t="s">
        <v>14</v>
      </c>
      <c r="F602" s="6">
        <v>41</v>
      </c>
      <c r="G602" s="6" t="s">
        <v>15</v>
      </c>
      <c r="H602" s="6">
        <v>667</v>
      </c>
    </row>
    <row r="603" spans="5:8" ht="12.75" customHeight="1" x14ac:dyDescent="0.35">
      <c r="E603" s="6" t="s">
        <v>14</v>
      </c>
      <c r="F603" s="6">
        <v>40</v>
      </c>
      <c r="G603" s="6" t="s">
        <v>15</v>
      </c>
      <c r="H603" s="6">
        <v>667</v>
      </c>
    </row>
    <row r="604" spans="5:8" ht="12.75" customHeight="1" x14ac:dyDescent="0.35">
      <c r="E604" s="6" t="s">
        <v>14</v>
      </c>
      <c r="F604" s="6">
        <v>40</v>
      </c>
      <c r="G604" s="6" t="s">
        <v>15</v>
      </c>
      <c r="H604" s="6">
        <v>668</v>
      </c>
    </row>
    <row r="605" spans="5:8" ht="12.75" customHeight="1" x14ac:dyDescent="0.35">
      <c r="E605" s="6" t="s">
        <v>14</v>
      </c>
      <c r="F605" s="6">
        <v>40</v>
      </c>
      <c r="G605" s="6" t="s">
        <v>15</v>
      </c>
      <c r="H605" s="6">
        <v>667</v>
      </c>
    </row>
    <row r="606" spans="5:8" ht="12.75" customHeight="1" x14ac:dyDescent="0.35">
      <c r="E606" s="6" t="s">
        <v>14</v>
      </c>
      <c r="F606" s="6">
        <v>40</v>
      </c>
      <c r="G606" s="6" t="s">
        <v>15</v>
      </c>
      <c r="H606" s="6">
        <v>667</v>
      </c>
    </row>
    <row r="607" spans="5:8" ht="12.75" customHeight="1" x14ac:dyDescent="0.35">
      <c r="E607" s="6" t="s">
        <v>14</v>
      </c>
      <c r="F607" s="6">
        <v>40</v>
      </c>
      <c r="G607" s="6" t="s">
        <v>15</v>
      </c>
      <c r="H607" s="6">
        <v>667</v>
      </c>
    </row>
    <row r="608" spans="5:8" ht="12.75" customHeight="1" x14ac:dyDescent="0.35">
      <c r="E608" s="6" t="s">
        <v>14</v>
      </c>
      <c r="F608" s="6">
        <v>40</v>
      </c>
      <c r="G608" s="6" t="s">
        <v>15</v>
      </c>
      <c r="H608" s="6">
        <v>667</v>
      </c>
    </row>
    <row r="609" spans="5:8" ht="12.75" customHeight="1" x14ac:dyDescent="0.35">
      <c r="E609" s="6" t="s">
        <v>14</v>
      </c>
      <c r="F609" s="6">
        <v>40</v>
      </c>
      <c r="G609" s="6" t="s">
        <v>15</v>
      </c>
      <c r="H609" s="6">
        <v>667</v>
      </c>
    </row>
    <row r="610" spans="5:8" ht="12.75" customHeight="1" x14ac:dyDescent="0.35">
      <c r="E610" s="6" t="s">
        <v>14</v>
      </c>
      <c r="F610" s="6">
        <v>41</v>
      </c>
      <c r="G610" s="6" t="s">
        <v>15</v>
      </c>
      <c r="H610" s="6">
        <v>667</v>
      </c>
    </row>
    <row r="611" spans="5:8" ht="12.75" customHeight="1" x14ac:dyDescent="0.35">
      <c r="E611" s="6" t="s">
        <v>14</v>
      </c>
      <c r="F611" s="6">
        <v>39</v>
      </c>
      <c r="G611" s="6" t="s">
        <v>15</v>
      </c>
      <c r="H611" s="6">
        <v>666</v>
      </c>
    </row>
    <row r="612" spans="5:8" ht="12.75" customHeight="1" x14ac:dyDescent="0.35">
      <c r="E612" s="6" t="s">
        <v>14</v>
      </c>
      <c r="F612" s="6">
        <v>40</v>
      </c>
      <c r="G612" s="6" t="s">
        <v>15</v>
      </c>
      <c r="H612" s="6">
        <v>667</v>
      </c>
    </row>
    <row r="613" spans="5:8" ht="12.75" customHeight="1" x14ac:dyDescent="0.35">
      <c r="E613" s="6" t="s">
        <v>14</v>
      </c>
      <c r="F613" s="6">
        <v>40</v>
      </c>
      <c r="G613" s="6" t="s">
        <v>15</v>
      </c>
      <c r="H613" s="6">
        <v>667</v>
      </c>
    </row>
    <row r="614" spans="5:8" ht="12.75" customHeight="1" x14ac:dyDescent="0.35">
      <c r="E614" s="6" t="s">
        <v>14</v>
      </c>
      <c r="F614" s="6">
        <v>40</v>
      </c>
      <c r="G614" s="6" t="s">
        <v>15</v>
      </c>
      <c r="H614" s="6">
        <v>667</v>
      </c>
    </row>
    <row r="615" spans="5:8" ht="12.75" customHeight="1" x14ac:dyDescent="0.35">
      <c r="E615" s="6" t="s">
        <v>14</v>
      </c>
      <c r="F615" s="6">
        <v>40</v>
      </c>
      <c r="G615" s="6" t="s">
        <v>15</v>
      </c>
      <c r="H615" s="6">
        <v>667</v>
      </c>
    </row>
    <row r="616" spans="5:8" ht="12.75" customHeight="1" x14ac:dyDescent="0.35">
      <c r="E616" s="6" t="s">
        <v>14</v>
      </c>
      <c r="F616" s="6">
        <v>39</v>
      </c>
      <c r="G616" s="6" t="s">
        <v>15</v>
      </c>
      <c r="H616" s="6">
        <v>667</v>
      </c>
    </row>
    <row r="617" spans="5:8" ht="12.75" customHeight="1" x14ac:dyDescent="0.35">
      <c r="E617" s="6" t="s">
        <v>14</v>
      </c>
      <c r="F617" s="6">
        <v>40</v>
      </c>
      <c r="G617" s="6" t="s">
        <v>15</v>
      </c>
      <c r="H617" s="6">
        <v>667</v>
      </c>
    </row>
    <row r="618" spans="5:8" ht="12.75" customHeight="1" x14ac:dyDescent="0.35">
      <c r="E618" s="6" t="s">
        <v>14</v>
      </c>
      <c r="F618" s="6">
        <v>40</v>
      </c>
      <c r="G618" s="6" t="s">
        <v>15</v>
      </c>
      <c r="H618" s="6">
        <v>667</v>
      </c>
    </row>
    <row r="619" spans="5:8" ht="12.75" customHeight="1" x14ac:dyDescent="0.35">
      <c r="E619" s="6" t="s">
        <v>14</v>
      </c>
      <c r="F619" s="6">
        <v>40</v>
      </c>
      <c r="G619" s="6" t="s">
        <v>15</v>
      </c>
      <c r="H619" s="6">
        <v>666</v>
      </c>
    </row>
    <row r="620" spans="5:8" ht="12.75" customHeight="1" x14ac:dyDescent="0.35">
      <c r="E620" s="6" t="s">
        <v>14</v>
      </c>
      <c r="F620" s="6">
        <v>40</v>
      </c>
      <c r="G620" s="6" t="s">
        <v>15</v>
      </c>
      <c r="H620" s="6">
        <v>667</v>
      </c>
    </row>
    <row r="621" spans="5:8" ht="12.75" customHeight="1" x14ac:dyDescent="0.35">
      <c r="E621" s="6" t="s">
        <v>14</v>
      </c>
      <c r="F621" s="6">
        <v>40</v>
      </c>
      <c r="G621" s="6" t="s">
        <v>15</v>
      </c>
      <c r="H621" s="6">
        <v>666</v>
      </c>
    </row>
    <row r="622" spans="5:8" ht="12.75" customHeight="1" x14ac:dyDescent="0.35">
      <c r="E622" s="6" t="s">
        <v>14</v>
      </c>
      <c r="F622" s="6">
        <v>40</v>
      </c>
      <c r="G622" s="6" t="s">
        <v>15</v>
      </c>
      <c r="H622" s="6">
        <v>666</v>
      </c>
    </row>
    <row r="623" spans="5:8" ht="12.75" customHeight="1" x14ac:dyDescent="0.35">
      <c r="E623" s="6" t="s">
        <v>14</v>
      </c>
      <c r="F623" s="6">
        <v>40</v>
      </c>
      <c r="G623" s="6" t="s">
        <v>15</v>
      </c>
      <c r="H623" s="6">
        <v>666</v>
      </c>
    </row>
    <row r="624" spans="5:8" ht="12.75" customHeight="1" x14ac:dyDescent="0.35">
      <c r="E624" s="6" t="s">
        <v>14</v>
      </c>
      <c r="F624" s="6">
        <v>40</v>
      </c>
      <c r="G624" s="6" t="s">
        <v>15</v>
      </c>
      <c r="H624" s="6">
        <v>667</v>
      </c>
    </row>
    <row r="625" spans="5:8" ht="12.75" customHeight="1" x14ac:dyDescent="0.35">
      <c r="E625" s="6" t="s">
        <v>14</v>
      </c>
      <c r="F625" s="6">
        <v>40</v>
      </c>
      <c r="G625" s="6" t="s">
        <v>15</v>
      </c>
      <c r="H625" s="6">
        <v>667</v>
      </c>
    </row>
    <row r="626" spans="5:8" ht="12.75" customHeight="1" x14ac:dyDescent="0.35">
      <c r="E626" s="6" t="s">
        <v>14</v>
      </c>
      <c r="F626" s="6">
        <v>41</v>
      </c>
      <c r="G626" s="6" t="s">
        <v>15</v>
      </c>
      <c r="H626" s="6">
        <v>667</v>
      </c>
    </row>
    <row r="627" spans="5:8" ht="12.75" customHeight="1" x14ac:dyDescent="0.35">
      <c r="E627" s="6" t="s">
        <v>14</v>
      </c>
      <c r="F627" s="6">
        <v>40</v>
      </c>
      <c r="G627" s="6" t="s">
        <v>15</v>
      </c>
      <c r="H627" s="6">
        <v>667</v>
      </c>
    </row>
    <row r="628" spans="5:8" ht="12.75" customHeight="1" x14ac:dyDescent="0.35">
      <c r="E628" s="6" t="s">
        <v>14</v>
      </c>
      <c r="F628" s="6">
        <v>39</v>
      </c>
      <c r="G628" s="6" t="s">
        <v>15</v>
      </c>
      <c r="H628" s="6">
        <v>668</v>
      </c>
    </row>
    <row r="629" spans="5:8" ht="12.75" customHeight="1" x14ac:dyDescent="0.35">
      <c r="E629" s="6" t="s">
        <v>14</v>
      </c>
      <c r="F629" s="6">
        <v>40</v>
      </c>
      <c r="G629" s="6" t="s">
        <v>15</v>
      </c>
      <c r="H629" s="6">
        <v>668</v>
      </c>
    </row>
    <row r="630" spans="5:8" ht="12.75" customHeight="1" x14ac:dyDescent="0.35">
      <c r="E630" s="6" t="s">
        <v>14</v>
      </c>
      <c r="F630" s="6">
        <v>41</v>
      </c>
      <c r="G630" s="6" t="s">
        <v>15</v>
      </c>
      <c r="H630" s="6">
        <v>668</v>
      </c>
    </row>
    <row r="631" spans="5:8" ht="12.75" customHeight="1" x14ac:dyDescent="0.35">
      <c r="E631" s="6" t="s">
        <v>14</v>
      </c>
      <c r="F631" s="6">
        <v>40</v>
      </c>
      <c r="G631" s="6" t="s">
        <v>15</v>
      </c>
      <c r="H631" s="6">
        <v>667</v>
      </c>
    </row>
    <row r="632" spans="5:8" ht="12.75" customHeight="1" x14ac:dyDescent="0.35">
      <c r="E632" s="6" t="s">
        <v>14</v>
      </c>
      <c r="F632" s="6">
        <v>40</v>
      </c>
      <c r="G632" s="6" t="s">
        <v>15</v>
      </c>
      <c r="H632" s="6">
        <v>668</v>
      </c>
    </row>
    <row r="633" spans="5:8" ht="12.75" customHeight="1" x14ac:dyDescent="0.35">
      <c r="E633" s="6" t="s">
        <v>14</v>
      </c>
      <c r="F633" s="6">
        <v>40</v>
      </c>
      <c r="G633" s="6" t="s">
        <v>15</v>
      </c>
      <c r="H633" s="6">
        <v>668</v>
      </c>
    </row>
    <row r="634" spans="5:8" ht="12.75" customHeight="1" x14ac:dyDescent="0.35">
      <c r="E634" s="6" t="s">
        <v>14</v>
      </c>
      <c r="F634" s="6">
        <v>40</v>
      </c>
      <c r="G634" s="6" t="s">
        <v>15</v>
      </c>
      <c r="H634" s="6">
        <v>668</v>
      </c>
    </row>
    <row r="635" spans="5:8" ht="12.75" customHeight="1" x14ac:dyDescent="0.35">
      <c r="E635" s="6" t="s">
        <v>14</v>
      </c>
      <c r="F635" s="6">
        <v>40</v>
      </c>
      <c r="G635" s="6" t="s">
        <v>15</v>
      </c>
      <c r="H635" s="6">
        <v>667</v>
      </c>
    </row>
    <row r="636" spans="5:8" ht="12.75" customHeight="1" x14ac:dyDescent="0.35">
      <c r="E636" s="6" t="s">
        <v>14</v>
      </c>
      <c r="F636" s="6">
        <v>40</v>
      </c>
      <c r="G636" s="6" t="s">
        <v>15</v>
      </c>
      <c r="H636" s="6">
        <v>667</v>
      </c>
    </row>
    <row r="637" spans="5:8" ht="12.75" customHeight="1" x14ac:dyDescent="0.35">
      <c r="E637" s="6" t="s">
        <v>14</v>
      </c>
      <c r="F637" s="6">
        <v>41</v>
      </c>
      <c r="G637" s="6" t="s">
        <v>15</v>
      </c>
      <c r="H637" s="6">
        <v>667</v>
      </c>
    </row>
    <row r="638" spans="5:8" ht="12.75" customHeight="1" x14ac:dyDescent="0.35">
      <c r="E638" s="6" t="s">
        <v>14</v>
      </c>
      <c r="F638" s="6">
        <v>39</v>
      </c>
      <c r="G638" s="6" t="s">
        <v>15</v>
      </c>
      <c r="H638" s="6">
        <v>667</v>
      </c>
    </row>
    <row r="639" spans="5:8" ht="12.75" customHeight="1" x14ac:dyDescent="0.35">
      <c r="E639" s="6" t="s">
        <v>14</v>
      </c>
      <c r="F639" s="6">
        <v>40</v>
      </c>
      <c r="G639" s="6" t="s">
        <v>15</v>
      </c>
      <c r="H639" s="6">
        <v>667</v>
      </c>
    </row>
    <row r="640" spans="5:8" ht="12.75" customHeight="1" x14ac:dyDescent="0.35">
      <c r="E640" s="6" t="s">
        <v>14</v>
      </c>
      <c r="F640" s="6">
        <v>40</v>
      </c>
      <c r="G640" s="6" t="s">
        <v>15</v>
      </c>
      <c r="H640" s="6">
        <v>668</v>
      </c>
    </row>
    <row r="641" spans="5:8" ht="12.75" customHeight="1" x14ac:dyDescent="0.35">
      <c r="E641" s="6" t="s">
        <v>14</v>
      </c>
      <c r="F641" s="6">
        <v>40</v>
      </c>
      <c r="G641" s="6" t="s">
        <v>15</v>
      </c>
      <c r="H641" s="6">
        <v>667</v>
      </c>
    </row>
    <row r="642" spans="5:8" ht="12.75" customHeight="1" x14ac:dyDescent="0.35">
      <c r="E642" s="6" t="s">
        <v>14</v>
      </c>
      <c r="F642" s="6">
        <v>40</v>
      </c>
      <c r="G642" s="6" t="s">
        <v>15</v>
      </c>
      <c r="H642" s="6">
        <v>667</v>
      </c>
    </row>
    <row r="643" spans="5:8" ht="12.75" customHeight="1" x14ac:dyDescent="0.35">
      <c r="E643" s="6" t="s">
        <v>14</v>
      </c>
      <c r="F643" s="6">
        <v>39</v>
      </c>
      <c r="G643" s="6" t="s">
        <v>15</v>
      </c>
      <c r="H643" s="6">
        <v>668</v>
      </c>
    </row>
    <row r="644" spans="5:8" ht="12.75" customHeight="1" x14ac:dyDescent="0.35">
      <c r="E644" s="6" t="s">
        <v>14</v>
      </c>
      <c r="F644" s="6">
        <v>41</v>
      </c>
      <c r="G644" s="6" t="s">
        <v>15</v>
      </c>
      <c r="H644" s="6">
        <v>668</v>
      </c>
    </row>
    <row r="645" spans="5:8" ht="12.75" customHeight="1" x14ac:dyDescent="0.35">
      <c r="E645" s="6" t="s">
        <v>14</v>
      </c>
      <c r="F645" s="6">
        <v>40</v>
      </c>
      <c r="G645" s="6" t="s">
        <v>15</v>
      </c>
      <c r="H645" s="6">
        <v>668</v>
      </c>
    </row>
    <row r="646" spans="5:8" ht="12.75" customHeight="1" x14ac:dyDescent="0.35">
      <c r="E646" s="6" t="s">
        <v>14</v>
      </c>
      <c r="F646" s="6">
        <v>40</v>
      </c>
      <c r="G646" s="6" t="s">
        <v>15</v>
      </c>
      <c r="H646" s="6">
        <v>667</v>
      </c>
    </row>
    <row r="647" spans="5:8" ht="12.75" customHeight="1" x14ac:dyDescent="0.35">
      <c r="E647" s="6" t="s">
        <v>14</v>
      </c>
      <c r="F647" s="6">
        <v>40</v>
      </c>
      <c r="G647" s="6" t="s">
        <v>15</v>
      </c>
      <c r="H647" s="6">
        <v>667</v>
      </c>
    </row>
    <row r="648" spans="5:8" ht="12.75" customHeight="1" x14ac:dyDescent="0.35">
      <c r="E648" s="6" t="s">
        <v>14</v>
      </c>
      <c r="F648" s="6">
        <v>40</v>
      </c>
      <c r="G648" s="6" t="s">
        <v>15</v>
      </c>
      <c r="H648" s="6">
        <v>667</v>
      </c>
    </row>
    <row r="649" spans="5:8" ht="12.75" customHeight="1" x14ac:dyDescent="0.35">
      <c r="E649" s="6" t="s">
        <v>14</v>
      </c>
      <c r="F649" s="6">
        <v>40</v>
      </c>
      <c r="G649" s="6" t="s">
        <v>15</v>
      </c>
      <c r="H649" s="6">
        <v>667</v>
      </c>
    </row>
    <row r="650" spans="5:8" ht="12.75" customHeight="1" x14ac:dyDescent="0.35">
      <c r="E650" s="6" t="s">
        <v>14</v>
      </c>
      <c r="F650" s="6">
        <v>40</v>
      </c>
      <c r="G650" s="6" t="s">
        <v>15</v>
      </c>
      <c r="H650" s="6">
        <v>668</v>
      </c>
    </row>
    <row r="651" spans="5:8" ht="12.75" customHeight="1" x14ac:dyDescent="0.35">
      <c r="E651" s="6" t="s">
        <v>14</v>
      </c>
      <c r="F651" s="6">
        <v>40</v>
      </c>
      <c r="G651" s="6" t="s">
        <v>15</v>
      </c>
      <c r="H651" s="6">
        <v>667</v>
      </c>
    </row>
    <row r="652" spans="5:8" ht="12.75" customHeight="1" x14ac:dyDescent="0.35">
      <c r="E652" s="6" t="s">
        <v>14</v>
      </c>
      <c r="F652" s="6">
        <v>40</v>
      </c>
      <c r="G652" s="6" t="s">
        <v>15</v>
      </c>
      <c r="H652" s="6">
        <v>666</v>
      </c>
    </row>
    <row r="653" spans="5:8" ht="12.75" customHeight="1" x14ac:dyDescent="0.35">
      <c r="E653" s="6" t="s">
        <v>14</v>
      </c>
      <c r="F653" s="6">
        <v>39</v>
      </c>
      <c r="G653" s="6" t="s">
        <v>15</v>
      </c>
      <c r="H653" s="6">
        <v>667</v>
      </c>
    </row>
    <row r="654" spans="5:8" ht="12.75" customHeight="1" x14ac:dyDescent="0.35">
      <c r="E654" s="6" t="s">
        <v>14</v>
      </c>
      <c r="F654" s="6">
        <v>40</v>
      </c>
      <c r="G654" s="6" t="s">
        <v>15</v>
      </c>
      <c r="H654" s="6">
        <v>668</v>
      </c>
    </row>
    <row r="655" spans="5:8" ht="12.75" customHeight="1" x14ac:dyDescent="0.35">
      <c r="E655" s="6" t="s">
        <v>14</v>
      </c>
      <c r="F655" s="6">
        <v>40</v>
      </c>
      <c r="G655" s="6" t="s">
        <v>15</v>
      </c>
      <c r="H655" s="6">
        <v>667</v>
      </c>
    </row>
    <row r="656" spans="5:8" ht="12.75" customHeight="1" x14ac:dyDescent="0.35">
      <c r="E656" s="6" t="s">
        <v>14</v>
      </c>
      <c r="F656" s="6">
        <v>41</v>
      </c>
      <c r="G656" s="6" t="s">
        <v>15</v>
      </c>
      <c r="H656" s="6">
        <v>667</v>
      </c>
    </row>
    <row r="657" spans="5:8" ht="12.75" customHeight="1" x14ac:dyDescent="0.35">
      <c r="E657" s="6" t="s">
        <v>14</v>
      </c>
      <c r="F657" s="6">
        <v>40</v>
      </c>
      <c r="G657" s="6" t="s">
        <v>15</v>
      </c>
      <c r="H657" s="6">
        <v>667</v>
      </c>
    </row>
    <row r="658" spans="5:8" ht="12.75" customHeight="1" x14ac:dyDescent="0.35">
      <c r="E658" s="6" t="s">
        <v>14</v>
      </c>
      <c r="F658" s="6">
        <v>40</v>
      </c>
      <c r="G658" s="6" t="s">
        <v>15</v>
      </c>
      <c r="H658" s="6">
        <v>667</v>
      </c>
    </row>
    <row r="659" spans="5:8" ht="12.75" customHeight="1" x14ac:dyDescent="0.35">
      <c r="E659" s="6" t="s">
        <v>14</v>
      </c>
      <c r="F659" s="6">
        <v>40</v>
      </c>
      <c r="G659" s="6" t="s">
        <v>15</v>
      </c>
      <c r="H659" s="6">
        <v>667</v>
      </c>
    </row>
    <row r="660" spans="5:8" ht="12.75" customHeight="1" x14ac:dyDescent="0.35">
      <c r="E660" s="6" t="s">
        <v>14</v>
      </c>
      <c r="F660" s="6">
        <v>40</v>
      </c>
      <c r="G660" s="6" t="s">
        <v>15</v>
      </c>
      <c r="H660" s="6">
        <v>668</v>
      </c>
    </row>
    <row r="661" spans="5:8" ht="12.75" customHeight="1" x14ac:dyDescent="0.35">
      <c r="E661" s="6" t="s">
        <v>14</v>
      </c>
      <c r="F661" s="6">
        <v>40</v>
      </c>
      <c r="G661" s="6" t="s">
        <v>15</v>
      </c>
      <c r="H661" s="6">
        <v>667</v>
      </c>
    </row>
    <row r="662" spans="5:8" ht="12.75" customHeight="1" x14ac:dyDescent="0.35">
      <c r="E662" s="6" t="s">
        <v>14</v>
      </c>
      <c r="F662" s="6">
        <v>40</v>
      </c>
      <c r="G662" s="6" t="s">
        <v>15</v>
      </c>
      <c r="H662" s="6">
        <v>666</v>
      </c>
    </row>
    <row r="663" spans="5:8" ht="12.75" customHeight="1" x14ac:dyDescent="0.35">
      <c r="E663" s="6" t="s">
        <v>14</v>
      </c>
      <c r="F663" s="6">
        <v>40</v>
      </c>
      <c r="G663" s="6" t="s">
        <v>15</v>
      </c>
      <c r="H663" s="6">
        <v>667</v>
      </c>
    </row>
    <row r="664" spans="5:8" ht="12.75" customHeight="1" x14ac:dyDescent="0.35">
      <c r="E664" s="6" t="s">
        <v>14</v>
      </c>
      <c r="F664" s="6">
        <v>40</v>
      </c>
      <c r="G664" s="6" t="s">
        <v>15</v>
      </c>
      <c r="H664" s="6">
        <v>667</v>
      </c>
    </row>
    <row r="665" spans="5:8" ht="12.75" customHeight="1" x14ac:dyDescent="0.35">
      <c r="E665" s="6" t="s">
        <v>14</v>
      </c>
      <c r="F665" s="6">
        <v>41</v>
      </c>
      <c r="G665" s="6" t="s">
        <v>15</v>
      </c>
      <c r="H665" s="6">
        <v>666</v>
      </c>
    </row>
    <row r="666" spans="5:8" ht="12.75" customHeight="1" x14ac:dyDescent="0.35">
      <c r="E666" s="6" t="s">
        <v>14</v>
      </c>
      <c r="F666" s="6">
        <v>40</v>
      </c>
      <c r="G666" s="6" t="s">
        <v>15</v>
      </c>
      <c r="H666" s="6">
        <v>667</v>
      </c>
    </row>
    <row r="667" spans="5:8" ht="12.75" customHeight="1" x14ac:dyDescent="0.35">
      <c r="E667" s="6" t="s">
        <v>14</v>
      </c>
      <c r="F667" s="6">
        <v>40</v>
      </c>
      <c r="G667" s="6" t="s">
        <v>15</v>
      </c>
      <c r="H667" s="6">
        <v>667</v>
      </c>
    </row>
    <row r="668" spans="5:8" ht="12.75" customHeight="1" x14ac:dyDescent="0.35">
      <c r="E668" s="6" t="s">
        <v>14</v>
      </c>
      <c r="F668" s="6">
        <v>40</v>
      </c>
      <c r="G668" s="6" t="s">
        <v>15</v>
      </c>
      <c r="H668" s="6">
        <v>667</v>
      </c>
    </row>
    <row r="669" spans="5:8" ht="12.75" customHeight="1" x14ac:dyDescent="0.35">
      <c r="E669" s="6" t="s">
        <v>14</v>
      </c>
      <c r="F669" s="6">
        <v>40</v>
      </c>
      <c r="G669" s="6" t="s">
        <v>15</v>
      </c>
      <c r="H669" s="6">
        <v>666</v>
      </c>
    </row>
    <row r="670" spans="5:8" ht="12.75" customHeight="1" x14ac:dyDescent="0.35">
      <c r="E670" s="6" t="s">
        <v>14</v>
      </c>
      <c r="F670" s="6">
        <v>40</v>
      </c>
      <c r="G670" s="6" t="s">
        <v>15</v>
      </c>
      <c r="H670" s="6">
        <v>666</v>
      </c>
    </row>
    <row r="671" spans="5:8" ht="12.75" customHeight="1" x14ac:dyDescent="0.35">
      <c r="E671" s="6" t="s">
        <v>14</v>
      </c>
      <c r="F671" s="6">
        <v>40</v>
      </c>
      <c r="G671" s="6" t="s">
        <v>15</v>
      </c>
      <c r="H671" s="6">
        <v>666</v>
      </c>
    </row>
    <row r="672" spans="5:8" ht="12.75" customHeight="1" x14ac:dyDescent="0.35">
      <c r="E672" s="6" t="s">
        <v>14</v>
      </c>
      <c r="F672" s="6">
        <v>40</v>
      </c>
      <c r="G672" s="6" t="s">
        <v>15</v>
      </c>
      <c r="H672" s="6">
        <v>666</v>
      </c>
    </row>
    <row r="673" spans="5:8" ht="12.75" customHeight="1" x14ac:dyDescent="0.35">
      <c r="E673" s="6" t="s">
        <v>14</v>
      </c>
      <c r="F673" s="6">
        <v>40</v>
      </c>
      <c r="G673" s="6" t="s">
        <v>15</v>
      </c>
      <c r="H673" s="6">
        <v>666</v>
      </c>
    </row>
    <row r="674" spans="5:8" ht="12.75" customHeight="1" x14ac:dyDescent="0.35">
      <c r="E674" s="6" t="s">
        <v>14</v>
      </c>
      <c r="F674" s="6">
        <v>40</v>
      </c>
      <c r="G674" s="6" t="s">
        <v>15</v>
      </c>
      <c r="H674" s="6">
        <v>667</v>
      </c>
    </row>
    <row r="675" spans="5:8" ht="12.75" customHeight="1" x14ac:dyDescent="0.35">
      <c r="E675" s="6" t="s">
        <v>14</v>
      </c>
      <c r="F675" s="6">
        <v>41</v>
      </c>
      <c r="G675" s="6" t="s">
        <v>15</v>
      </c>
      <c r="H675" s="6">
        <v>666</v>
      </c>
    </row>
    <row r="676" spans="5:8" ht="12.75" customHeight="1" x14ac:dyDescent="0.35">
      <c r="E676" s="6" t="s">
        <v>14</v>
      </c>
      <c r="F676" s="6">
        <v>41</v>
      </c>
      <c r="G676" s="6" t="s">
        <v>15</v>
      </c>
      <c r="H676" s="6">
        <v>666</v>
      </c>
    </row>
    <row r="677" spans="5:8" ht="12.75" customHeight="1" x14ac:dyDescent="0.35">
      <c r="E677" s="6" t="s">
        <v>14</v>
      </c>
      <c r="F677" s="6">
        <v>40</v>
      </c>
      <c r="G677" s="6" t="s">
        <v>15</v>
      </c>
      <c r="H677" s="6">
        <v>666</v>
      </c>
    </row>
    <row r="678" spans="5:8" ht="12.75" customHeight="1" x14ac:dyDescent="0.35">
      <c r="E678" s="6" t="s">
        <v>14</v>
      </c>
      <c r="F678" s="6">
        <v>39</v>
      </c>
      <c r="G678" s="6" t="s">
        <v>15</v>
      </c>
      <c r="H678" s="6">
        <v>666</v>
      </c>
    </row>
    <row r="679" spans="5:8" ht="12.75" customHeight="1" x14ac:dyDescent="0.35">
      <c r="E679" s="6" t="s">
        <v>14</v>
      </c>
      <c r="F679" s="6">
        <v>41</v>
      </c>
      <c r="G679" s="6" t="s">
        <v>15</v>
      </c>
      <c r="H679" s="6">
        <v>666</v>
      </c>
    </row>
    <row r="680" spans="5:8" ht="12.75" customHeight="1" x14ac:dyDescent="0.35">
      <c r="E680" s="6" t="s">
        <v>14</v>
      </c>
      <c r="F680" s="6">
        <v>40</v>
      </c>
      <c r="G680" s="6" t="s">
        <v>15</v>
      </c>
      <c r="H680" s="6">
        <v>666</v>
      </c>
    </row>
    <row r="681" spans="5:8" ht="12.75" customHeight="1" x14ac:dyDescent="0.35">
      <c r="E681" s="6" t="s">
        <v>14</v>
      </c>
      <c r="F681" s="6">
        <v>40</v>
      </c>
      <c r="G681" s="6" t="s">
        <v>15</v>
      </c>
      <c r="H681" s="6">
        <v>667</v>
      </c>
    </row>
    <row r="682" spans="5:8" ht="12.75" customHeight="1" x14ac:dyDescent="0.35">
      <c r="E682" s="6" t="s">
        <v>14</v>
      </c>
      <c r="F682" s="6">
        <v>41</v>
      </c>
      <c r="G682" s="6" t="s">
        <v>15</v>
      </c>
      <c r="H682" s="6">
        <v>666</v>
      </c>
    </row>
    <row r="683" spans="5:8" ht="12.75" customHeight="1" x14ac:dyDescent="0.35">
      <c r="E683" s="6" t="s">
        <v>14</v>
      </c>
      <c r="F683" s="6">
        <v>40</v>
      </c>
      <c r="G683" s="6" t="s">
        <v>15</v>
      </c>
      <c r="H683" s="6">
        <v>666</v>
      </c>
    </row>
    <row r="684" spans="5:8" ht="12.75" customHeight="1" x14ac:dyDescent="0.35">
      <c r="E684" s="6" t="s">
        <v>14</v>
      </c>
      <c r="F684" s="6">
        <v>40</v>
      </c>
      <c r="G684" s="6" t="s">
        <v>15</v>
      </c>
      <c r="H684" s="6">
        <v>667</v>
      </c>
    </row>
    <row r="685" spans="5:8" ht="12.75" customHeight="1" x14ac:dyDescent="0.35">
      <c r="E685" s="6" t="s">
        <v>14</v>
      </c>
      <c r="F685" s="6">
        <v>40</v>
      </c>
      <c r="G685" s="6" t="s">
        <v>15</v>
      </c>
      <c r="H685" s="6">
        <v>666</v>
      </c>
    </row>
    <row r="686" spans="5:8" ht="12.75" customHeight="1" x14ac:dyDescent="0.35">
      <c r="E686" s="6" t="s">
        <v>14</v>
      </c>
      <c r="F686" s="6">
        <v>40</v>
      </c>
      <c r="G686" s="6" t="s">
        <v>15</v>
      </c>
      <c r="H686" s="6">
        <v>667</v>
      </c>
    </row>
    <row r="687" spans="5:8" ht="12.75" customHeight="1" x14ac:dyDescent="0.35">
      <c r="E687" s="6" t="s">
        <v>14</v>
      </c>
      <c r="F687" s="6">
        <v>39</v>
      </c>
      <c r="G687" s="6" t="s">
        <v>15</v>
      </c>
      <c r="H687" s="6">
        <v>666</v>
      </c>
    </row>
    <row r="688" spans="5:8" ht="12.75" customHeight="1" x14ac:dyDescent="0.35">
      <c r="E688" s="6" t="s">
        <v>14</v>
      </c>
      <c r="F688" s="6">
        <v>40</v>
      </c>
      <c r="G688" s="6" t="s">
        <v>15</v>
      </c>
      <c r="H688" s="6">
        <v>667</v>
      </c>
    </row>
    <row r="689" spans="5:8" ht="12.75" customHeight="1" x14ac:dyDescent="0.35">
      <c r="E689" s="6" t="s">
        <v>14</v>
      </c>
      <c r="F689" s="6">
        <v>40</v>
      </c>
      <c r="G689" s="6" t="s">
        <v>15</v>
      </c>
      <c r="H689" s="6">
        <v>666</v>
      </c>
    </row>
    <row r="690" spans="5:8" ht="12.75" customHeight="1" x14ac:dyDescent="0.35">
      <c r="E690" s="6" t="s">
        <v>14</v>
      </c>
      <c r="F690" s="6">
        <v>40</v>
      </c>
      <c r="G690" s="6" t="s">
        <v>15</v>
      </c>
      <c r="H690" s="6">
        <v>667</v>
      </c>
    </row>
    <row r="691" spans="5:8" ht="12.75" customHeight="1" x14ac:dyDescent="0.35">
      <c r="E691" s="6" t="s">
        <v>14</v>
      </c>
      <c r="F691" s="6">
        <v>40</v>
      </c>
      <c r="G691" s="6" t="s">
        <v>15</v>
      </c>
      <c r="H691" s="6">
        <v>667</v>
      </c>
    </row>
    <row r="692" spans="5:8" ht="12.75" customHeight="1" x14ac:dyDescent="0.35">
      <c r="E692" s="6" t="s">
        <v>14</v>
      </c>
      <c r="F692" s="6">
        <v>40</v>
      </c>
      <c r="G692" s="6" t="s">
        <v>15</v>
      </c>
      <c r="H692" s="6">
        <v>667</v>
      </c>
    </row>
    <row r="693" spans="5:8" ht="12.75" customHeight="1" x14ac:dyDescent="0.35">
      <c r="E693" s="6" t="s">
        <v>14</v>
      </c>
      <c r="F693" s="6">
        <v>40</v>
      </c>
      <c r="G693" s="6" t="s">
        <v>15</v>
      </c>
      <c r="H693" s="6">
        <v>667</v>
      </c>
    </row>
    <row r="694" spans="5:8" ht="12.75" customHeight="1" x14ac:dyDescent="0.35">
      <c r="E694" s="6" t="s">
        <v>14</v>
      </c>
      <c r="F694" s="6">
        <v>39</v>
      </c>
      <c r="G694" s="6" t="s">
        <v>15</v>
      </c>
      <c r="H694" s="6">
        <v>667</v>
      </c>
    </row>
    <row r="695" spans="5:8" ht="12.75" customHeight="1" x14ac:dyDescent="0.35">
      <c r="E695" s="6" t="s">
        <v>14</v>
      </c>
      <c r="F695" s="6">
        <v>40</v>
      </c>
      <c r="G695" s="6" t="s">
        <v>15</v>
      </c>
      <c r="H695" s="6">
        <v>667</v>
      </c>
    </row>
    <row r="696" spans="5:8" ht="12.75" customHeight="1" x14ac:dyDescent="0.35">
      <c r="E696" s="6" t="s">
        <v>14</v>
      </c>
      <c r="F696" s="6">
        <v>41</v>
      </c>
      <c r="G696" s="6" t="s">
        <v>15</v>
      </c>
      <c r="H696" s="6">
        <v>667</v>
      </c>
    </row>
    <row r="697" spans="5:8" ht="12.75" customHeight="1" x14ac:dyDescent="0.35">
      <c r="E697" s="6" t="s">
        <v>14</v>
      </c>
      <c r="F697" s="6">
        <v>40</v>
      </c>
      <c r="G697" s="6" t="s">
        <v>15</v>
      </c>
      <c r="H697" s="6">
        <v>667</v>
      </c>
    </row>
    <row r="698" spans="5:8" ht="12.75" customHeight="1" x14ac:dyDescent="0.35">
      <c r="E698" s="6" t="s">
        <v>14</v>
      </c>
      <c r="F698" s="6">
        <v>40</v>
      </c>
      <c r="G698" s="6" t="s">
        <v>15</v>
      </c>
      <c r="H698" s="6">
        <v>667</v>
      </c>
    </row>
    <row r="699" spans="5:8" ht="12.75" customHeight="1" x14ac:dyDescent="0.35">
      <c r="E699" s="6" t="s">
        <v>14</v>
      </c>
      <c r="F699" s="6">
        <v>40</v>
      </c>
      <c r="G699" s="6" t="s">
        <v>15</v>
      </c>
      <c r="H699" s="6">
        <v>667</v>
      </c>
    </row>
    <row r="700" spans="5:8" ht="12.75" customHeight="1" x14ac:dyDescent="0.35">
      <c r="E700" s="6" t="s">
        <v>14</v>
      </c>
      <c r="F700" s="6">
        <v>40</v>
      </c>
      <c r="G700" s="6" t="s">
        <v>15</v>
      </c>
      <c r="H700" s="6">
        <v>667</v>
      </c>
    </row>
    <row r="701" spans="5:8" ht="12.75" customHeight="1" x14ac:dyDescent="0.35">
      <c r="E701" s="6" t="s">
        <v>14</v>
      </c>
      <c r="F701" s="6">
        <v>40</v>
      </c>
      <c r="G701" s="6" t="s">
        <v>15</v>
      </c>
      <c r="H701" s="6">
        <v>666</v>
      </c>
    </row>
    <row r="702" spans="5:8" ht="12.75" customHeight="1" x14ac:dyDescent="0.35">
      <c r="E702" s="6" t="s">
        <v>14</v>
      </c>
      <c r="F702" s="6">
        <v>40</v>
      </c>
      <c r="G702" s="6" t="s">
        <v>15</v>
      </c>
      <c r="H702" s="6">
        <v>667</v>
      </c>
    </row>
    <row r="703" spans="5:8" ht="12.75" customHeight="1" x14ac:dyDescent="0.35">
      <c r="E703" s="6" t="s">
        <v>14</v>
      </c>
      <c r="F703" s="6">
        <v>40</v>
      </c>
      <c r="G703" s="6" t="s">
        <v>15</v>
      </c>
      <c r="H703" s="6">
        <v>667</v>
      </c>
    </row>
    <row r="704" spans="5:8" ht="12.75" customHeight="1" x14ac:dyDescent="0.35">
      <c r="E704" s="6" t="s">
        <v>14</v>
      </c>
      <c r="F704" s="6">
        <v>40</v>
      </c>
      <c r="G704" s="6" t="s">
        <v>15</v>
      </c>
      <c r="H704" s="6">
        <v>667</v>
      </c>
    </row>
    <row r="705" spans="5:8" ht="12.75" customHeight="1" x14ac:dyDescent="0.35">
      <c r="E705" s="6" t="s">
        <v>14</v>
      </c>
      <c r="F705" s="6">
        <v>40</v>
      </c>
      <c r="G705" s="6" t="s">
        <v>15</v>
      </c>
      <c r="H705" s="6">
        <v>667</v>
      </c>
    </row>
    <row r="706" spans="5:8" ht="12.75" customHeight="1" x14ac:dyDescent="0.35">
      <c r="E706" s="6" t="s">
        <v>14</v>
      </c>
      <c r="F706" s="6">
        <v>40</v>
      </c>
      <c r="G706" s="6" t="s">
        <v>15</v>
      </c>
      <c r="H706" s="6">
        <v>667</v>
      </c>
    </row>
    <row r="707" spans="5:8" ht="12.75" customHeight="1" x14ac:dyDescent="0.35">
      <c r="E707" s="6" t="s">
        <v>14</v>
      </c>
      <c r="F707" s="6">
        <v>41</v>
      </c>
      <c r="G707" s="6" t="s">
        <v>15</v>
      </c>
      <c r="H707" s="6">
        <v>667</v>
      </c>
    </row>
    <row r="708" spans="5:8" ht="12.75" customHeight="1" x14ac:dyDescent="0.35">
      <c r="E708" s="6" t="s">
        <v>14</v>
      </c>
      <c r="F708" s="6">
        <v>39</v>
      </c>
      <c r="G708" s="6" t="s">
        <v>15</v>
      </c>
      <c r="H708" s="6">
        <v>666</v>
      </c>
    </row>
    <row r="709" spans="5:8" ht="12.75" customHeight="1" x14ac:dyDescent="0.35">
      <c r="E709" s="6" t="s">
        <v>14</v>
      </c>
      <c r="F709" s="6">
        <v>41</v>
      </c>
      <c r="G709" s="6" t="s">
        <v>15</v>
      </c>
      <c r="H709" s="6">
        <v>667</v>
      </c>
    </row>
    <row r="710" spans="5:8" ht="12.75" customHeight="1" x14ac:dyDescent="0.35">
      <c r="E710" s="6" t="s">
        <v>14</v>
      </c>
      <c r="F710" s="6">
        <v>40</v>
      </c>
      <c r="G710" s="6" t="s">
        <v>15</v>
      </c>
      <c r="H710" s="6">
        <v>666</v>
      </c>
    </row>
    <row r="711" spans="5:8" ht="12.75" customHeight="1" x14ac:dyDescent="0.35">
      <c r="E711" s="6" t="s">
        <v>14</v>
      </c>
      <c r="F711" s="6">
        <v>40</v>
      </c>
      <c r="G711" s="6" t="s">
        <v>15</v>
      </c>
      <c r="H711" s="6">
        <v>667</v>
      </c>
    </row>
    <row r="712" spans="5:8" ht="12.75" customHeight="1" x14ac:dyDescent="0.35">
      <c r="E712" s="6" t="s">
        <v>14</v>
      </c>
      <c r="F712" s="6">
        <v>39</v>
      </c>
      <c r="G712" s="6" t="s">
        <v>15</v>
      </c>
      <c r="H712" s="6">
        <v>666</v>
      </c>
    </row>
    <row r="713" spans="5:8" ht="12.75" customHeight="1" x14ac:dyDescent="0.35">
      <c r="E713" s="6" t="s">
        <v>14</v>
      </c>
      <c r="F713" s="6">
        <v>40</v>
      </c>
      <c r="G713" s="6" t="s">
        <v>15</v>
      </c>
      <c r="H713" s="6">
        <v>667</v>
      </c>
    </row>
    <row r="714" spans="5:8" ht="12.75" customHeight="1" x14ac:dyDescent="0.35">
      <c r="E714" s="6" t="s">
        <v>14</v>
      </c>
      <c r="F714" s="6">
        <v>40</v>
      </c>
      <c r="G714" s="6" t="s">
        <v>15</v>
      </c>
      <c r="H714" s="6">
        <v>667</v>
      </c>
    </row>
    <row r="715" spans="5:8" ht="12.75" customHeight="1" x14ac:dyDescent="0.35">
      <c r="E715" s="6" t="s">
        <v>14</v>
      </c>
      <c r="F715" s="6">
        <v>40</v>
      </c>
      <c r="G715" s="6" t="s">
        <v>15</v>
      </c>
      <c r="H715" s="6">
        <v>667</v>
      </c>
    </row>
    <row r="716" spans="5:8" ht="12.75" customHeight="1" x14ac:dyDescent="0.35">
      <c r="E716" s="6" t="s">
        <v>14</v>
      </c>
      <c r="F716" s="6">
        <v>40</v>
      </c>
      <c r="G716" s="6" t="s">
        <v>15</v>
      </c>
      <c r="H716" s="6">
        <v>667</v>
      </c>
    </row>
    <row r="717" spans="5:8" ht="12.75" customHeight="1" x14ac:dyDescent="0.35">
      <c r="E717" s="6" t="s">
        <v>14</v>
      </c>
      <c r="F717" s="6">
        <v>41</v>
      </c>
      <c r="G717" s="6" t="s">
        <v>15</v>
      </c>
      <c r="H717" s="6">
        <v>668</v>
      </c>
    </row>
    <row r="718" spans="5:8" ht="12.75" customHeight="1" x14ac:dyDescent="0.35">
      <c r="E718" s="6" t="s">
        <v>14</v>
      </c>
      <c r="F718" s="6">
        <v>40</v>
      </c>
      <c r="G718" s="6" t="s">
        <v>15</v>
      </c>
      <c r="H718" s="6">
        <v>667</v>
      </c>
    </row>
    <row r="719" spans="5:8" ht="12.75" customHeight="1" x14ac:dyDescent="0.35">
      <c r="E719" s="6" t="s">
        <v>14</v>
      </c>
      <c r="F719" s="6">
        <v>39</v>
      </c>
      <c r="G719" s="6" t="s">
        <v>15</v>
      </c>
      <c r="H719" s="6">
        <v>668</v>
      </c>
    </row>
    <row r="720" spans="5:8" ht="12.75" customHeight="1" x14ac:dyDescent="0.35">
      <c r="E720" s="6" t="s">
        <v>14</v>
      </c>
      <c r="F720" s="6">
        <v>40</v>
      </c>
      <c r="G720" s="6" t="s">
        <v>15</v>
      </c>
      <c r="H720" s="6">
        <v>667</v>
      </c>
    </row>
    <row r="721" spans="5:8" ht="12.75" customHeight="1" x14ac:dyDescent="0.35">
      <c r="E721" s="6" t="s">
        <v>14</v>
      </c>
      <c r="F721" s="6">
        <v>40</v>
      </c>
      <c r="G721" s="6" t="s">
        <v>15</v>
      </c>
      <c r="H721" s="6">
        <v>666</v>
      </c>
    </row>
    <row r="722" spans="5:8" ht="12.75" customHeight="1" x14ac:dyDescent="0.35">
      <c r="E722" s="6" t="s">
        <v>14</v>
      </c>
      <c r="F722" s="6">
        <v>39</v>
      </c>
      <c r="G722" s="6" t="s">
        <v>15</v>
      </c>
      <c r="H722" s="6">
        <v>666</v>
      </c>
    </row>
    <row r="723" spans="5:8" ht="12.75" customHeight="1" x14ac:dyDescent="0.35">
      <c r="E723" s="6" t="s">
        <v>14</v>
      </c>
      <c r="F723" s="6">
        <v>40</v>
      </c>
      <c r="G723" s="6" t="s">
        <v>15</v>
      </c>
      <c r="H723" s="6">
        <v>667</v>
      </c>
    </row>
    <row r="724" spans="5:8" ht="12.75" customHeight="1" x14ac:dyDescent="0.35">
      <c r="E724" s="6" t="s">
        <v>14</v>
      </c>
      <c r="F724" s="6">
        <v>40</v>
      </c>
      <c r="G724" s="6" t="s">
        <v>15</v>
      </c>
      <c r="H724" s="6">
        <v>667</v>
      </c>
    </row>
    <row r="725" spans="5:8" ht="12.75" customHeight="1" x14ac:dyDescent="0.35">
      <c r="E725" s="6" t="s">
        <v>14</v>
      </c>
      <c r="F725" s="6">
        <v>40</v>
      </c>
      <c r="G725" s="6" t="s">
        <v>15</v>
      </c>
      <c r="H725" s="6">
        <v>667</v>
      </c>
    </row>
    <row r="726" spans="5:8" ht="12.75" customHeight="1" x14ac:dyDescent="0.35">
      <c r="E726" s="6" t="s">
        <v>14</v>
      </c>
      <c r="F726" s="6">
        <v>40</v>
      </c>
      <c r="G726" s="6" t="s">
        <v>15</v>
      </c>
      <c r="H726" s="6">
        <v>667</v>
      </c>
    </row>
    <row r="727" spans="5:8" ht="12.75" customHeight="1" x14ac:dyDescent="0.35">
      <c r="E727" s="6" t="s">
        <v>14</v>
      </c>
      <c r="F727" s="6">
        <v>41</v>
      </c>
      <c r="G727" s="6" t="s">
        <v>15</v>
      </c>
      <c r="H727" s="6">
        <v>667</v>
      </c>
    </row>
    <row r="728" spans="5:8" ht="12.75" customHeight="1" x14ac:dyDescent="0.35">
      <c r="E728" s="6" t="s">
        <v>14</v>
      </c>
      <c r="F728" s="6">
        <v>40</v>
      </c>
      <c r="G728" s="6" t="s">
        <v>15</v>
      </c>
      <c r="H728" s="6">
        <v>667</v>
      </c>
    </row>
    <row r="729" spans="5:8" ht="12.75" customHeight="1" x14ac:dyDescent="0.35">
      <c r="E729" s="6" t="s">
        <v>14</v>
      </c>
      <c r="F729" s="6">
        <v>40</v>
      </c>
      <c r="G729" s="6" t="s">
        <v>15</v>
      </c>
      <c r="H729" s="6">
        <v>667</v>
      </c>
    </row>
    <row r="730" spans="5:8" ht="12.75" customHeight="1" x14ac:dyDescent="0.35">
      <c r="E730" s="6" t="s">
        <v>14</v>
      </c>
      <c r="F730" s="6">
        <v>40</v>
      </c>
      <c r="G730" s="6" t="s">
        <v>15</v>
      </c>
      <c r="H730" s="6">
        <v>666</v>
      </c>
    </row>
    <row r="731" spans="5:8" ht="12.75" customHeight="1" x14ac:dyDescent="0.35">
      <c r="E731" s="6" t="s">
        <v>14</v>
      </c>
      <c r="F731" s="6">
        <v>40</v>
      </c>
      <c r="G731" s="6" t="s">
        <v>15</v>
      </c>
      <c r="H731" s="6">
        <v>666</v>
      </c>
    </row>
    <row r="732" spans="5:8" ht="12.75" customHeight="1" x14ac:dyDescent="0.35">
      <c r="E732" s="6" t="s">
        <v>14</v>
      </c>
      <c r="F732" s="6">
        <v>40</v>
      </c>
      <c r="G732" s="6" t="s">
        <v>15</v>
      </c>
      <c r="H732" s="6">
        <v>667</v>
      </c>
    </row>
    <row r="733" spans="5:8" ht="12.75" customHeight="1" x14ac:dyDescent="0.35">
      <c r="E733" s="6" t="s">
        <v>14</v>
      </c>
      <c r="F733" s="6">
        <v>40</v>
      </c>
      <c r="G733" s="6" t="s">
        <v>15</v>
      </c>
      <c r="H733" s="6">
        <v>667</v>
      </c>
    </row>
    <row r="734" spans="5:8" ht="12.75" customHeight="1" x14ac:dyDescent="0.35">
      <c r="E734" s="6" t="s">
        <v>14</v>
      </c>
      <c r="F734" s="6">
        <v>40</v>
      </c>
      <c r="G734" s="6" t="s">
        <v>15</v>
      </c>
      <c r="H734" s="6">
        <v>667</v>
      </c>
    </row>
    <row r="735" spans="5:8" ht="12.75" customHeight="1" x14ac:dyDescent="0.35">
      <c r="E735" s="6" t="s">
        <v>14</v>
      </c>
      <c r="F735" s="6">
        <v>40</v>
      </c>
      <c r="G735" s="6" t="s">
        <v>15</v>
      </c>
      <c r="H735" s="6">
        <v>667</v>
      </c>
    </row>
    <row r="736" spans="5:8" ht="12.75" customHeight="1" x14ac:dyDescent="0.35">
      <c r="E736" s="6" t="s">
        <v>14</v>
      </c>
      <c r="F736" s="6">
        <v>39</v>
      </c>
      <c r="G736" s="6" t="s">
        <v>15</v>
      </c>
      <c r="H736" s="6">
        <v>667</v>
      </c>
    </row>
    <row r="737" spans="5:8" ht="12.75" customHeight="1" x14ac:dyDescent="0.35">
      <c r="E737" s="6" t="s">
        <v>14</v>
      </c>
      <c r="F737" s="6">
        <v>40</v>
      </c>
      <c r="G737" s="6" t="s">
        <v>15</v>
      </c>
      <c r="H737" s="6">
        <v>667</v>
      </c>
    </row>
    <row r="738" spans="5:8" ht="12.75" customHeight="1" x14ac:dyDescent="0.35">
      <c r="E738" s="6" t="s">
        <v>14</v>
      </c>
      <c r="F738" s="6">
        <v>40</v>
      </c>
      <c r="G738" s="6" t="s">
        <v>15</v>
      </c>
      <c r="H738" s="6">
        <v>667</v>
      </c>
    </row>
    <row r="739" spans="5:8" ht="12.75" customHeight="1" x14ac:dyDescent="0.35">
      <c r="E739" s="6" t="s">
        <v>14</v>
      </c>
      <c r="F739" s="6">
        <v>40</v>
      </c>
      <c r="G739" s="6" t="s">
        <v>15</v>
      </c>
      <c r="H739" s="6">
        <v>667</v>
      </c>
    </row>
    <row r="740" spans="5:8" ht="12.75" customHeight="1" x14ac:dyDescent="0.35">
      <c r="E740" s="6" t="s">
        <v>14</v>
      </c>
      <c r="F740" s="6">
        <v>40</v>
      </c>
      <c r="G740" s="6" t="s">
        <v>15</v>
      </c>
      <c r="H740" s="6">
        <v>666</v>
      </c>
    </row>
    <row r="741" spans="5:8" ht="12.75" customHeight="1" x14ac:dyDescent="0.35">
      <c r="E741" s="6" t="s">
        <v>14</v>
      </c>
      <c r="F741" s="6">
        <v>39</v>
      </c>
      <c r="G741" s="6" t="s">
        <v>15</v>
      </c>
      <c r="H741" s="6">
        <v>666</v>
      </c>
    </row>
    <row r="742" spans="5:8" ht="12.75" customHeight="1" x14ac:dyDescent="0.35">
      <c r="E742" s="6" t="s">
        <v>14</v>
      </c>
      <c r="F742" s="6">
        <v>40</v>
      </c>
      <c r="G742" s="6" t="s">
        <v>15</v>
      </c>
      <c r="H742" s="6">
        <v>667</v>
      </c>
    </row>
    <row r="743" spans="5:8" ht="12.75" customHeight="1" x14ac:dyDescent="0.35">
      <c r="E743" s="6" t="s">
        <v>14</v>
      </c>
      <c r="F743" s="6">
        <v>40</v>
      </c>
      <c r="G743" s="6" t="s">
        <v>15</v>
      </c>
      <c r="H743" s="6">
        <v>667</v>
      </c>
    </row>
    <row r="744" spans="5:8" ht="12.75" customHeight="1" x14ac:dyDescent="0.35">
      <c r="E744" s="6" t="s">
        <v>14</v>
      </c>
      <c r="F744" s="6">
        <v>40</v>
      </c>
      <c r="G744" s="6" t="s">
        <v>15</v>
      </c>
      <c r="H744" s="6">
        <v>667</v>
      </c>
    </row>
    <row r="745" spans="5:8" ht="12.75" customHeight="1" x14ac:dyDescent="0.35">
      <c r="E745" s="6" t="s">
        <v>14</v>
      </c>
      <c r="F745" s="6">
        <v>40</v>
      </c>
      <c r="G745" s="6" t="s">
        <v>15</v>
      </c>
      <c r="H745" s="6">
        <v>667</v>
      </c>
    </row>
    <row r="746" spans="5:8" ht="12.75" customHeight="1" x14ac:dyDescent="0.35">
      <c r="E746" s="6" t="s">
        <v>14</v>
      </c>
      <c r="F746" s="6">
        <v>40</v>
      </c>
      <c r="G746" s="6" t="s">
        <v>15</v>
      </c>
      <c r="H746" s="6">
        <v>667</v>
      </c>
    </row>
    <row r="747" spans="5:8" ht="12.75" customHeight="1" x14ac:dyDescent="0.35">
      <c r="E747" s="6" t="s">
        <v>14</v>
      </c>
      <c r="F747" s="6">
        <v>40</v>
      </c>
      <c r="G747" s="6" t="s">
        <v>15</v>
      </c>
      <c r="H747" s="6">
        <v>667</v>
      </c>
    </row>
    <row r="748" spans="5:8" ht="12.75" customHeight="1" x14ac:dyDescent="0.35">
      <c r="E748" s="6" t="s">
        <v>14</v>
      </c>
      <c r="F748" s="6">
        <v>39</v>
      </c>
      <c r="G748" s="6" t="s">
        <v>15</v>
      </c>
      <c r="H748" s="6">
        <v>666</v>
      </c>
    </row>
    <row r="749" spans="5:8" ht="12.75" customHeight="1" x14ac:dyDescent="0.35">
      <c r="E749" s="6" t="s">
        <v>14</v>
      </c>
      <c r="F749" s="6">
        <v>40</v>
      </c>
      <c r="G749" s="6" t="s">
        <v>15</v>
      </c>
      <c r="H749" s="6">
        <v>667</v>
      </c>
    </row>
    <row r="750" spans="5:8" ht="12.75" customHeight="1" x14ac:dyDescent="0.35">
      <c r="E750" s="6" t="s">
        <v>14</v>
      </c>
      <c r="F750" s="6">
        <v>40</v>
      </c>
      <c r="G750" s="6" t="s">
        <v>15</v>
      </c>
      <c r="H750" s="6">
        <v>666</v>
      </c>
    </row>
    <row r="751" spans="5:8" ht="12.75" customHeight="1" x14ac:dyDescent="0.35">
      <c r="E751" s="6" t="s">
        <v>14</v>
      </c>
      <c r="F751" s="6">
        <v>41</v>
      </c>
      <c r="G751" s="6" t="s">
        <v>15</v>
      </c>
      <c r="H751" s="6">
        <v>667</v>
      </c>
    </row>
    <row r="752" spans="5:8" ht="12.75" customHeight="1" x14ac:dyDescent="0.35">
      <c r="E752" s="6" t="s">
        <v>14</v>
      </c>
      <c r="F752" s="6">
        <v>40</v>
      </c>
      <c r="G752" s="6" t="s">
        <v>15</v>
      </c>
      <c r="H752" s="6">
        <v>667</v>
      </c>
    </row>
    <row r="753" spans="5:8" ht="12.75" customHeight="1" x14ac:dyDescent="0.35">
      <c r="E753" s="6" t="s">
        <v>14</v>
      </c>
      <c r="F753" s="6">
        <v>39</v>
      </c>
      <c r="G753" s="6" t="s">
        <v>15</v>
      </c>
      <c r="H753" s="6">
        <v>667</v>
      </c>
    </row>
    <row r="754" spans="5:8" ht="12.75" customHeight="1" x14ac:dyDescent="0.35">
      <c r="E754" s="6" t="s">
        <v>14</v>
      </c>
      <c r="F754" s="6">
        <v>40</v>
      </c>
      <c r="G754" s="6" t="s">
        <v>15</v>
      </c>
      <c r="H754" s="6">
        <v>667</v>
      </c>
    </row>
    <row r="755" spans="5:8" ht="12.75" customHeight="1" x14ac:dyDescent="0.35">
      <c r="E755" s="6" t="s">
        <v>14</v>
      </c>
      <c r="F755" s="6">
        <v>41</v>
      </c>
      <c r="G755" s="6" t="s">
        <v>15</v>
      </c>
      <c r="H755" s="6">
        <v>668</v>
      </c>
    </row>
    <row r="756" spans="5:8" ht="12.75" customHeight="1" x14ac:dyDescent="0.35">
      <c r="E756" s="6" t="s">
        <v>14</v>
      </c>
      <c r="F756" s="6">
        <v>40</v>
      </c>
      <c r="G756" s="6" t="s">
        <v>15</v>
      </c>
      <c r="H756" s="6">
        <v>667</v>
      </c>
    </row>
    <row r="757" spans="5:8" ht="12.75" customHeight="1" x14ac:dyDescent="0.35">
      <c r="E757" s="6" t="s">
        <v>14</v>
      </c>
      <c r="F757" s="6">
        <v>40</v>
      </c>
      <c r="G757" s="6" t="s">
        <v>15</v>
      </c>
      <c r="H757" s="6">
        <v>668</v>
      </c>
    </row>
    <row r="758" spans="5:8" ht="12.75" customHeight="1" x14ac:dyDescent="0.35">
      <c r="E758" s="6" t="s">
        <v>14</v>
      </c>
      <c r="F758" s="6">
        <v>40</v>
      </c>
      <c r="G758" s="6" t="s">
        <v>15</v>
      </c>
      <c r="H758" s="6">
        <v>667</v>
      </c>
    </row>
    <row r="759" spans="5:8" ht="12.75" customHeight="1" x14ac:dyDescent="0.35">
      <c r="E759" s="6" t="s">
        <v>14</v>
      </c>
      <c r="F759" s="6">
        <v>40</v>
      </c>
      <c r="G759" s="6" t="s">
        <v>15</v>
      </c>
      <c r="H759" s="6">
        <v>667</v>
      </c>
    </row>
    <row r="760" spans="5:8" ht="12.75" customHeight="1" x14ac:dyDescent="0.35">
      <c r="E760" s="6" t="s">
        <v>14</v>
      </c>
      <c r="F760" s="6">
        <v>41</v>
      </c>
      <c r="G760" s="6" t="s">
        <v>15</v>
      </c>
      <c r="H760" s="6">
        <v>667</v>
      </c>
    </row>
    <row r="761" spans="5:8" ht="12.75" customHeight="1" x14ac:dyDescent="0.35">
      <c r="E761" s="6" t="s">
        <v>14</v>
      </c>
      <c r="F761" s="6">
        <v>40</v>
      </c>
      <c r="G761" s="6" t="s">
        <v>15</v>
      </c>
      <c r="H761" s="6">
        <v>667</v>
      </c>
    </row>
    <row r="762" spans="5:8" ht="12.75" customHeight="1" x14ac:dyDescent="0.35">
      <c r="E762" s="6" t="s">
        <v>14</v>
      </c>
      <c r="F762" s="6">
        <v>40</v>
      </c>
      <c r="G762" s="6" t="s">
        <v>15</v>
      </c>
      <c r="H762" s="6">
        <v>667</v>
      </c>
    </row>
    <row r="763" spans="5:8" ht="12.75" customHeight="1" x14ac:dyDescent="0.35">
      <c r="E763" s="6" t="s">
        <v>14</v>
      </c>
      <c r="F763" s="6">
        <v>40</v>
      </c>
      <c r="G763" s="6" t="s">
        <v>15</v>
      </c>
      <c r="H763" s="6">
        <v>667</v>
      </c>
    </row>
    <row r="764" spans="5:8" ht="12.75" customHeight="1" x14ac:dyDescent="0.35">
      <c r="E764" s="6" t="s">
        <v>14</v>
      </c>
      <c r="F764" s="6">
        <v>40</v>
      </c>
      <c r="G764" s="6" t="s">
        <v>15</v>
      </c>
      <c r="H764" s="6">
        <v>667</v>
      </c>
    </row>
    <row r="765" spans="5:8" ht="12.75" customHeight="1" x14ac:dyDescent="0.35">
      <c r="E765" s="6" t="s">
        <v>14</v>
      </c>
      <c r="F765" s="6">
        <v>40</v>
      </c>
      <c r="G765" s="6" t="s">
        <v>15</v>
      </c>
      <c r="H765" s="6">
        <v>667</v>
      </c>
    </row>
    <row r="766" spans="5:8" ht="12.75" customHeight="1" x14ac:dyDescent="0.35">
      <c r="E766" s="6" t="s">
        <v>14</v>
      </c>
      <c r="F766" s="6">
        <v>39</v>
      </c>
      <c r="G766" s="6" t="s">
        <v>15</v>
      </c>
      <c r="H766" s="6">
        <v>666</v>
      </c>
    </row>
    <row r="767" spans="5:8" ht="12.75" customHeight="1" x14ac:dyDescent="0.35">
      <c r="E767" s="6" t="s">
        <v>14</v>
      </c>
      <c r="F767" s="6">
        <v>40</v>
      </c>
      <c r="G767" s="6" t="s">
        <v>15</v>
      </c>
      <c r="H767" s="6">
        <v>667</v>
      </c>
    </row>
    <row r="768" spans="5:8" ht="12.75" customHeight="1" x14ac:dyDescent="0.35">
      <c r="E768" s="6" t="s">
        <v>14</v>
      </c>
      <c r="F768" s="6">
        <v>40</v>
      </c>
      <c r="G768" s="6" t="s">
        <v>15</v>
      </c>
      <c r="H768" s="6">
        <v>666</v>
      </c>
    </row>
    <row r="769" spans="5:8" ht="12.75" customHeight="1" x14ac:dyDescent="0.35">
      <c r="E769" s="6" t="s">
        <v>14</v>
      </c>
      <c r="F769" s="6">
        <v>40</v>
      </c>
      <c r="G769" s="6" t="s">
        <v>15</v>
      </c>
      <c r="H769" s="6">
        <v>667</v>
      </c>
    </row>
    <row r="770" spans="5:8" ht="12.75" customHeight="1" x14ac:dyDescent="0.35">
      <c r="E770" s="6" t="s">
        <v>14</v>
      </c>
      <c r="F770" s="6">
        <v>40</v>
      </c>
      <c r="G770" s="6" t="s">
        <v>15</v>
      </c>
      <c r="H770" s="6">
        <v>666</v>
      </c>
    </row>
    <row r="771" spans="5:8" ht="12.75" customHeight="1" x14ac:dyDescent="0.35">
      <c r="E771" s="6" t="s">
        <v>14</v>
      </c>
      <c r="F771" s="6">
        <v>40</v>
      </c>
      <c r="G771" s="6" t="s">
        <v>15</v>
      </c>
      <c r="H771" s="6">
        <v>666</v>
      </c>
    </row>
    <row r="772" spans="5:8" ht="12.75" customHeight="1" x14ac:dyDescent="0.35">
      <c r="E772" s="6" t="s">
        <v>14</v>
      </c>
      <c r="F772" s="6">
        <v>41</v>
      </c>
      <c r="G772" s="6" t="s">
        <v>15</v>
      </c>
      <c r="H772" s="6">
        <v>667</v>
      </c>
    </row>
    <row r="773" spans="5:8" ht="12.75" customHeight="1" x14ac:dyDescent="0.35">
      <c r="E773" s="6" t="s">
        <v>14</v>
      </c>
      <c r="F773" s="6">
        <v>41</v>
      </c>
      <c r="G773" s="6" t="s">
        <v>15</v>
      </c>
      <c r="H773" s="6">
        <v>666</v>
      </c>
    </row>
    <row r="774" spans="5:8" ht="12.75" customHeight="1" x14ac:dyDescent="0.35">
      <c r="E774" s="6" t="s">
        <v>14</v>
      </c>
      <c r="F774" s="6">
        <v>41</v>
      </c>
      <c r="G774" s="6" t="s">
        <v>15</v>
      </c>
      <c r="H774" s="6">
        <v>667</v>
      </c>
    </row>
    <row r="775" spans="5:8" ht="12.75" customHeight="1" x14ac:dyDescent="0.35">
      <c r="E775" s="6" t="s">
        <v>14</v>
      </c>
      <c r="F775" s="6">
        <v>40</v>
      </c>
      <c r="G775" s="6" t="s">
        <v>15</v>
      </c>
      <c r="H775" s="6">
        <v>666</v>
      </c>
    </row>
    <row r="776" spans="5:8" ht="12.75" customHeight="1" x14ac:dyDescent="0.35">
      <c r="E776" s="6" t="s">
        <v>14</v>
      </c>
      <c r="F776" s="6">
        <v>39</v>
      </c>
      <c r="G776" s="6" t="s">
        <v>15</v>
      </c>
      <c r="H776" s="6">
        <v>666</v>
      </c>
    </row>
    <row r="777" spans="5:8" ht="12.75" customHeight="1" x14ac:dyDescent="0.35">
      <c r="E777" s="6" t="s">
        <v>14</v>
      </c>
      <c r="F777" s="6">
        <v>40</v>
      </c>
      <c r="G777" s="6" t="s">
        <v>15</v>
      </c>
      <c r="H777" s="6">
        <v>666</v>
      </c>
    </row>
    <row r="778" spans="5:8" ht="12.75" customHeight="1" x14ac:dyDescent="0.35">
      <c r="E778" s="6" t="s">
        <v>14</v>
      </c>
      <c r="F778" s="6">
        <v>40</v>
      </c>
      <c r="G778" s="6" t="s">
        <v>15</v>
      </c>
      <c r="H778" s="6">
        <v>666</v>
      </c>
    </row>
    <row r="779" spans="5:8" ht="12.75" customHeight="1" x14ac:dyDescent="0.35">
      <c r="E779" s="6" t="s">
        <v>14</v>
      </c>
      <c r="F779" s="6">
        <v>39</v>
      </c>
      <c r="G779" s="6" t="s">
        <v>15</v>
      </c>
      <c r="H779" s="6">
        <v>666</v>
      </c>
    </row>
    <row r="780" spans="5:8" ht="12.75" customHeight="1" x14ac:dyDescent="0.35">
      <c r="E780" s="6" t="s">
        <v>14</v>
      </c>
      <c r="F780" s="6">
        <v>40</v>
      </c>
      <c r="G780" s="6" t="s">
        <v>15</v>
      </c>
      <c r="H780" s="6">
        <v>666</v>
      </c>
    </row>
    <row r="781" spans="5:8" ht="12.75" customHeight="1" x14ac:dyDescent="0.35">
      <c r="E781" s="6" t="s">
        <v>14</v>
      </c>
      <c r="F781" s="6">
        <v>40</v>
      </c>
      <c r="G781" s="6" t="s">
        <v>15</v>
      </c>
      <c r="H781" s="6">
        <v>666</v>
      </c>
    </row>
    <row r="782" spans="5:8" ht="12.75" customHeight="1" x14ac:dyDescent="0.35">
      <c r="E782" s="6" t="s">
        <v>14</v>
      </c>
      <c r="F782" s="6">
        <v>40</v>
      </c>
      <c r="G782" s="6" t="s">
        <v>15</v>
      </c>
      <c r="H782" s="6">
        <v>666</v>
      </c>
    </row>
    <row r="783" spans="5:8" ht="12.75" customHeight="1" x14ac:dyDescent="0.35">
      <c r="E783" s="6" t="s">
        <v>14</v>
      </c>
      <c r="F783" s="6">
        <v>39</v>
      </c>
      <c r="G783" s="6" t="s">
        <v>15</v>
      </c>
      <c r="H783" s="6">
        <v>666</v>
      </c>
    </row>
    <row r="784" spans="5:8" ht="12.75" customHeight="1" x14ac:dyDescent="0.35">
      <c r="E784" s="6" t="s">
        <v>14</v>
      </c>
      <c r="F784" s="6">
        <v>40</v>
      </c>
      <c r="G784" s="6" t="s">
        <v>15</v>
      </c>
      <c r="H784" s="6">
        <v>666</v>
      </c>
    </row>
    <row r="785" spans="5:8" ht="12.75" customHeight="1" x14ac:dyDescent="0.35">
      <c r="E785" s="6" t="s">
        <v>14</v>
      </c>
      <c r="F785" s="6">
        <v>40</v>
      </c>
      <c r="G785" s="6" t="s">
        <v>15</v>
      </c>
      <c r="H785" s="6">
        <v>666</v>
      </c>
    </row>
    <row r="786" spans="5:8" ht="12.75" customHeight="1" x14ac:dyDescent="0.35">
      <c r="E786" s="6" t="s">
        <v>14</v>
      </c>
      <c r="F786" s="6">
        <v>39</v>
      </c>
      <c r="G786" s="6" t="s">
        <v>15</v>
      </c>
      <c r="H786" s="6">
        <v>666</v>
      </c>
    </row>
    <row r="787" spans="5:8" ht="12.75" customHeight="1" x14ac:dyDescent="0.35">
      <c r="E787" s="6" t="s">
        <v>14</v>
      </c>
      <c r="F787" s="6">
        <v>40</v>
      </c>
      <c r="G787" s="6" t="s">
        <v>15</v>
      </c>
      <c r="H787" s="6">
        <v>666</v>
      </c>
    </row>
    <row r="788" spans="5:8" ht="12.75" customHeight="1" x14ac:dyDescent="0.35">
      <c r="E788" s="6" t="s">
        <v>14</v>
      </c>
      <c r="F788" s="6">
        <v>40</v>
      </c>
      <c r="G788" s="6" t="s">
        <v>15</v>
      </c>
      <c r="H788" s="6">
        <v>666</v>
      </c>
    </row>
    <row r="789" spans="5:8" ht="12.75" customHeight="1" x14ac:dyDescent="0.35">
      <c r="E789" s="6" t="s">
        <v>14</v>
      </c>
      <c r="F789" s="6">
        <v>40</v>
      </c>
      <c r="G789" s="6" t="s">
        <v>15</v>
      </c>
      <c r="H789" s="6">
        <v>666</v>
      </c>
    </row>
    <row r="790" spans="5:8" ht="12.75" customHeight="1" x14ac:dyDescent="0.35">
      <c r="E790" s="6" t="s">
        <v>14</v>
      </c>
      <c r="F790" s="6">
        <v>39</v>
      </c>
      <c r="G790" s="6" t="s">
        <v>15</v>
      </c>
      <c r="H790" s="6">
        <v>667</v>
      </c>
    </row>
    <row r="791" spans="5:8" ht="12.75" customHeight="1" x14ac:dyDescent="0.35">
      <c r="E791" s="6" t="s">
        <v>14</v>
      </c>
      <c r="F791" s="6">
        <v>40</v>
      </c>
      <c r="G791" s="6" t="s">
        <v>15</v>
      </c>
      <c r="H791" s="6">
        <v>667</v>
      </c>
    </row>
    <row r="792" spans="5:8" ht="12.75" customHeight="1" x14ac:dyDescent="0.35">
      <c r="E792" s="6" t="s">
        <v>14</v>
      </c>
      <c r="F792" s="6">
        <v>40</v>
      </c>
      <c r="G792" s="6" t="s">
        <v>15</v>
      </c>
      <c r="H792" s="6">
        <v>666</v>
      </c>
    </row>
    <row r="793" spans="5:8" ht="12.75" customHeight="1" x14ac:dyDescent="0.35">
      <c r="E793" s="6" t="s">
        <v>14</v>
      </c>
      <c r="F793" s="6">
        <v>40</v>
      </c>
      <c r="G793" s="6" t="s">
        <v>15</v>
      </c>
      <c r="H793" s="6">
        <v>666</v>
      </c>
    </row>
    <row r="794" spans="5:8" ht="12.75" customHeight="1" x14ac:dyDescent="0.35">
      <c r="E794" s="6" t="s">
        <v>14</v>
      </c>
      <c r="F794" s="6">
        <v>40</v>
      </c>
      <c r="G794" s="6" t="s">
        <v>15</v>
      </c>
      <c r="H794" s="6">
        <v>666</v>
      </c>
    </row>
    <row r="795" spans="5:8" ht="12.75" customHeight="1" x14ac:dyDescent="0.35">
      <c r="E795" s="6" t="s">
        <v>14</v>
      </c>
      <c r="F795" s="6">
        <v>40</v>
      </c>
      <c r="G795" s="6" t="s">
        <v>15</v>
      </c>
      <c r="H795" s="6">
        <v>667</v>
      </c>
    </row>
    <row r="796" spans="5:8" ht="12.75" customHeight="1" x14ac:dyDescent="0.35">
      <c r="E796" s="6" t="s">
        <v>14</v>
      </c>
      <c r="F796" s="6">
        <v>40</v>
      </c>
      <c r="G796" s="6" t="s">
        <v>15</v>
      </c>
      <c r="H796" s="6">
        <v>666</v>
      </c>
    </row>
    <row r="797" spans="5:8" ht="12.75" customHeight="1" x14ac:dyDescent="0.35">
      <c r="E797" s="6" t="s">
        <v>14</v>
      </c>
      <c r="F797" s="6">
        <v>40</v>
      </c>
      <c r="G797" s="6" t="s">
        <v>15</v>
      </c>
      <c r="H797" s="6">
        <v>667</v>
      </c>
    </row>
    <row r="798" spans="5:8" ht="12.75" customHeight="1" x14ac:dyDescent="0.35">
      <c r="E798" s="6" t="s">
        <v>14</v>
      </c>
      <c r="F798" s="6">
        <v>41</v>
      </c>
      <c r="G798" s="6" t="s">
        <v>15</v>
      </c>
      <c r="H798" s="6">
        <v>666</v>
      </c>
    </row>
    <row r="799" spans="5:8" ht="12.75" customHeight="1" x14ac:dyDescent="0.35">
      <c r="E799" s="6" t="s">
        <v>14</v>
      </c>
      <c r="F799" s="6">
        <v>39</v>
      </c>
      <c r="G799" s="6" t="s">
        <v>15</v>
      </c>
      <c r="H799" s="6">
        <v>666</v>
      </c>
    </row>
    <row r="800" spans="5:8" ht="12.75" customHeight="1" x14ac:dyDescent="0.35">
      <c r="E800" s="6" t="s">
        <v>14</v>
      </c>
      <c r="F800" s="6">
        <v>39</v>
      </c>
      <c r="G800" s="6" t="s">
        <v>15</v>
      </c>
      <c r="H800" s="6">
        <v>666</v>
      </c>
    </row>
    <row r="801" spans="5:8" ht="12.75" customHeight="1" x14ac:dyDescent="0.35">
      <c r="E801" s="6" t="s">
        <v>14</v>
      </c>
      <c r="F801" s="6">
        <v>40</v>
      </c>
      <c r="G801" s="6" t="s">
        <v>15</v>
      </c>
      <c r="H801" s="6">
        <v>666</v>
      </c>
    </row>
    <row r="802" spans="5:8" ht="12.75" customHeight="1" x14ac:dyDescent="0.35">
      <c r="E802" s="6" t="s">
        <v>14</v>
      </c>
      <c r="F802" s="6">
        <v>40</v>
      </c>
      <c r="G802" s="6" t="s">
        <v>15</v>
      </c>
      <c r="H802" s="6">
        <v>666</v>
      </c>
    </row>
    <row r="803" spans="5:8" ht="12.75" customHeight="1" x14ac:dyDescent="0.35">
      <c r="E803" s="6" t="s">
        <v>14</v>
      </c>
      <c r="F803" s="6">
        <v>40</v>
      </c>
      <c r="G803" s="6" t="s">
        <v>15</v>
      </c>
      <c r="H803" s="6">
        <v>666</v>
      </c>
    </row>
    <row r="804" spans="5:8" ht="12.75" customHeight="1" x14ac:dyDescent="0.35">
      <c r="E804" s="6" t="s">
        <v>14</v>
      </c>
      <c r="F804" s="6">
        <v>40</v>
      </c>
      <c r="G804" s="6" t="s">
        <v>15</v>
      </c>
      <c r="H804" s="6">
        <v>666</v>
      </c>
    </row>
    <row r="805" spans="5:8" ht="12.75" customHeight="1" x14ac:dyDescent="0.35">
      <c r="E805" s="6" t="s">
        <v>14</v>
      </c>
      <c r="F805" s="6">
        <v>40</v>
      </c>
      <c r="G805" s="6" t="s">
        <v>15</v>
      </c>
      <c r="H805" s="6">
        <v>666</v>
      </c>
    </row>
    <row r="806" spans="5:8" ht="12.75" customHeight="1" x14ac:dyDescent="0.35">
      <c r="E806" s="6" t="s">
        <v>14</v>
      </c>
      <c r="F806" s="6">
        <v>40</v>
      </c>
      <c r="G806" s="6" t="s">
        <v>15</v>
      </c>
      <c r="H806" s="6">
        <v>666</v>
      </c>
    </row>
    <row r="807" spans="5:8" ht="12.75" customHeight="1" x14ac:dyDescent="0.35">
      <c r="E807" s="6" t="s">
        <v>14</v>
      </c>
      <c r="F807" s="6">
        <v>40</v>
      </c>
      <c r="G807" s="6" t="s">
        <v>15</v>
      </c>
      <c r="H807" s="6">
        <v>666</v>
      </c>
    </row>
    <row r="808" spans="5:8" ht="12.75" customHeight="1" x14ac:dyDescent="0.35">
      <c r="E808" s="6" t="s">
        <v>14</v>
      </c>
      <c r="F808" s="6">
        <v>40</v>
      </c>
      <c r="G808" s="6" t="s">
        <v>15</v>
      </c>
      <c r="H808" s="6">
        <v>666</v>
      </c>
    </row>
    <row r="809" spans="5:8" ht="12.75" customHeight="1" x14ac:dyDescent="0.35">
      <c r="E809" s="6" t="s">
        <v>14</v>
      </c>
      <c r="F809" s="6">
        <v>41</v>
      </c>
      <c r="G809" s="6" t="s">
        <v>15</v>
      </c>
      <c r="H809" s="6">
        <v>666</v>
      </c>
    </row>
    <row r="810" spans="5:8" ht="12.75" customHeight="1" x14ac:dyDescent="0.35">
      <c r="E810" s="6" t="s">
        <v>14</v>
      </c>
      <c r="F810" s="6">
        <v>39</v>
      </c>
      <c r="G810" s="6" t="s">
        <v>15</v>
      </c>
      <c r="H810" s="6">
        <v>666</v>
      </c>
    </row>
    <row r="811" spans="5:8" ht="12.75" customHeight="1" x14ac:dyDescent="0.35">
      <c r="E811" s="6" t="s">
        <v>14</v>
      </c>
      <c r="F811" s="6">
        <v>40</v>
      </c>
      <c r="G811" s="6" t="s">
        <v>15</v>
      </c>
      <c r="H811" s="6">
        <v>666</v>
      </c>
    </row>
    <row r="812" spans="5:8" ht="12.75" customHeight="1" x14ac:dyDescent="0.35">
      <c r="E812" s="6" t="s">
        <v>14</v>
      </c>
      <c r="F812" s="6">
        <v>40</v>
      </c>
      <c r="G812" s="6" t="s">
        <v>15</v>
      </c>
      <c r="H812" s="6">
        <v>666</v>
      </c>
    </row>
    <row r="813" spans="5:8" ht="12.75" customHeight="1" x14ac:dyDescent="0.35">
      <c r="E813" s="6" t="s">
        <v>14</v>
      </c>
      <c r="F813" s="6">
        <v>40</v>
      </c>
      <c r="G813" s="6" t="s">
        <v>15</v>
      </c>
      <c r="H813" s="6">
        <v>666</v>
      </c>
    </row>
    <row r="814" spans="5:8" ht="12.75" customHeight="1" x14ac:dyDescent="0.35">
      <c r="E814" s="6" t="s">
        <v>14</v>
      </c>
      <c r="F814" s="6">
        <v>40</v>
      </c>
      <c r="G814" s="6" t="s">
        <v>15</v>
      </c>
      <c r="H814" s="6">
        <v>667</v>
      </c>
    </row>
    <row r="815" spans="5:8" ht="12.75" customHeight="1" x14ac:dyDescent="0.35">
      <c r="E815" s="6" t="s">
        <v>14</v>
      </c>
      <c r="F815" s="6">
        <v>40</v>
      </c>
      <c r="G815" s="6" t="s">
        <v>15</v>
      </c>
      <c r="H815" s="6">
        <v>666</v>
      </c>
    </row>
    <row r="816" spans="5:8" ht="12.75" customHeight="1" x14ac:dyDescent="0.35">
      <c r="E816" s="6" t="s">
        <v>14</v>
      </c>
      <c r="F816" s="6">
        <v>40</v>
      </c>
      <c r="G816" s="6" t="s">
        <v>15</v>
      </c>
      <c r="H816" s="6">
        <v>667</v>
      </c>
    </row>
    <row r="817" spans="5:8" ht="12.75" customHeight="1" x14ac:dyDescent="0.35">
      <c r="E817" s="6" t="s">
        <v>14</v>
      </c>
      <c r="F817" s="6">
        <v>40</v>
      </c>
      <c r="G817" s="6" t="s">
        <v>15</v>
      </c>
      <c r="H817" s="6">
        <v>666</v>
      </c>
    </row>
    <row r="818" spans="5:8" ht="12.75" customHeight="1" x14ac:dyDescent="0.35">
      <c r="E818" s="6" t="s">
        <v>14</v>
      </c>
      <c r="F818" s="6">
        <v>40</v>
      </c>
      <c r="G818" s="6" t="s">
        <v>15</v>
      </c>
      <c r="H818" s="6">
        <v>666</v>
      </c>
    </row>
    <row r="819" spans="5:8" ht="12.75" customHeight="1" x14ac:dyDescent="0.35">
      <c r="E819" s="6" t="s">
        <v>14</v>
      </c>
      <c r="F819" s="6">
        <v>40</v>
      </c>
      <c r="G819" s="6" t="s">
        <v>15</v>
      </c>
      <c r="H819" s="6">
        <v>666</v>
      </c>
    </row>
    <row r="820" spans="5:8" ht="12.75" customHeight="1" x14ac:dyDescent="0.35">
      <c r="E820" s="6" t="s">
        <v>14</v>
      </c>
      <c r="F820" s="6">
        <v>39</v>
      </c>
      <c r="G820" s="6" t="s">
        <v>15</v>
      </c>
      <c r="H820" s="6">
        <v>667</v>
      </c>
    </row>
    <row r="821" spans="5:8" ht="12.75" customHeight="1" x14ac:dyDescent="0.35">
      <c r="E821" s="6" t="s">
        <v>14</v>
      </c>
      <c r="F821" s="6">
        <v>40</v>
      </c>
      <c r="G821" s="6" t="s">
        <v>15</v>
      </c>
      <c r="H821" s="6">
        <v>666</v>
      </c>
    </row>
    <row r="822" spans="5:8" ht="12.75" customHeight="1" x14ac:dyDescent="0.35"/>
    <row r="823" spans="5:8" ht="12.75" customHeight="1" x14ac:dyDescent="0.35"/>
    <row r="824" spans="5:8" ht="12.75" customHeight="1" x14ac:dyDescent="0.35"/>
    <row r="825" spans="5:8" ht="12.75" customHeight="1" x14ac:dyDescent="0.35"/>
    <row r="826" spans="5:8" ht="12.75" customHeight="1" x14ac:dyDescent="0.35"/>
    <row r="827" spans="5:8" ht="12.75" customHeight="1" x14ac:dyDescent="0.35"/>
    <row r="828" spans="5:8" ht="12.75" customHeight="1" x14ac:dyDescent="0.35"/>
    <row r="829" spans="5:8" ht="12.75" customHeight="1" x14ac:dyDescent="0.35"/>
    <row r="830" spans="5:8" ht="12.75" customHeight="1" x14ac:dyDescent="0.35"/>
    <row r="831" spans="5:8" ht="12.75" customHeight="1" x14ac:dyDescent="0.35"/>
    <row r="832" spans="5:8" ht="12.75" customHeight="1" x14ac:dyDescent="0.35"/>
    <row r="833" ht="12.75" customHeight="1" x14ac:dyDescent="0.35"/>
    <row r="834" ht="12.75" customHeight="1" x14ac:dyDescent="0.35"/>
    <row r="835" ht="12.75" customHeight="1" x14ac:dyDescent="0.35"/>
    <row r="836" ht="12.75" customHeight="1" x14ac:dyDescent="0.35"/>
    <row r="837" ht="12.75" customHeight="1" x14ac:dyDescent="0.35"/>
    <row r="838" ht="12.75" customHeight="1" x14ac:dyDescent="0.35"/>
    <row r="839" ht="12.75" customHeight="1" x14ac:dyDescent="0.35"/>
    <row r="840" ht="12.75" customHeight="1" x14ac:dyDescent="0.35"/>
    <row r="841" ht="12.75" customHeight="1" x14ac:dyDescent="0.35"/>
    <row r="842" ht="12.75" customHeight="1" x14ac:dyDescent="0.35"/>
    <row r="843" ht="12.75" customHeight="1" x14ac:dyDescent="0.35"/>
    <row r="844" ht="12.75" customHeight="1" x14ac:dyDescent="0.35"/>
    <row r="845" ht="12.75" customHeight="1" x14ac:dyDescent="0.35"/>
    <row r="846" ht="12.75" customHeight="1" x14ac:dyDescent="0.35"/>
    <row r="847" ht="12.75" customHeight="1" x14ac:dyDescent="0.35"/>
    <row r="848" ht="12.75" customHeight="1" x14ac:dyDescent="0.35"/>
    <row r="849" ht="12.75" customHeight="1" x14ac:dyDescent="0.35"/>
    <row r="850" ht="12.75" customHeight="1" x14ac:dyDescent="0.35"/>
    <row r="851" ht="12.75" customHeight="1" x14ac:dyDescent="0.35"/>
    <row r="852" ht="12.75" customHeight="1" x14ac:dyDescent="0.35"/>
    <row r="853" ht="12.75" customHeight="1" x14ac:dyDescent="0.35"/>
    <row r="854" ht="12.75" customHeight="1" x14ac:dyDescent="0.35"/>
    <row r="855" ht="12.75" customHeight="1" x14ac:dyDescent="0.35"/>
    <row r="856" ht="12.75" customHeight="1" x14ac:dyDescent="0.35"/>
    <row r="857" ht="12.75" customHeight="1" x14ac:dyDescent="0.35"/>
    <row r="858" ht="12.75" customHeight="1" x14ac:dyDescent="0.35"/>
    <row r="859" ht="12.75" customHeight="1" x14ac:dyDescent="0.35"/>
    <row r="860" ht="12.75" customHeight="1" x14ac:dyDescent="0.35"/>
    <row r="861" ht="12.75" customHeight="1" x14ac:dyDescent="0.35"/>
    <row r="862" ht="12.75" customHeight="1" x14ac:dyDescent="0.35"/>
    <row r="863" ht="12.75" customHeight="1" x14ac:dyDescent="0.35"/>
    <row r="864" ht="12.75" customHeight="1" x14ac:dyDescent="0.35"/>
    <row r="865" ht="12.75" customHeight="1" x14ac:dyDescent="0.35"/>
    <row r="866" ht="12.75" customHeight="1" x14ac:dyDescent="0.35"/>
    <row r="867" ht="12.75" customHeight="1" x14ac:dyDescent="0.35"/>
    <row r="868" ht="12.75" customHeight="1" x14ac:dyDescent="0.35"/>
    <row r="869" ht="12.75" customHeight="1" x14ac:dyDescent="0.35"/>
    <row r="870" ht="12.75" customHeight="1" x14ac:dyDescent="0.35"/>
    <row r="871" ht="12.75" customHeight="1" x14ac:dyDescent="0.35"/>
    <row r="872" ht="12.75" customHeight="1" x14ac:dyDescent="0.35"/>
    <row r="873" ht="12.75" customHeight="1" x14ac:dyDescent="0.35"/>
    <row r="874" ht="12.75" customHeight="1" x14ac:dyDescent="0.35"/>
    <row r="875" ht="12.75" customHeight="1" x14ac:dyDescent="0.35"/>
    <row r="876" ht="12.75" customHeight="1" x14ac:dyDescent="0.35"/>
    <row r="877" ht="12.75" customHeight="1" x14ac:dyDescent="0.35"/>
    <row r="878" ht="12.75" customHeight="1" x14ac:dyDescent="0.35"/>
    <row r="879" ht="12.75" customHeight="1" x14ac:dyDescent="0.35"/>
    <row r="880" ht="12.75" customHeight="1" x14ac:dyDescent="0.35"/>
    <row r="881" ht="12.75" customHeight="1" x14ac:dyDescent="0.35"/>
    <row r="882" ht="12.75" customHeight="1" x14ac:dyDescent="0.35"/>
    <row r="883" ht="12.75" customHeight="1" x14ac:dyDescent="0.35"/>
    <row r="884" ht="12.75" customHeight="1" x14ac:dyDescent="0.35"/>
    <row r="885" ht="12.75" customHeight="1" x14ac:dyDescent="0.35"/>
    <row r="886" ht="12.75" customHeight="1" x14ac:dyDescent="0.35"/>
    <row r="887" ht="12.75" customHeight="1" x14ac:dyDescent="0.35"/>
    <row r="888" ht="12.75" customHeight="1" x14ac:dyDescent="0.35"/>
    <row r="889" ht="12.75" customHeight="1" x14ac:dyDescent="0.35"/>
    <row r="890" ht="12.75" customHeight="1" x14ac:dyDescent="0.35"/>
    <row r="891" ht="12.75" customHeight="1" x14ac:dyDescent="0.35"/>
    <row r="892" ht="12.75" customHeight="1" x14ac:dyDescent="0.35"/>
    <row r="893" ht="12.75" customHeight="1" x14ac:dyDescent="0.35"/>
    <row r="894" ht="12.75" customHeight="1" x14ac:dyDescent="0.35"/>
    <row r="895" ht="12.75" customHeight="1" x14ac:dyDescent="0.35"/>
    <row r="896" ht="12.75" customHeight="1" x14ac:dyDescent="0.35"/>
    <row r="897" ht="12.75" customHeight="1" x14ac:dyDescent="0.35"/>
    <row r="898" ht="12.75" customHeight="1" x14ac:dyDescent="0.35"/>
    <row r="899" ht="12.75" customHeight="1" x14ac:dyDescent="0.35"/>
    <row r="900" ht="12.75" customHeight="1" x14ac:dyDescent="0.35"/>
    <row r="901" ht="12.75" customHeight="1" x14ac:dyDescent="0.35"/>
    <row r="902" ht="12.75" customHeight="1" x14ac:dyDescent="0.35"/>
    <row r="903" ht="12.75" customHeight="1" x14ac:dyDescent="0.35"/>
    <row r="904" ht="12.75" customHeight="1" x14ac:dyDescent="0.35"/>
    <row r="905" ht="12.75" customHeight="1" x14ac:dyDescent="0.35"/>
    <row r="906" ht="12.75" customHeight="1" x14ac:dyDescent="0.35"/>
    <row r="907" ht="12.75" customHeight="1" x14ac:dyDescent="0.35"/>
    <row r="908" ht="12.75" customHeight="1" x14ac:dyDescent="0.35"/>
    <row r="909" ht="12.75" customHeight="1" x14ac:dyDescent="0.35"/>
    <row r="910" ht="12.75" customHeight="1" x14ac:dyDescent="0.35"/>
    <row r="911" ht="12.75" customHeight="1" x14ac:dyDescent="0.35"/>
    <row r="912" ht="12.75" customHeight="1" x14ac:dyDescent="0.35"/>
    <row r="913" ht="12.75" customHeight="1" x14ac:dyDescent="0.35"/>
    <row r="914" ht="12.75" customHeight="1" x14ac:dyDescent="0.35"/>
    <row r="915" ht="12.75" customHeight="1" x14ac:dyDescent="0.35"/>
    <row r="916" ht="12.75" customHeight="1" x14ac:dyDescent="0.35"/>
    <row r="917" ht="12.75" customHeight="1" x14ac:dyDescent="0.35"/>
    <row r="918" ht="12.75" customHeight="1" x14ac:dyDescent="0.35"/>
    <row r="919" ht="12.75" customHeight="1" x14ac:dyDescent="0.35"/>
    <row r="920" ht="12.75" customHeight="1" x14ac:dyDescent="0.35"/>
    <row r="921" ht="12.75" customHeight="1" x14ac:dyDescent="0.35"/>
    <row r="922" ht="12.75" customHeight="1" x14ac:dyDescent="0.35"/>
    <row r="923" ht="12.75" customHeight="1" x14ac:dyDescent="0.35"/>
    <row r="924" ht="12.75" customHeight="1" x14ac:dyDescent="0.35"/>
    <row r="925" ht="12.75" customHeight="1" x14ac:dyDescent="0.35"/>
    <row r="926" ht="12.75" customHeight="1" x14ac:dyDescent="0.35"/>
    <row r="927" ht="12.75" customHeight="1" x14ac:dyDescent="0.35"/>
    <row r="928" ht="12.75" customHeight="1" x14ac:dyDescent="0.35"/>
    <row r="929" ht="12.75" customHeight="1" x14ac:dyDescent="0.35"/>
    <row r="930" ht="12.75" customHeight="1" x14ac:dyDescent="0.35"/>
    <row r="931" ht="12.75" customHeight="1" x14ac:dyDescent="0.35"/>
    <row r="932" ht="12.75" customHeight="1" x14ac:dyDescent="0.35"/>
    <row r="933" ht="12.75" customHeight="1" x14ac:dyDescent="0.35"/>
    <row r="934" ht="12.75" customHeight="1" x14ac:dyDescent="0.35"/>
    <row r="935" ht="12.75" customHeight="1" x14ac:dyDescent="0.35"/>
    <row r="936" ht="12.75" customHeight="1" x14ac:dyDescent="0.35"/>
    <row r="937" ht="12.75" customHeight="1" x14ac:dyDescent="0.35"/>
    <row r="938" ht="12.75" customHeight="1" x14ac:dyDescent="0.35"/>
    <row r="939" ht="12.75" customHeight="1" x14ac:dyDescent="0.35"/>
    <row r="940" ht="12.75" customHeight="1" x14ac:dyDescent="0.35"/>
    <row r="941" ht="12.75" customHeight="1" x14ac:dyDescent="0.35"/>
    <row r="942" ht="12.75" customHeight="1" x14ac:dyDescent="0.35"/>
    <row r="943" ht="12.75" customHeight="1" x14ac:dyDescent="0.35"/>
    <row r="944" ht="12.75" customHeight="1" x14ac:dyDescent="0.35"/>
    <row r="945" ht="12.75" customHeight="1" x14ac:dyDescent="0.35"/>
    <row r="946" ht="12.75" customHeight="1" x14ac:dyDescent="0.35"/>
    <row r="947" ht="12.75" customHeight="1" x14ac:dyDescent="0.35"/>
    <row r="948" ht="12.75" customHeight="1" x14ac:dyDescent="0.35"/>
    <row r="949" ht="12.75" customHeight="1" x14ac:dyDescent="0.35"/>
    <row r="950" ht="12.75" customHeight="1" x14ac:dyDescent="0.35"/>
    <row r="951" ht="12.75" customHeight="1" x14ac:dyDescent="0.35"/>
    <row r="952" ht="12.75" customHeight="1" x14ac:dyDescent="0.35"/>
    <row r="953" ht="12.75" customHeight="1" x14ac:dyDescent="0.35"/>
    <row r="954" ht="12.75" customHeight="1" x14ac:dyDescent="0.35"/>
    <row r="955" ht="12.75" customHeight="1" x14ac:dyDescent="0.35"/>
    <row r="956" ht="12.75" customHeight="1" x14ac:dyDescent="0.35"/>
    <row r="957" ht="12.75" customHeight="1" x14ac:dyDescent="0.35"/>
    <row r="958" ht="12.75" customHeight="1" x14ac:dyDescent="0.35"/>
    <row r="959" ht="12.75" customHeight="1" x14ac:dyDescent="0.35"/>
    <row r="960" ht="12.75" customHeight="1" x14ac:dyDescent="0.35"/>
    <row r="961" ht="12.75" customHeight="1" x14ac:dyDescent="0.35"/>
    <row r="962" ht="12.75" customHeight="1" x14ac:dyDescent="0.35"/>
    <row r="963" ht="12.75" customHeight="1" x14ac:dyDescent="0.35"/>
    <row r="964" ht="12.75" customHeight="1" x14ac:dyDescent="0.35"/>
    <row r="965" ht="12.75" customHeight="1" x14ac:dyDescent="0.35"/>
    <row r="966" ht="12.75" customHeight="1" x14ac:dyDescent="0.35"/>
    <row r="967" ht="12.75" customHeight="1" x14ac:dyDescent="0.35"/>
    <row r="968" ht="12.75" customHeight="1" x14ac:dyDescent="0.35"/>
    <row r="969" ht="12.75" customHeight="1" x14ac:dyDescent="0.35"/>
    <row r="970" ht="12.75" customHeight="1" x14ac:dyDescent="0.35"/>
    <row r="971" ht="12.75" customHeight="1" x14ac:dyDescent="0.35"/>
    <row r="972" ht="12.75" customHeight="1" x14ac:dyDescent="0.35"/>
    <row r="973" ht="12.75" customHeight="1" x14ac:dyDescent="0.35"/>
    <row r="974" ht="12.75" customHeight="1" x14ac:dyDescent="0.35"/>
    <row r="975" ht="12.75" customHeight="1" x14ac:dyDescent="0.35"/>
    <row r="976" ht="12.75" customHeight="1" x14ac:dyDescent="0.35"/>
    <row r="977" ht="12.75" customHeight="1" x14ac:dyDescent="0.35"/>
    <row r="978" ht="12.75" customHeight="1" x14ac:dyDescent="0.35"/>
    <row r="979" ht="12.75" customHeight="1" x14ac:dyDescent="0.35"/>
    <row r="980" ht="12.75" customHeight="1" x14ac:dyDescent="0.35"/>
    <row r="981" ht="12.75" customHeight="1" x14ac:dyDescent="0.35"/>
    <row r="982" ht="12.75" customHeight="1" x14ac:dyDescent="0.35"/>
    <row r="983" ht="12.75" customHeight="1" x14ac:dyDescent="0.35"/>
    <row r="984" ht="12.75" customHeight="1" x14ac:dyDescent="0.35"/>
    <row r="985" ht="12.75" customHeight="1" x14ac:dyDescent="0.35"/>
    <row r="986" ht="12.75" customHeight="1" x14ac:dyDescent="0.35"/>
    <row r="987" ht="12.75" customHeight="1" x14ac:dyDescent="0.35"/>
    <row r="988" ht="12.75" customHeight="1" x14ac:dyDescent="0.35"/>
    <row r="989" ht="12.75" customHeight="1" x14ac:dyDescent="0.35"/>
    <row r="990" ht="12.75" customHeight="1" x14ac:dyDescent="0.35"/>
    <row r="991" ht="12.75" customHeight="1" x14ac:dyDescent="0.35"/>
    <row r="992" ht="12.75" customHeight="1" x14ac:dyDescent="0.35"/>
    <row r="993" ht="12.75" customHeight="1" x14ac:dyDescent="0.35"/>
    <row r="994" ht="12.75" customHeight="1" x14ac:dyDescent="0.35"/>
    <row r="995" ht="12.75" customHeight="1" x14ac:dyDescent="0.35"/>
    <row r="996" ht="12.75" customHeight="1" x14ac:dyDescent="0.35"/>
    <row r="997" ht="12.75" customHeight="1" x14ac:dyDescent="0.35"/>
    <row r="998" ht="12.75" customHeight="1" x14ac:dyDescent="0.35"/>
    <row r="999" ht="12.75" customHeight="1" x14ac:dyDescent="0.35"/>
    <row r="1000" ht="12.75" customHeight="1" x14ac:dyDescent="0.3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0"/>
  <sheetViews>
    <sheetView workbookViewId="0"/>
  </sheetViews>
  <sheetFormatPr defaultColWidth="17.265625" defaultRowHeight="15" customHeight="1" x14ac:dyDescent="0.35"/>
  <cols>
    <col min="1" max="1" width="14.53125" customWidth="1"/>
    <col min="2" max="2" width="13" customWidth="1"/>
    <col min="3" max="26" width="8" customWidth="1"/>
  </cols>
  <sheetData>
    <row r="1" spans="1:4" ht="12.75" customHeight="1" x14ac:dyDescent="0.4">
      <c r="A1" s="1" t="s">
        <v>23</v>
      </c>
      <c r="B1" s="15">
        <v>0.5</v>
      </c>
      <c r="C1" s="6" t="s">
        <v>24</v>
      </c>
      <c r="D1" s="9" t="s">
        <v>25</v>
      </c>
    </row>
    <row r="2" spans="1:4" ht="12.75" customHeight="1" x14ac:dyDescent="0.4">
      <c r="A2" s="1" t="s">
        <v>26</v>
      </c>
      <c r="B2" s="5">
        <v>20</v>
      </c>
      <c r="C2" s="6" t="s">
        <v>27</v>
      </c>
    </row>
    <row r="3" spans="1:4" ht="12.75" customHeight="1" x14ac:dyDescent="0.4">
      <c r="A3" s="1" t="s">
        <v>11</v>
      </c>
      <c r="B3" s="5">
        <v>0</v>
      </c>
      <c r="C3" s="6" t="s">
        <v>27</v>
      </c>
    </row>
    <row r="4" spans="1:4" ht="12.75" customHeight="1" x14ac:dyDescent="0.35">
      <c r="A4" s="6"/>
      <c r="B4" s="6"/>
    </row>
    <row r="5" spans="1:4" ht="12.75" customHeight="1" x14ac:dyDescent="0.35">
      <c r="A5" s="6"/>
      <c r="B5" s="6"/>
    </row>
    <row r="6" spans="1:4" ht="12.75" customHeight="1" x14ac:dyDescent="0.35">
      <c r="A6" s="6"/>
      <c r="B6" s="6"/>
    </row>
    <row r="7" spans="1:4" ht="12.75" customHeight="1" x14ac:dyDescent="0.35">
      <c r="A7" s="6"/>
      <c r="B7" s="6"/>
    </row>
    <row r="8" spans="1:4" ht="12.75" customHeight="1" x14ac:dyDescent="0.35">
      <c r="A8" s="6"/>
      <c r="B8" s="6"/>
    </row>
    <row r="9" spans="1:4" ht="12.75" customHeight="1" x14ac:dyDescent="0.35">
      <c r="A9" s="6"/>
      <c r="B9" s="6"/>
    </row>
    <row r="10" spans="1:4" ht="12.75" customHeight="1" x14ac:dyDescent="0.35">
      <c r="A10" s="6"/>
      <c r="B10" s="6"/>
    </row>
    <row r="11" spans="1:4" ht="12.75" customHeight="1" x14ac:dyDescent="0.35">
      <c r="A11" s="6"/>
      <c r="B11" s="6"/>
    </row>
    <row r="12" spans="1:4" ht="12.75" customHeight="1" x14ac:dyDescent="0.35">
      <c r="A12" s="6"/>
      <c r="B12" s="6"/>
    </row>
    <row r="13" spans="1:4" ht="12.75" customHeight="1" x14ac:dyDescent="0.35">
      <c r="A13" s="6"/>
      <c r="B13" s="6"/>
    </row>
    <row r="14" spans="1:4" ht="12.75" customHeight="1" x14ac:dyDescent="0.35">
      <c r="A14" s="6"/>
      <c r="B14" s="6"/>
    </row>
    <row r="15" spans="1:4" ht="12.75" customHeight="1" x14ac:dyDescent="0.35">
      <c r="A15" s="6"/>
      <c r="B15" s="6"/>
    </row>
    <row r="16" spans="1:4" ht="12.75" customHeight="1" x14ac:dyDescent="0.35">
      <c r="A16" s="6"/>
      <c r="B16" s="6"/>
    </row>
    <row r="17" spans="1:2" ht="12.75" customHeight="1" x14ac:dyDescent="0.35">
      <c r="A17" s="6"/>
      <c r="B17" s="6"/>
    </row>
    <row r="18" spans="1:2" ht="12.75" customHeight="1" x14ac:dyDescent="0.35">
      <c r="A18" s="6"/>
      <c r="B18" s="6"/>
    </row>
    <row r="19" spans="1:2" ht="12.75" customHeight="1" x14ac:dyDescent="0.35">
      <c r="A19" s="6"/>
      <c r="B19" s="6"/>
    </row>
    <row r="20" spans="1:2" ht="12.75" customHeight="1" x14ac:dyDescent="0.35">
      <c r="A20" s="6"/>
      <c r="B20" s="6"/>
    </row>
    <row r="21" spans="1:2" ht="12.75" customHeight="1" x14ac:dyDescent="0.35">
      <c r="A21" s="6"/>
      <c r="B21" s="6"/>
    </row>
    <row r="22" spans="1:2" ht="12.75" customHeight="1" x14ac:dyDescent="0.35">
      <c r="A22" s="6"/>
      <c r="B22" s="6"/>
    </row>
    <row r="23" spans="1:2" ht="12.75" customHeight="1" x14ac:dyDescent="0.35">
      <c r="A23" s="6"/>
      <c r="B23" s="6"/>
    </row>
    <row r="24" spans="1:2" ht="12.75" customHeight="1" x14ac:dyDescent="0.35">
      <c r="A24" s="6"/>
      <c r="B24" s="6"/>
    </row>
    <row r="25" spans="1:2" ht="12.75" customHeight="1" x14ac:dyDescent="0.35">
      <c r="A25" s="6"/>
      <c r="B25" s="6"/>
    </row>
    <row r="26" spans="1:2" ht="12.75" customHeight="1" x14ac:dyDescent="0.35">
      <c r="A26" s="6"/>
      <c r="B26" s="6"/>
    </row>
    <row r="27" spans="1:2" ht="12.75" customHeight="1" x14ac:dyDescent="0.35">
      <c r="A27" s="6"/>
      <c r="B27" s="6"/>
    </row>
    <row r="28" spans="1:2" ht="12.75" customHeight="1" x14ac:dyDescent="0.35">
      <c r="A28" s="6"/>
      <c r="B28" s="6"/>
    </row>
    <row r="29" spans="1:2" ht="12.75" customHeight="1" x14ac:dyDescent="0.35">
      <c r="A29" s="6"/>
      <c r="B29" s="6"/>
    </row>
    <row r="30" spans="1:2" ht="12.75" customHeight="1" x14ac:dyDescent="0.35">
      <c r="A30" s="6"/>
      <c r="B30" s="6"/>
    </row>
    <row r="31" spans="1:2" ht="12.75" customHeight="1" x14ac:dyDescent="0.35">
      <c r="A31" s="6"/>
      <c r="B31" s="6"/>
    </row>
    <row r="32" spans="1:2" ht="12.75" customHeight="1" x14ac:dyDescent="0.35">
      <c r="A32" s="6"/>
      <c r="B32" s="6"/>
    </row>
    <row r="33" spans="1:2" ht="12.75" customHeight="1" x14ac:dyDescent="0.35">
      <c r="A33" s="6"/>
      <c r="B33" s="6"/>
    </row>
    <row r="34" spans="1:2" ht="12.75" customHeight="1" x14ac:dyDescent="0.35">
      <c r="A34" s="6"/>
      <c r="B34" s="6"/>
    </row>
    <row r="35" spans="1:2" ht="12.75" customHeight="1" x14ac:dyDescent="0.35">
      <c r="A35" s="6"/>
      <c r="B35" s="6"/>
    </row>
    <row r="36" spans="1:2" ht="12.75" customHeight="1" x14ac:dyDescent="0.35">
      <c r="A36" s="6"/>
      <c r="B36" s="6"/>
    </row>
    <row r="37" spans="1:2" ht="12.75" customHeight="1" x14ac:dyDescent="0.35">
      <c r="A37" s="6"/>
      <c r="B37" s="6"/>
    </row>
    <row r="38" spans="1:2" ht="12.75" customHeight="1" x14ac:dyDescent="0.35">
      <c r="A38" s="6"/>
      <c r="B38" s="6"/>
    </row>
    <row r="39" spans="1:2" ht="12.75" customHeight="1" x14ac:dyDescent="0.35">
      <c r="A39" s="6"/>
      <c r="B39" s="6"/>
    </row>
    <row r="40" spans="1:2" ht="12.75" customHeight="1" x14ac:dyDescent="0.35">
      <c r="A40" s="6"/>
      <c r="B40" s="6"/>
    </row>
    <row r="41" spans="1:2" ht="12.75" customHeight="1" x14ac:dyDescent="0.35">
      <c r="A41" s="6"/>
      <c r="B41" s="6"/>
    </row>
    <row r="42" spans="1:2" ht="12.75" customHeight="1" x14ac:dyDescent="0.35">
      <c r="A42" s="6"/>
      <c r="B42" s="6"/>
    </row>
    <row r="43" spans="1:2" ht="12.75" customHeight="1" x14ac:dyDescent="0.35">
      <c r="A43" s="6"/>
      <c r="B43" s="6"/>
    </row>
    <row r="44" spans="1:2" ht="12.75" customHeight="1" x14ac:dyDescent="0.35">
      <c r="A44" s="6"/>
      <c r="B44" s="6"/>
    </row>
    <row r="45" spans="1:2" ht="12.75" customHeight="1" x14ac:dyDescent="0.35">
      <c r="A45" s="6"/>
      <c r="B45" s="6"/>
    </row>
    <row r="46" spans="1:2" ht="12.75" customHeight="1" x14ac:dyDescent="0.35">
      <c r="A46" s="6"/>
      <c r="B46" s="6"/>
    </row>
    <row r="47" spans="1:2" ht="12.75" customHeight="1" x14ac:dyDescent="0.35">
      <c r="A47" s="6"/>
      <c r="B47" s="6"/>
    </row>
    <row r="48" spans="1:2" ht="12.75" customHeight="1" x14ac:dyDescent="0.35">
      <c r="A48" s="6"/>
      <c r="B48" s="6"/>
    </row>
    <row r="49" spans="1:2" ht="12.75" customHeight="1" x14ac:dyDescent="0.35">
      <c r="A49" s="6"/>
      <c r="B49" s="6"/>
    </row>
    <row r="50" spans="1:2" ht="12.75" customHeight="1" x14ac:dyDescent="0.35">
      <c r="A50" s="6"/>
      <c r="B50" s="6"/>
    </row>
    <row r="51" spans="1:2" ht="12.75" customHeight="1" x14ac:dyDescent="0.35">
      <c r="A51" s="6"/>
      <c r="B51" s="6"/>
    </row>
    <row r="52" spans="1:2" ht="12.75" customHeight="1" x14ac:dyDescent="0.35">
      <c r="A52" s="6"/>
      <c r="B52" s="6"/>
    </row>
    <row r="53" spans="1:2" ht="12.75" customHeight="1" x14ac:dyDescent="0.35">
      <c r="A53" s="6"/>
      <c r="B53" s="6"/>
    </row>
    <row r="54" spans="1:2" ht="12.75" customHeight="1" x14ac:dyDescent="0.35">
      <c r="A54" s="6"/>
      <c r="B54" s="6"/>
    </row>
    <row r="55" spans="1:2" ht="12.75" customHeight="1" x14ac:dyDescent="0.35">
      <c r="A55" s="6"/>
      <c r="B55" s="6"/>
    </row>
    <row r="56" spans="1:2" ht="12.75" customHeight="1" x14ac:dyDescent="0.35">
      <c r="A56" s="6"/>
      <c r="B56" s="6"/>
    </row>
    <row r="57" spans="1:2" ht="12.75" customHeight="1" x14ac:dyDescent="0.35">
      <c r="A57" s="6"/>
      <c r="B57" s="6"/>
    </row>
    <row r="58" spans="1:2" ht="12.75" customHeight="1" x14ac:dyDescent="0.35">
      <c r="A58" s="6"/>
      <c r="B58" s="6"/>
    </row>
    <row r="59" spans="1:2" ht="12.75" customHeight="1" x14ac:dyDescent="0.35">
      <c r="A59" s="6"/>
      <c r="B59" s="6"/>
    </row>
    <row r="60" spans="1:2" ht="12.75" customHeight="1" x14ac:dyDescent="0.35">
      <c r="A60" s="6"/>
      <c r="B60" s="6"/>
    </row>
    <row r="61" spans="1:2" ht="12.75" customHeight="1" x14ac:dyDescent="0.35">
      <c r="A61" s="6"/>
      <c r="B61" s="6"/>
    </row>
    <row r="62" spans="1:2" ht="12.75" customHeight="1" x14ac:dyDescent="0.35">
      <c r="A62" s="6"/>
      <c r="B62" s="6"/>
    </row>
    <row r="63" spans="1:2" ht="12.75" customHeight="1" x14ac:dyDescent="0.35">
      <c r="A63" s="6"/>
      <c r="B63" s="6"/>
    </row>
    <row r="64" spans="1:2" ht="12.75" customHeight="1" x14ac:dyDescent="0.35">
      <c r="A64" s="6"/>
      <c r="B64" s="6"/>
    </row>
    <row r="65" spans="1:2" ht="12.75" customHeight="1" x14ac:dyDescent="0.35">
      <c r="A65" s="6"/>
      <c r="B65" s="6"/>
    </row>
    <row r="66" spans="1:2" ht="12.75" customHeight="1" x14ac:dyDescent="0.35">
      <c r="A66" s="6"/>
      <c r="B66" s="6"/>
    </row>
    <row r="67" spans="1:2" ht="12.75" customHeight="1" x14ac:dyDescent="0.35">
      <c r="A67" s="6"/>
      <c r="B67" s="6"/>
    </row>
    <row r="68" spans="1:2" ht="12.75" customHeight="1" x14ac:dyDescent="0.35">
      <c r="A68" s="6"/>
      <c r="B68" s="6"/>
    </row>
    <row r="69" spans="1:2" ht="12.75" customHeight="1" x14ac:dyDescent="0.35">
      <c r="A69" s="6"/>
      <c r="B69" s="6"/>
    </row>
    <row r="70" spans="1:2" ht="12.75" customHeight="1" x14ac:dyDescent="0.35">
      <c r="A70" s="6"/>
      <c r="B70" s="6"/>
    </row>
    <row r="71" spans="1:2" ht="12.75" customHeight="1" x14ac:dyDescent="0.35">
      <c r="A71" s="6"/>
      <c r="B71" s="6"/>
    </row>
    <row r="72" spans="1:2" ht="12.75" customHeight="1" x14ac:dyDescent="0.35">
      <c r="A72" s="6"/>
      <c r="B72" s="6"/>
    </row>
    <row r="73" spans="1:2" ht="12.75" customHeight="1" x14ac:dyDescent="0.35">
      <c r="A73" s="6"/>
      <c r="B73" s="6"/>
    </row>
    <row r="74" spans="1:2" ht="12.75" customHeight="1" x14ac:dyDescent="0.35">
      <c r="A74" s="6"/>
      <c r="B74" s="6"/>
    </row>
    <row r="75" spans="1:2" ht="12.75" customHeight="1" x14ac:dyDescent="0.35">
      <c r="A75" s="6"/>
      <c r="B75" s="6"/>
    </row>
    <row r="76" spans="1:2" ht="12.75" customHeight="1" x14ac:dyDescent="0.35">
      <c r="A76" s="6"/>
      <c r="B76" s="6"/>
    </row>
    <row r="77" spans="1:2" ht="12.75" customHeight="1" x14ac:dyDescent="0.35">
      <c r="A77" s="6"/>
      <c r="B77" s="6"/>
    </row>
    <row r="78" spans="1:2" ht="12.75" customHeight="1" x14ac:dyDescent="0.35">
      <c r="A78" s="6"/>
      <c r="B78" s="6"/>
    </row>
    <row r="79" spans="1:2" ht="12.75" customHeight="1" x14ac:dyDescent="0.35">
      <c r="A79" s="6"/>
      <c r="B79" s="6"/>
    </row>
    <row r="80" spans="1:2" ht="12.75" customHeight="1" x14ac:dyDescent="0.35">
      <c r="A80" s="6"/>
      <c r="B80" s="6"/>
    </row>
    <row r="81" spans="1:2" ht="12.75" customHeight="1" x14ac:dyDescent="0.35">
      <c r="A81" s="6"/>
      <c r="B81" s="6"/>
    </row>
    <row r="82" spans="1:2" ht="12.75" customHeight="1" x14ac:dyDescent="0.35">
      <c r="A82" s="6"/>
      <c r="B82" s="6"/>
    </row>
    <row r="83" spans="1:2" ht="12.75" customHeight="1" x14ac:dyDescent="0.35">
      <c r="A83" s="6"/>
      <c r="B83" s="6"/>
    </row>
    <row r="84" spans="1:2" ht="12.75" customHeight="1" x14ac:dyDescent="0.35">
      <c r="A84" s="6"/>
      <c r="B84" s="6"/>
    </row>
    <row r="85" spans="1:2" ht="12.75" customHeight="1" x14ac:dyDescent="0.35">
      <c r="A85" s="6"/>
      <c r="B85" s="6"/>
    </row>
    <row r="86" spans="1:2" ht="12.75" customHeight="1" x14ac:dyDescent="0.35">
      <c r="A86" s="6"/>
      <c r="B86" s="6"/>
    </row>
    <row r="87" spans="1:2" ht="12.75" customHeight="1" x14ac:dyDescent="0.35">
      <c r="A87" s="6"/>
      <c r="B87" s="6"/>
    </row>
    <row r="88" spans="1:2" ht="12.75" customHeight="1" x14ac:dyDescent="0.35">
      <c r="A88" s="6"/>
      <c r="B88" s="6"/>
    </row>
    <row r="89" spans="1:2" ht="12.75" customHeight="1" x14ac:dyDescent="0.35">
      <c r="A89" s="6"/>
      <c r="B89" s="6"/>
    </row>
    <row r="90" spans="1:2" ht="12.75" customHeight="1" x14ac:dyDescent="0.35">
      <c r="A90" s="6"/>
      <c r="B90" s="6"/>
    </row>
    <row r="91" spans="1:2" ht="12.75" customHeight="1" x14ac:dyDescent="0.35">
      <c r="A91" s="6"/>
      <c r="B91" s="6"/>
    </row>
    <row r="92" spans="1:2" ht="12.75" customHeight="1" x14ac:dyDescent="0.35">
      <c r="A92" s="6"/>
      <c r="B92" s="6"/>
    </row>
    <row r="93" spans="1:2" ht="12.75" customHeight="1" x14ac:dyDescent="0.35">
      <c r="A93" s="6"/>
      <c r="B93" s="6"/>
    </row>
    <row r="94" spans="1:2" ht="12.75" customHeight="1" x14ac:dyDescent="0.35">
      <c r="A94" s="6"/>
      <c r="B94" s="6"/>
    </row>
    <row r="95" spans="1:2" ht="12.75" customHeight="1" x14ac:dyDescent="0.35">
      <c r="A95" s="6"/>
      <c r="B95" s="6"/>
    </row>
    <row r="96" spans="1:2" ht="12.75" customHeight="1" x14ac:dyDescent="0.35">
      <c r="A96" s="6"/>
      <c r="B96" s="6"/>
    </row>
    <row r="97" spans="1:2" ht="12.75" customHeight="1" x14ac:dyDescent="0.35">
      <c r="A97" s="6"/>
      <c r="B97" s="6"/>
    </row>
    <row r="98" spans="1:2" ht="12.75" customHeight="1" x14ac:dyDescent="0.35">
      <c r="A98" s="6"/>
      <c r="B98" s="6"/>
    </row>
    <row r="99" spans="1:2" ht="12.75" customHeight="1" x14ac:dyDescent="0.35">
      <c r="A99" s="6"/>
      <c r="B99" s="6"/>
    </row>
    <row r="100" spans="1:2" ht="12.75" customHeight="1" x14ac:dyDescent="0.35">
      <c r="A100" s="6"/>
      <c r="B100" s="6"/>
    </row>
    <row r="101" spans="1:2" ht="12.75" customHeight="1" x14ac:dyDescent="0.35">
      <c r="A101" s="6"/>
      <c r="B101" s="6"/>
    </row>
    <row r="102" spans="1:2" ht="12.75" customHeight="1" x14ac:dyDescent="0.35">
      <c r="A102" s="6"/>
      <c r="B102" s="6"/>
    </row>
    <row r="103" spans="1:2" ht="12.75" customHeight="1" x14ac:dyDescent="0.35">
      <c r="A103" s="6"/>
      <c r="B103" s="6"/>
    </row>
    <row r="104" spans="1:2" ht="12.75" customHeight="1" x14ac:dyDescent="0.35">
      <c r="A104" s="6"/>
      <c r="B104" s="6"/>
    </row>
    <row r="105" spans="1:2" ht="12.75" customHeight="1" x14ac:dyDescent="0.35">
      <c r="A105" s="6"/>
      <c r="B105" s="6"/>
    </row>
    <row r="106" spans="1:2" ht="12.75" customHeight="1" x14ac:dyDescent="0.35">
      <c r="A106" s="6"/>
      <c r="B106" s="6"/>
    </row>
    <row r="107" spans="1:2" ht="12.75" customHeight="1" x14ac:dyDescent="0.35">
      <c r="A107" s="6"/>
      <c r="B107" s="6"/>
    </row>
    <row r="108" spans="1:2" ht="12.75" customHeight="1" x14ac:dyDescent="0.35">
      <c r="A108" s="6"/>
      <c r="B108" s="6"/>
    </row>
    <row r="109" spans="1:2" ht="12.75" customHeight="1" x14ac:dyDescent="0.35">
      <c r="A109" s="6"/>
      <c r="B109" s="6"/>
    </row>
    <row r="110" spans="1:2" ht="12.75" customHeight="1" x14ac:dyDescent="0.35">
      <c r="A110" s="6"/>
      <c r="B110" s="6"/>
    </row>
    <row r="111" spans="1:2" ht="12.75" customHeight="1" x14ac:dyDescent="0.35">
      <c r="A111" s="6"/>
      <c r="B111" s="6"/>
    </row>
    <row r="112" spans="1:2" ht="12.75" customHeight="1" x14ac:dyDescent="0.35">
      <c r="A112" s="6"/>
      <c r="B112" s="6"/>
    </row>
    <row r="113" spans="1:2" ht="12.75" customHeight="1" x14ac:dyDescent="0.35">
      <c r="A113" s="6"/>
      <c r="B113" s="6"/>
    </row>
    <row r="114" spans="1:2" ht="12.75" customHeight="1" x14ac:dyDescent="0.35">
      <c r="A114" s="6"/>
      <c r="B114" s="6"/>
    </row>
    <row r="115" spans="1:2" ht="12.75" customHeight="1" x14ac:dyDescent="0.35">
      <c r="A115" s="6"/>
      <c r="B115" s="6"/>
    </row>
    <row r="116" spans="1:2" ht="12.75" customHeight="1" x14ac:dyDescent="0.35">
      <c r="A116" s="6"/>
      <c r="B116" s="6"/>
    </row>
    <row r="117" spans="1:2" ht="12.75" customHeight="1" x14ac:dyDescent="0.35">
      <c r="A117" s="6"/>
      <c r="B117" s="6"/>
    </row>
    <row r="118" spans="1:2" ht="12.75" customHeight="1" x14ac:dyDescent="0.35">
      <c r="A118" s="6"/>
      <c r="B118" s="6"/>
    </row>
    <row r="119" spans="1:2" ht="12.75" customHeight="1" x14ac:dyDescent="0.35">
      <c r="A119" s="6"/>
      <c r="B119" s="6"/>
    </row>
    <row r="120" spans="1:2" ht="12.75" customHeight="1" x14ac:dyDescent="0.35">
      <c r="A120" s="6"/>
      <c r="B120" s="6"/>
    </row>
    <row r="121" spans="1:2" ht="12.75" customHeight="1" x14ac:dyDescent="0.35">
      <c r="A121" s="6"/>
      <c r="B121" s="6"/>
    </row>
    <row r="122" spans="1:2" ht="12.75" customHeight="1" x14ac:dyDescent="0.35">
      <c r="A122" s="6"/>
      <c r="B122" s="6"/>
    </row>
    <row r="123" spans="1:2" ht="12.75" customHeight="1" x14ac:dyDescent="0.35">
      <c r="A123" s="6"/>
      <c r="B123" s="6"/>
    </row>
    <row r="124" spans="1:2" ht="12.75" customHeight="1" x14ac:dyDescent="0.35">
      <c r="A124" s="6"/>
      <c r="B124" s="6"/>
    </row>
    <row r="125" spans="1:2" ht="12.75" customHeight="1" x14ac:dyDescent="0.35">
      <c r="A125" s="6"/>
      <c r="B125" s="6"/>
    </row>
    <row r="126" spans="1:2" ht="12.75" customHeight="1" x14ac:dyDescent="0.35">
      <c r="A126" s="6"/>
      <c r="B126" s="6"/>
    </row>
    <row r="127" spans="1:2" ht="12.75" customHeight="1" x14ac:dyDescent="0.35">
      <c r="A127" s="6"/>
      <c r="B127" s="6"/>
    </row>
    <row r="128" spans="1:2" ht="12.75" customHeight="1" x14ac:dyDescent="0.35">
      <c r="A128" s="6"/>
      <c r="B128" s="6"/>
    </row>
    <row r="129" spans="1:2" ht="12.75" customHeight="1" x14ac:dyDescent="0.35">
      <c r="A129" s="6"/>
      <c r="B129" s="6"/>
    </row>
    <row r="130" spans="1:2" ht="12.75" customHeight="1" x14ac:dyDescent="0.35">
      <c r="A130" s="6"/>
      <c r="B130" s="6"/>
    </row>
    <row r="131" spans="1:2" ht="12.75" customHeight="1" x14ac:dyDescent="0.35">
      <c r="A131" s="6"/>
      <c r="B131" s="6"/>
    </row>
    <row r="132" spans="1:2" ht="12.75" customHeight="1" x14ac:dyDescent="0.35">
      <c r="A132" s="6"/>
      <c r="B132" s="6"/>
    </row>
    <row r="133" spans="1:2" ht="12.75" customHeight="1" x14ac:dyDescent="0.35">
      <c r="A133" s="6"/>
      <c r="B133" s="6"/>
    </row>
    <row r="134" spans="1:2" ht="12.75" customHeight="1" x14ac:dyDescent="0.35">
      <c r="A134" s="6"/>
      <c r="B134" s="6"/>
    </row>
    <row r="135" spans="1:2" ht="12.75" customHeight="1" x14ac:dyDescent="0.35">
      <c r="A135" s="6"/>
      <c r="B135" s="6"/>
    </row>
    <row r="136" spans="1:2" ht="12.75" customHeight="1" x14ac:dyDescent="0.35">
      <c r="A136" s="6"/>
      <c r="B136" s="6"/>
    </row>
    <row r="137" spans="1:2" ht="12.75" customHeight="1" x14ac:dyDescent="0.35">
      <c r="A137" s="6"/>
      <c r="B137" s="6"/>
    </row>
    <row r="138" spans="1:2" ht="12.75" customHeight="1" x14ac:dyDescent="0.35">
      <c r="A138" s="6"/>
      <c r="B138" s="6"/>
    </row>
    <row r="139" spans="1:2" ht="12.75" customHeight="1" x14ac:dyDescent="0.35">
      <c r="A139" s="6"/>
      <c r="B139" s="6"/>
    </row>
    <row r="140" spans="1:2" ht="12.75" customHeight="1" x14ac:dyDescent="0.35">
      <c r="A140" s="6"/>
      <c r="B140" s="6"/>
    </row>
    <row r="141" spans="1:2" ht="12.75" customHeight="1" x14ac:dyDescent="0.35">
      <c r="A141" s="6"/>
      <c r="B141" s="6"/>
    </row>
    <row r="142" spans="1:2" ht="12.75" customHeight="1" x14ac:dyDescent="0.35">
      <c r="A142" s="6"/>
      <c r="B142" s="6"/>
    </row>
    <row r="143" spans="1:2" ht="12.75" customHeight="1" x14ac:dyDescent="0.35">
      <c r="A143" s="6"/>
      <c r="B143" s="6"/>
    </row>
    <row r="144" spans="1:2" ht="12.75" customHeight="1" x14ac:dyDescent="0.35">
      <c r="A144" s="6"/>
      <c r="B144" s="6"/>
    </row>
    <row r="145" spans="1:2" ht="12.75" customHeight="1" x14ac:dyDescent="0.35">
      <c r="A145" s="6"/>
      <c r="B145" s="6"/>
    </row>
    <row r="146" spans="1:2" ht="12.75" customHeight="1" x14ac:dyDescent="0.35">
      <c r="A146" s="6"/>
      <c r="B146" s="6"/>
    </row>
    <row r="147" spans="1:2" ht="12.75" customHeight="1" x14ac:dyDescent="0.35">
      <c r="A147" s="6"/>
      <c r="B147" s="6"/>
    </row>
    <row r="148" spans="1:2" ht="12.75" customHeight="1" x14ac:dyDescent="0.35">
      <c r="A148" s="6"/>
      <c r="B148" s="6"/>
    </row>
    <row r="149" spans="1:2" ht="12.75" customHeight="1" x14ac:dyDescent="0.35">
      <c r="A149" s="6"/>
      <c r="B149" s="6"/>
    </row>
    <row r="150" spans="1:2" ht="12.75" customHeight="1" x14ac:dyDescent="0.35">
      <c r="A150" s="6"/>
      <c r="B150" s="6"/>
    </row>
    <row r="151" spans="1:2" ht="12.75" customHeight="1" x14ac:dyDescent="0.35">
      <c r="A151" s="6"/>
      <c r="B151" s="6"/>
    </row>
    <row r="152" spans="1:2" ht="12.75" customHeight="1" x14ac:dyDescent="0.35">
      <c r="A152" s="6"/>
      <c r="B152" s="6"/>
    </row>
    <row r="153" spans="1:2" ht="12.75" customHeight="1" x14ac:dyDescent="0.35">
      <c r="A153" s="6"/>
      <c r="B153" s="6"/>
    </row>
    <row r="154" spans="1:2" ht="12.75" customHeight="1" x14ac:dyDescent="0.35">
      <c r="A154" s="6"/>
      <c r="B154" s="6"/>
    </row>
    <row r="155" spans="1:2" ht="12.75" customHeight="1" x14ac:dyDescent="0.35">
      <c r="A155" s="6"/>
      <c r="B155" s="6"/>
    </row>
    <row r="156" spans="1:2" ht="12.75" customHeight="1" x14ac:dyDescent="0.35">
      <c r="A156" s="6"/>
      <c r="B156" s="6"/>
    </row>
    <row r="157" spans="1:2" ht="12.75" customHeight="1" x14ac:dyDescent="0.35">
      <c r="A157" s="6"/>
      <c r="B157" s="6"/>
    </row>
    <row r="158" spans="1:2" ht="12.75" customHeight="1" x14ac:dyDescent="0.35">
      <c r="A158" s="6"/>
      <c r="B158" s="6"/>
    </row>
    <row r="159" spans="1:2" ht="12.75" customHeight="1" x14ac:dyDescent="0.35">
      <c r="A159" s="6"/>
      <c r="B159" s="6"/>
    </row>
    <row r="160" spans="1:2" ht="12.75" customHeight="1" x14ac:dyDescent="0.35">
      <c r="A160" s="6"/>
      <c r="B160" s="6"/>
    </row>
    <row r="161" spans="1:2" ht="12.75" customHeight="1" x14ac:dyDescent="0.35">
      <c r="A161" s="6"/>
      <c r="B161" s="6"/>
    </row>
    <row r="162" spans="1:2" ht="12.75" customHeight="1" x14ac:dyDescent="0.35">
      <c r="A162" s="6"/>
      <c r="B162" s="6"/>
    </row>
    <row r="163" spans="1:2" ht="12.75" customHeight="1" x14ac:dyDescent="0.35">
      <c r="A163" s="6"/>
      <c r="B163" s="6"/>
    </row>
    <row r="164" spans="1:2" ht="12.75" customHeight="1" x14ac:dyDescent="0.35">
      <c r="A164" s="6"/>
      <c r="B164" s="6"/>
    </row>
    <row r="165" spans="1:2" ht="12.75" customHeight="1" x14ac:dyDescent="0.35">
      <c r="A165" s="6"/>
      <c r="B165" s="6"/>
    </row>
    <row r="166" spans="1:2" ht="12.75" customHeight="1" x14ac:dyDescent="0.35">
      <c r="A166" s="6"/>
      <c r="B166" s="6"/>
    </row>
    <row r="167" spans="1:2" ht="12.75" customHeight="1" x14ac:dyDescent="0.35">
      <c r="A167" s="6"/>
      <c r="B167" s="6"/>
    </row>
    <row r="168" spans="1:2" ht="12.75" customHeight="1" x14ac:dyDescent="0.35">
      <c r="A168" s="6"/>
      <c r="B168" s="6"/>
    </row>
    <row r="169" spans="1:2" ht="12.75" customHeight="1" x14ac:dyDescent="0.35">
      <c r="A169" s="6"/>
      <c r="B169" s="6"/>
    </row>
    <row r="170" spans="1:2" ht="12.75" customHeight="1" x14ac:dyDescent="0.35">
      <c r="A170" s="6"/>
      <c r="B170" s="6"/>
    </row>
    <row r="171" spans="1:2" ht="12.75" customHeight="1" x14ac:dyDescent="0.35">
      <c r="A171" s="6"/>
      <c r="B171" s="6"/>
    </row>
    <row r="172" spans="1:2" ht="12.75" customHeight="1" x14ac:dyDescent="0.35">
      <c r="A172" s="6"/>
      <c r="B172" s="6"/>
    </row>
    <row r="173" spans="1:2" ht="12.75" customHeight="1" x14ac:dyDescent="0.35">
      <c r="A173" s="6"/>
      <c r="B173" s="6"/>
    </row>
    <row r="174" spans="1:2" ht="12.75" customHeight="1" x14ac:dyDescent="0.35">
      <c r="A174" s="6"/>
      <c r="B174" s="6"/>
    </row>
    <row r="175" spans="1:2" ht="12.75" customHeight="1" x14ac:dyDescent="0.35">
      <c r="A175" s="6"/>
      <c r="B175" s="6"/>
    </row>
    <row r="176" spans="1:2" ht="12.75" customHeight="1" x14ac:dyDescent="0.35">
      <c r="A176" s="6"/>
      <c r="B176" s="6"/>
    </row>
    <row r="177" spans="1:2" ht="12.75" customHeight="1" x14ac:dyDescent="0.35">
      <c r="A177" s="6"/>
      <c r="B177" s="6"/>
    </row>
    <row r="178" spans="1:2" ht="12.75" customHeight="1" x14ac:dyDescent="0.35">
      <c r="A178" s="6"/>
      <c r="B178" s="6"/>
    </row>
    <row r="179" spans="1:2" ht="12.75" customHeight="1" x14ac:dyDescent="0.35">
      <c r="A179" s="6"/>
      <c r="B179" s="6"/>
    </row>
    <row r="180" spans="1:2" ht="12.75" customHeight="1" x14ac:dyDescent="0.35">
      <c r="A180" s="6"/>
      <c r="B180" s="6"/>
    </row>
    <row r="181" spans="1:2" ht="12.75" customHeight="1" x14ac:dyDescent="0.35">
      <c r="A181" s="6"/>
      <c r="B181" s="6"/>
    </row>
    <row r="182" spans="1:2" ht="12.75" customHeight="1" x14ac:dyDescent="0.35">
      <c r="A182" s="6"/>
      <c r="B182" s="6"/>
    </row>
    <row r="183" spans="1:2" ht="12.75" customHeight="1" x14ac:dyDescent="0.35">
      <c r="A183" s="6"/>
      <c r="B183" s="6"/>
    </row>
    <row r="184" spans="1:2" ht="12.75" customHeight="1" x14ac:dyDescent="0.35">
      <c r="A184" s="6"/>
      <c r="B184" s="6"/>
    </row>
    <row r="185" spans="1:2" ht="12.75" customHeight="1" x14ac:dyDescent="0.35">
      <c r="A185" s="6"/>
      <c r="B185" s="6"/>
    </row>
    <row r="186" spans="1:2" ht="12.75" customHeight="1" x14ac:dyDescent="0.35">
      <c r="A186" s="6"/>
      <c r="B186" s="6"/>
    </row>
    <row r="187" spans="1:2" ht="12.75" customHeight="1" x14ac:dyDescent="0.35">
      <c r="A187" s="6"/>
      <c r="B187" s="6"/>
    </row>
    <row r="188" spans="1:2" ht="12.75" customHeight="1" x14ac:dyDescent="0.35">
      <c r="A188" s="6"/>
      <c r="B188" s="6"/>
    </row>
    <row r="189" spans="1:2" ht="12.75" customHeight="1" x14ac:dyDescent="0.35">
      <c r="A189" s="6"/>
      <c r="B189" s="6"/>
    </row>
    <row r="190" spans="1:2" ht="12.75" customHeight="1" x14ac:dyDescent="0.35">
      <c r="A190" s="6"/>
      <c r="B190" s="6"/>
    </row>
    <row r="191" spans="1:2" ht="12.75" customHeight="1" x14ac:dyDescent="0.35">
      <c r="A191" s="6"/>
      <c r="B191" s="6"/>
    </row>
    <row r="192" spans="1:2" ht="12.75" customHeight="1" x14ac:dyDescent="0.35">
      <c r="A192" s="6"/>
      <c r="B192" s="6"/>
    </row>
    <row r="193" spans="1:2" ht="12.75" customHeight="1" x14ac:dyDescent="0.35">
      <c r="A193" s="6"/>
      <c r="B193" s="6"/>
    </row>
    <row r="194" spans="1:2" ht="12.75" customHeight="1" x14ac:dyDescent="0.35">
      <c r="A194" s="6"/>
      <c r="B194" s="6"/>
    </row>
    <row r="195" spans="1:2" ht="12.75" customHeight="1" x14ac:dyDescent="0.35">
      <c r="A195" s="6"/>
      <c r="B195" s="6"/>
    </row>
    <row r="196" spans="1:2" ht="12.75" customHeight="1" x14ac:dyDescent="0.35">
      <c r="A196" s="6"/>
      <c r="B196" s="6"/>
    </row>
    <row r="197" spans="1:2" ht="12.75" customHeight="1" x14ac:dyDescent="0.35">
      <c r="A197" s="6"/>
      <c r="B197" s="6"/>
    </row>
    <row r="198" spans="1:2" ht="12.75" customHeight="1" x14ac:dyDescent="0.35">
      <c r="A198" s="6"/>
      <c r="B198" s="6"/>
    </row>
    <row r="199" spans="1:2" ht="12.75" customHeight="1" x14ac:dyDescent="0.35">
      <c r="A199" s="6"/>
      <c r="B199" s="6"/>
    </row>
    <row r="200" spans="1:2" ht="12.75" customHeight="1" x14ac:dyDescent="0.35">
      <c r="A200" s="6"/>
      <c r="B200" s="6"/>
    </row>
    <row r="201" spans="1:2" ht="12.75" customHeight="1" x14ac:dyDescent="0.35">
      <c r="A201" s="6"/>
      <c r="B201" s="6"/>
    </row>
    <row r="202" spans="1:2" ht="12.75" customHeight="1" x14ac:dyDescent="0.35">
      <c r="A202" s="6"/>
      <c r="B202" s="6"/>
    </row>
    <row r="203" spans="1:2" ht="12.75" customHeight="1" x14ac:dyDescent="0.35">
      <c r="A203" s="6"/>
      <c r="B203" s="6"/>
    </row>
    <row r="204" spans="1:2" ht="12.75" customHeight="1" x14ac:dyDescent="0.35">
      <c r="A204" s="6"/>
      <c r="B204" s="6"/>
    </row>
    <row r="205" spans="1:2" ht="12.75" customHeight="1" x14ac:dyDescent="0.35">
      <c r="A205" s="6"/>
      <c r="B205" s="6"/>
    </row>
    <row r="206" spans="1:2" ht="12.75" customHeight="1" x14ac:dyDescent="0.35">
      <c r="A206" s="6"/>
      <c r="B206" s="6"/>
    </row>
    <row r="207" spans="1:2" ht="12.75" customHeight="1" x14ac:dyDescent="0.35">
      <c r="A207" s="6"/>
      <c r="B207" s="6"/>
    </row>
    <row r="208" spans="1:2" ht="12.75" customHeight="1" x14ac:dyDescent="0.35">
      <c r="A208" s="6"/>
      <c r="B208" s="6"/>
    </row>
    <row r="209" spans="1:2" ht="12.75" customHeight="1" x14ac:dyDescent="0.35">
      <c r="A209" s="6"/>
      <c r="B209" s="6"/>
    </row>
    <row r="210" spans="1:2" ht="12.75" customHeight="1" x14ac:dyDescent="0.35">
      <c r="A210" s="6"/>
      <c r="B210" s="6"/>
    </row>
    <row r="211" spans="1:2" ht="12.75" customHeight="1" x14ac:dyDescent="0.35">
      <c r="A211" s="6"/>
      <c r="B211" s="6"/>
    </row>
    <row r="212" spans="1:2" ht="12.75" customHeight="1" x14ac:dyDescent="0.35">
      <c r="A212" s="6"/>
      <c r="B212" s="6"/>
    </row>
    <row r="213" spans="1:2" ht="12.75" customHeight="1" x14ac:dyDescent="0.35">
      <c r="A213" s="6"/>
      <c r="B213" s="6"/>
    </row>
    <row r="214" spans="1:2" ht="12.75" customHeight="1" x14ac:dyDescent="0.35">
      <c r="A214" s="6"/>
      <c r="B214" s="6"/>
    </row>
    <row r="215" spans="1:2" ht="12.75" customHeight="1" x14ac:dyDescent="0.35">
      <c r="A215" s="6"/>
      <c r="B215" s="6"/>
    </row>
    <row r="216" spans="1:2" ht="12.75" customHeight="1" x14ac:dyDescent="0.35">
      <c r="A216" s="6"/>
      <c r="B216" s="6"/>
    </row>
    <row r="217" spans="1:2" ht="12.75" customHeight="1" x14ac:dyDescent="0.35">
      <c r="A217" s="6"/>
      <c r="B217" s="6"/>
    </row>
    <row r="218" spans="1:2" ht="12.75" customHeight="1" x14ac:dyDescent="0.35">
      <c r="A218" s="6"/>
      <c r="B218" s="6"/>
    </row>
    <row r="219" spans="1:2" ht="12.75" customHeight="1" x14ac:dyDescent="0.35">
      <c r="A219" s="6"/>
      <c r="B219" s="6"/>
    </row>
    <row r="220" spans="1:2" ht="12.75" customHeight="1" x14ac:dyDescent="0.35">
      <c r="A220" s="6"/>
      <c r="B220" s="6"/>
    </row>
    <row r="221" spans="1:2" ht="12.75" customHeight="1" x14ac:dyDescent="0.35">
      <c r="A221" s="6"/>
      <c r="B221" s="6"/>
    </row>
    <row r="222" spans="1:2" ht="12.75" customHeight="1" x14ac:dyDescent="0.35">
      <c r="A222" s="6"/>
      <c r="B222" s="6"/>
    </row>
    <row r="223" spans="1:2" ht="12.75" customHeight="1" x14ac:dyDescent="0.35">
      <c r="A223" s="6"/>
      <c r="B223" s="6"/>
    </row>
    <row r="224" spans="1:2" ht="12.75" customHeight="1" x14ac:dyDescent="0.35">
      <c r="A224" s="6"/>
      <c r="B224" s="6"/>
    </row>
    <row r="225" spans="1:2" ht="12.75" customHeight="1" x14ac:dyDescent="0.35">
      <c r="A225" s="6"/>
      <c r="B225" s="6"/>
    </row>
    <row r="226" spans="1:2" ht="12.75" customHeight="1" x14ac:dyDescent="0.35">
      <c r="A226" s="6"/>
      <c r="B226" s="6"/>
    </row>
    <row r="227" spans="1:2" ht="12.75" customHeight="1" x14ac:dyDescent="0.35">
      <c r="A227" s="6"/>
      <c r="B227" s="6"/>
    </row>
    <row r="228" spans="1:2" ht="12.75" customHeight="1" x14ac:dyDescent="0.35">
      <c r="A228" s="6"/>
      <c r="B228" s="6"/>
    </row>
    <row r="229" spans="1:2" ht="12.75" customHeight="1" x14ac:dyDescent="0.35">
      <c r="A229" s="6"/>
      <c r="B229" s="6"/>
    </row>
    <row r="230" spans="1:2" ht="12.75" customHeight="1" x14ac:dyDescent="0.35">
      <c r="A230" s="6"/>
      <c r="B230" s="6"/>
    </row>
    <row r="231" spans="1:2" ht="12.75" customHeight="1" x14ac:dyDescent="0.35">
      <c r="A231" s="6"/>
      <c r="B231" s="6"/>
    </row>
    <row r="232" spans="1:2" ht="12.75" customHeight="1" x14ac:dyDescent="0.35">
      <c r="A232" s="6"/>
      <c r="B232" s="6"/>
    </row>
    <row r="233" spans="1:2" ht="12.75" customHeight="1" x14ac:dyDescent="0.35">
      <c r="A233" s="6"/>
      <c r="B233" s="6"/>
    </row>
    <row r="234" spans="1:2" ht="12.75" customHeight="1" x14ac:dyDescent="0.35">
      <c r="A234" s="6"/>
      <c r="B234" s="6"/>
    </row>
    <row r="235" spans="1:2" ht="12.75" customHeight="1" x14ac:dyDescent="0.35">
      <c r="A235" s="6"/>
      <c r="B235" s="6"/>
    </row>
    <row r="236" spans="1:2" ht="12.75" customHeight="1" x14ac:dyDescent="0.35">
      <c r="A236" s="6"/>
      <c r="B236" s="6"/>
    </row>
    <row r="237" spans="1:2" ht="12.75" customHeight="1" x14ac:dyDescent="0.35">
      <c r="A237" s="6"/>
      <c r="B237" s="6"/>
    </row>
    <row r="238" spans="1:2" ht="12.75" customHeight="1" x14ac:dyDescent="0.35">
      <c r="A238" s="6"/>
      <c r="B238" s="6"/>
    </row>
    <row r="239" spans="1:2" ht="12.75" customHeight="1" x14ac:dyDescent="0.35">
      <c r="A239" s="6"/>
      <c r="B239" s="6"/>
    </row>
    <row r="240" spans="1:2" ht="12.75" customHeight="1" x14ac:dyDescent="0.35">
      <c r="A240" s="6"/>
      <c r="B240" s="6"/>
    </row>
    <row r="241" spans="1:2" ht="12.75" customHeight="1" x14ac:dyDescent="0.35">
      <c r="A241" s="6"/>
      <c r="B241" s="6"/>
    </row>
    <row r="242" spans="1:2" ht="12.75" customHeight="1" x14ac:dyDescent="0.35">
      <c r="A242" s="6"/>
      <c r="B242" s="6"/>
    </row>
    <row r="243" spans="1:2" ht="12.75" customHeight="1" x14ac:dyDescent="0.35">
      <c r="A243" s="6"/>
      <c r="B243" s="6"/>
    </row>
    <row r="244" spans="1:2" ht="12.75" customHeight="1" x14ac:dyDescent="0.35">
      <c r="A244" s="6"/>
      <c r="B244" s="6"/>
    </row>
    <row r="245" spans="1:2" ht="12.75" customHeight="1" x14ac:dyDescent="0.35">
      <c r="A245" s="6"/>
      <c r="B245" s="6"/>
    </row>
    <row r="246" spans="1:2" ht="12.75" customHeight="1" x14ac:dyDescent="0.35">
      <c r="A246" s="6"/>
      <c r="B246" s="6"/>
    </row>
    <row r="247" spans="1:2" ht="12.75" customHeight="1" x14ac:dyDescent="0.35">
      <c r="A247" s="6"/>
      <c r="B247" s="6"/>
    </row>
    <row r="248" spans="1:2" ht="12.75" customHeight="1" x14ac:dyDescent="0.35">
      <c r="A248" s="6"/>
      <c r="B248" s="6"/>
    </row>
    <row r="249" spans="1:2" ht="12.75" customHeight="1" x14ac:dyDescent="0.35">
      <c r="A249" s="6"/>
      <c r="B249" s="6"/>
    </row>
    <row r="250" spans="1:2" ht="12.75" customHeight="1" x14ac:dyDescent="0.35">
      <c r="A250" s="6"/>
      <c r="B250" s="6"/>
    </row>
    <row r="251" spans="1:2" ht="12.75" customHeight="1" x14ac:dyDescent="0.35">
      <c r="A251" s="6"/>
      <c r="B251" s="6"/>
    </row>
    <row r="252" spans="1:2" ht="12.75" customHeight="1" x14ac:dyDescent="0.35">
      <c r="A252" s="6"/>
      <c r="B252" s="6"/>
    </row>
    <row r="253" spans="1:2" ht="12.75" customHeight="1" x14ac:dyDescent="0.35">
      <c r="A253" s="6"/>
      <c r="B253" s="6"/>
    </row>
    <row r="254" spans="1:2" ht="12.75" customHeight="1" x14ac:dyDescent="0.35">
      <c r="A254" s="6"/>
      <c r="B254" s="6"/>
    </row>
    <row r="255" spans="1:2" ht="12.75" customHeight="1" x14ac:dyDescent="0.35">
      <c r="A255" s="6"/>
      <c r="B255" s="6"/>
    </row>
    <row r="256" spans="1:2" ht="12.75" customHeight="1" x14ac:dyDescent="0.35">
      <c r="A256" s="6"/>
      <c r="B256" s="6"/>
    </row>
    <row r="257" spans="1:2" ht="12.75" customHeight="1" x14ac:dyDescent="0.35">
      <c r="A257" s="6"/>
      <c r="B257" s="6"/>
    </row>
    <row r="258" spans="1:2" ht="12.75" customHeight="1" x14ac:dyDescent="0.35">
      <c r="A258" s="6"/>
      <c r="B258" s="6"/>
    </row>
    <row r="259" spans="1:2" ht="12.75" customHeight="1" x14ac:dyDescent="0.35">
      <c r="A259" s="6"/>
      <c r="B259" s="6"/>
    </row>
    <row r="260" spans="1:2" ht="12.75" customHeight="1" x14ac:dyDescent="0.35">
      <c r="A260" s="6"/>
      <c r="B260" s="6"/>
    </row>
    <row r="261" spans="1:2" ht="12.75" customHeight="1" x14ac:dyDescent="0.35">
      <c r="A261" s="6"/>
      <c r="B261" s="6"/>
    </row>
    <row r="262" spans="1:2" ht="12.75" customHeight="1" x14ac:dyDescent="0.35">
      <c r="A262" s="6"/>
      <c r="B262" s="6"/>
    </row>
    <row r="263" spans="1:2" ht="12.75" customHeight="1" x14ac:dyDescent="0.35">
      <c r="A263" s="6"/>
      <c r="B263" s="6"/>
    </row>
    <row r="264" spans="1:2" ht="12.75" customHeight="1" x14ac:dyDescent="0.35">
      <c r="A264" s="6"/>
      <c r="B264" s="6"/>
    </row>
    <row r="265" spans="1:2" ht="12.75" customHeight="1" x14ac:dyDescent="0.35">
      <c r="A265" s="6"/>
      <c r="B265" s="6"/>
    </row>
    <row r="266" spans="1:2" ht="12.75" customHeight="1" x14ac:dyDescent="0.35">
      <c r="A266" s="6"/>
      <c r="B266" s="6"/>
    </row>
    <row r="267" spans="1:2" ht="12.75" customHeight="1" x14ac:dyDescent="0.35">
      <c r="A267" s="6"/>
      <c r="B267" s="6"/>
    </row>
    <row r="268" spans="1:2" ht="12.75" customHeight="1" x14ac:dyDescent="0.35">
      <c r="A268" s="6"/>
      <c r="B268" s="6"/>
    </row>
    <row r="269" spans="1:2" ht="12.75" customHeight="1" x14ac:dyDescent="0.35">
      <c r="A269" s="6"/>
      <c r="B269" s="6"/>
    </row>
    <row r="270" spans="1:2" ht="12.75" customHeight="1" x14ac:dyDescent="0.35">
      <c r="A270" s="6"/>
      <c r="B270" s="6"/>
    </row>
    <row r="271" spans="1:2" ht="12.75" customHeight="1" x14ac:dyDescent="0.35">
      <c r="A271" s="6"/>
      <c r="B271" s="6"/>
    </row>
    <row r="272" spans="1:2" ht="12.75" customHeight="1" x14ac:dyDescent="0.35">
      <c r="A272" s="6"/>
      <c r="B272" s="6"/>
    </row>
    <row r="273" spans="1:2" ht="12.75" customHeight="1" x14ac:dyDescent="0.35">
      <c r="A273" s="6"/>
      <c r="B273" s="6"/>
    </row>
    <row r="274" spans="1:2" ht="12.75" customHeight="1" x14ac:dyDescent="0.35">
      <c r="A274" s="6"/>
      <c r="B274" s="6"/>
    </row>
    <row r="275" spans="1:2" ht="12.75" customHeight="1" x14ac:dyDescent="0.35">
      <c r="A275" s="6"/>
      <c r="B275" s="6"/>
    </row>
    <row r="276" spans="1:2" ht="12.75" customHeight="1" x14ac:dyDescent="0.35">
      <c r="A276" s="6"/>
      <c r="B276" s="6"/>
    </row>
    <row r="277" spans="1:2" ht="12.75" customHeight="1" x14ac:dyDescent="0.35">
      <c r="A277" s="6"/>
      <c r="B277" s="6"/>
    </row>
    <row r="278" spans="1:2" ht="12.75" customHeight="1" x14ac:dyDescent="0.35">
      <c r="A278" s="6"/>
      <c r="B278" s="6"/>
    </row>
    <row r="279" spans="1:2" ht="12.75" customHeight="1" x14ac:dyDescent="0.35">
      <c r="A279" s="6"/>
      <c r="B279" s="6"/>
    </row>
    <row r="280" spans="1:2" ht="12.75" customHeight="1" x14ac:dyDescent="0.35">
      <c r="A280" s="6"/>
      <c r="B280" s="6"/>
    </row>
    <row r="281" spans="1:2" ht="12.75" customHeight="1" x14ac:dyDescent="0.35">
      <c r="A281" s="6"/>
      <c r="B281" s="6"/>
    </row>
    <row r="282" spans="1:2" ht="12.75" customHeight="1" x14ac:dyDescent="0.35">
      <c r="A282" s="6"/>
      <c r="B282" s="6"/>
    </row>
    <row r="283" spans="1:2" ht="12.75" customHeight="1" x14ac:dyDescent="0.35">
      <c r="A283" s="6"/>
      <c r="B283" s="6"/>
    </row>
    <row r="284" spans="1:2" ht="12.75" customHeight="1" x14ac:dyDescent="0.35">
      <c r="A284" s="6"/>
      <c r="B284" s="6"/>
    </row>
    <row r="285" spans="1:2" ht="12.75" customHeight="1" x14ac:dyDescent="0.35">
      <c r="A285" s="6"/>
      <c r="B285" s="6"/>
    </row>
    <row r="286" spans="1:2" ht="12.75" customHeight="1" x14ac:dyDescent="0.35">
      <c r="A286" s="6"/>
      <c r="B286" s="6"/>
    </row>
    <row r="287" spans="1:2" ht="12.75" customHeight="1" x14ac:dyDescent="0.35">
      <c r="A287" s="6"/>
      <c r="B287" s="6"/>
    </row>
    <row r="288" spans="1:2" ht="12.75" customHeight="1" x14ac:dyDescent="0.35">
      <c r="A288" s="6"/>
      <c r="B288" s="6"/>
    </row>
    <row r="289" spans="1:2" ht="12.75" customHeight="1" x14ac:dyDescent="0.35">
      <c r="A289" s="6"/>
      <c r="B289" s="6"/>
    </row>
    <row r="290" spans="1:2" ht="12.75" customHeight="1" x14ac:dyDescent="0.35">
      <c r="A290" s="6"/>
      <c r="B290" s="6"/>
    </row>
    <row r="291" spans="1:2" ht="12.75" customHeight="1" x14ac:dyDescent="0.35">
      <c r="A291" s="6"/>
      <c r="B291" s="6"/>
    </row>
    <row r="292" spans="1:2" ht="12.75" customHeight="1" x14ac:dyDescent="0.35">
      <c r="A292" s="6"/>
      <c r="B292" s="6"/>
    </row>
    <row r="293" spans="1:2" ht="12.75" customHeight="1" x14ac:dyDescent="0.35">
      <c r="A293" s="6"/>
      <c r="B293" s="6"/>
    </row>
    <row r="294" spans="1:2" ht="12.75" customHeight="1" x14ac:dyDescent="0.35">
      <c r="A294" s="6"/>
      <c r="B294" s="6"/>
    </row>
    <row r="295" spans="1:2" ht="12.75" customHeight="1" x14ac:dyDescent="0.35">
      <c r="A295" s="6"/>
      <c r="B295" s="6"/>
    </row>
    <row r="296" spans="1:2" ht="12.75" customHeight="1" x14ac:dyDescent="0.35">
      <c r="A296" s="6"/>
      <c r="B296" s="6"/>
    </row>
    <row r="297" spans="1:2" ht="12.75" customHeight="1" x14ac:dyDescent="0.35">
      <c r="A297" s="6"/>
      <c r="B297" s="6"/>
    </row>
    <row r="298" spans="1:2" ht="12.75" customHeight="1" x14ac:dyDescent="0.35">
      <c r="A298" s="6"/>
      <c r="B298" s="6"/>
    </row>
    <row r="299" spans="1:2" ht="12.75" customHeight="1" x14ac:dyDescent="0.35">
      <c r="A299" s="6"/>
      <c r="B299" s="6"/>
    </row>
    <row r="300" spans="1:2" ht="12.75" customHeight="1" x14ac:dyDescent="0.35">
      <c r="A300" s="6"/>
      <c r="B300" s="6"/>
    </row>
    <row r="301" spans="1:2" ht="12.75" customHeight="1" x14ac:dyDescent="0.35">
      <c r="A301" s="6"/>
      <c r="B301" s="6"/>
    </row>
    <row r="302" spans="1:2" ht="12.75" customHeight="1" x14ac:dyDescent="0.35">
      <c r="A302" s="6"/>
      <c r="B302" s="6"/>
    </row>
    <row r="303" spans="1:2" ht="12.75" customHeight="1" x14ac:dyDescent="0.35">
      <c r="A303" s="6"/>
      <c r="B303" s="6"/>
    </row>
    <row r="304" spans="1:2" ht="12.75" customHeight="1" x14ac:dyDescent="0.35">
      <c r="A304" s="6"/>
      <c r="B304" s="6"/>
    </row>
    <row r="305" spans="1:2" ht="12.75" customHeight="1" x14ac:dyDescent="0.35">
      <c r="A305" s="6"/>
      <c r="B305" s="6"/>
    </row>
    <row r="306" spans="1:2" ht="12.75" customHeight="1" x14ac:dyDescent="0.35">
      <c r="A306" s="6"/>
      <c r="B306" s="6"/>
    </row>
    <row r="307" spans="1:2" ht="12.75" customHeight="1" x14ac:dyDescent="0.35">
      <c r="A307" s="6"/>
      <c r="B307" s="6"/>
    </row>
    <row r="308" spans="1:2" ht="12.75" customHeight="1" x14ac:dyDescent="0.35">
      <c r="A308" s="6"/>
      <c r="B308" s="6"/>
    </row>
    <row r="309" spans="1:2" ht="12.75" customHeight="1" x14ac:dyDescent="0.35">
      <c r="A309" s="6"/>
      <c r="B309" s="6"/>
    </row>
    <row r="310" spans="1:2" ht="12.75" customHeight="1" x14ac:dyDescent="0.35">
      <c r="A310" s="6"/>
      <c r="B310" s="6"/>
    </row>
    <row r="311" spans="1:2" ht="12.75" customHeight="1" x14ac:dyDescent="0.35">
      <c r="A311" s="6"/>
      <c r="B311" s="6"/>
    </row>
    <row r="312" spans="1:2" ht="12.75" customHeight="1" x14ac:dyDescent="0.35">
      <c r="A312" s="6"/>
      <c r="B312" s="6"/>
    </row>
    <row r="313" spans="1:2" ht="12.75" customHeight="1" x14ac:dyDescent="0.35">
      <c r="A313" s="6"/>
      <c r="B313" s="6"/>
    </row>
    <row r="314" spans="1:2" ht="12.75" customHeight="1" x14ac:dyDescent="0.35">
      <c r="A314" s="6"/>
      <c r="B314" s="6"/>
    </row>
    <row r="315" spans="1:2" ht="12.75" customHeight="1" x14ac:dyDescent="0.35">
      <c r="A315" s="6"/>
      <c r="B315" s="6"/>
    </row>
    <row r="316" spans="1:2" ht="12.75" customHeight="1" x14ac:dyDescent="0.35">
      <c r="A316" s="6"/>
      <c r="B316" s="6"/>
    </row>
    <row r="317" spans="1:2" ht="12.75" customHeight="1" x14ac:dyDescent="0.35">
      <c r="A317" s="6"/>
      <c r="B317" s="6"/>
    </row>
    <row r="318" spans="1:2" ht="12.75" customHeight="1" x14ac:dyDescent="0.35">
      <c r="A318" s="6"/>
      <c r="B318" s="6"/>
    </row>
    <row r="319" spans="1:2" ht="12.75" customHeight="1" x14ac:dyDescent="0.35">
      <c r="A319" s="6"/>
      <c r="B319" s="6"/>
    </row>
    <row r="320" spans="1:2" ht="12.75" customHeight="1" x14ac:dyDescent="0.35">
      <c r="A320" s="6"/>
      <c r="B320" s="6"/>
    </row>
    <row r="321" spans="1:2" ht="12.75" customHeight="1" x14ac:dyDescent="0.35">
      <c r="A321" s="6"/>
      <c r="B321" s="6"/>
    </row>
    <row r="322" spans="1:2" ht="12.75" customHeight="1" x14ac:dyDescent="0.35">
      <c r="A322" s="6"/>
      <c r="B322" s="6"/>
    </row>
    <row r="323" spans="1:2" ht="12.75" customHeight="1" x14ac:dyDescent="0.35">
      <c r="A323" s="6"/>
      <c r="B323" s="6"/>
    </row>
    <row r="324" spans="1:2" ht="12.75" customHeight="1" x14ac:dyDescent="0.35">
      <c r="A324" s="6"/>
      <c r="B324" s="6"/>
    </row>
    <row r="325" spans="1:2" ht="12.75" customHeight="1" x14ac:dyDescent="0.35">
      <c r="A325" s="6"/>
      <c r="B325" s="6"/>
    </row>
    <row r="326" spans="1:2" ht="12.75" customHeight="1" x14ac:dyDescent="0.35">
      <c r="A326" s="6"/>
      <c r="B326" s="6"/>
    </row>
    <row r="327" spans="1:2" ht="12.75" customHeight="1" x14ac:dyDescent="0.35">
      <c r="A327" s="6"/>
      <c r="B327" s="6"/>
    </row>
    <row r="328" spans="1:2" ht="12.75" customHeight="1" x14ac:dyDescent="0.35">
      <c r="A328" s="6"/>
      <c r="B328" s="6"/>
    </row>
    <row r="329" spans="1:2" ht="12.75" customHeight="1" x14ac:dyDescent="0.35">
      <c r="A329" s="6"/>
      <c r="B329" s="6"/>
    </row>
    <row r="330" spans="1:2" ht="12.75" customHeight="1" x14ac:dyDescent="0.35">
      <c r="A330" s="6"/>
      <c r="B330" s="6"/>
    </row>
    <row r="331" spans="1:2" ht="12.75" customHeight="1" x14ac:dyDescent="0.35">
      <c r="A331" s="6"/>
      <c r="B331" s="6"/>
    </row>
    <row r="332" spans="1:2" ht="12.75" customHeight="1" x14ac:dyDescent="0.35">
      <c r="A332" s="6"/>
      <c r="B332" s="6"/>
    </row>
    <row r="333" spans="1:2" ht="12.75" customHeight="1" x14ac:dyDescent="0.35">
      <c r="A333" s="6"/>
      <c r="B333" s="6"/>
    </row>
    <row r="334" spans="1:2" ht="12.75" customHeight="1" x14ac:dyDescent="0.35">
      <c r="A334" s="6"/>
      <c r="B334" s="6"/>
    </row>
    <row r="335" spans="1:2" ht="12.75" customHeight="1" x14ac:dyDescent="0.35">
      <c r="A335" s="6"/>
      <c r="B335" s="6"/>
    </row>
    <row r="336" spans="1:2" ht="12.75" customHeight="1" x14ac:dyDescent="0.35">
      <c r="A336" s="6"/>
      <c r="B336" s="6"/>
    </row>
    <row r="337" spans="1:2" ht="12.75" customHeight="1" x14ac:dyDescent="0.35">
      <c r="A337" s="6"/>
      <c r="B337" s="6"/>
    </row>
    <row r="338" spans="1:2" ht="12.75" customHeight="1" x14ac:dyDescent="0.35">
      <c r="A338" s="6"/>
      <c r="B338" s="6"/>
    </row>
    <row r="339" spans="1:2" ht="12.75" customHeight="1" x14ac:dyDescent="0.35">
      <c r="A339" s="6"/>
      <c r="B339" s="6"/>
    </row>
    <row r="340" spans="1:2" ht="12.75" customHeight="1" x14ac:dyDescent="0.35">
      <c r="A340" s="6"/>
      <c r="B340" s="6"/>
    </row>
    <row r="341" spans="1:2" ht="12.75" customHeight="1" x14ac:dyDescent="0.35">
      <c r="A341" s="6"/>
      <c r="B341" s="6"/>
    </row>
    <row r="342" spans="1:2" ht="12.75" customHeight="1" x14ac:dyDescent="0.35">
      <c r="A342" s="6"/>
      <c r="B342" s="6"/>
    </row>
    <row r="343" spans="1:2" ht="12.75" customHeight="1" x14ac:dyDescent="0.35">
      <c r="A343" s="6"/>
      <c r="B343" s="6"/>
    </row>
    <row r="344" spans="1:2" ht="12.75" customHeight="1" x14ac:dyDescent="0.35">
      <c r="A344" s="6"/>
      <c r="B344" s="6"/>
    </row>
    <row r="345" spans="1:2" ht="12.75" customHeight="1" x14ac:dyDescent="0.35">
      <c r="A345" s="6"/>
      <c r="B345" s="6"/>
    </row>
    <row r="346" spans="1:2" ht="12.75" customHeight="1" x14ac:dyDescent="0.35">
      <c r="A346" s="6"/>
      <c r="B346" s="6"/>
    </row>
    <row r="347" spans="1:2" ht="12.75" customHeight="1" x14ac:dyDescent="0.35">
      <c r="A347" s="6"/>
      <c r="B347" s="6"/>
    </row>
    <row r="348" spans="1:2" ht="12.75" customHeight="1" x14ac:dyDescent="0.35">
      <c r="A348" s="6"/>
      <c r="B348" s="6"/>
    </row>
    <row r="349" spans="1:2" ht="12.75" customHeight="1" x14ac:dyDescent="0.35">
      <c r="A349" s="6"/>
      <c r="B349" s="6"/>
    </row>
    <row r="350" spans="1:2" ht="12.75" customHeight="1" x14ac:dyDescent="0.35">
      <c r="A350" s="6"/>
      <c r="B350" s="6"/>
    </row>
    <row r="351" spans="1:2" ht="12.75" customHeight="1" x14ac:dyDescent="0.35">
      <c r="A351" s="6"/>
      <c r="B351" s="6"/>
    </row>
    <row r="352" spans="1:2" ht="12.75" customHeight="1" x14ac:dyDescent="0.35">
      <c r="A352" s="6"/>
      <c r="B352" s="6"/>
    </row>
    <row r="353" spans="1:2" ht="12.75" customHeight="1" x14ac:dyDescent="0.35">
      <c r="A353" s="6"/>
      <c r="B353" s="6"/>
    </row>
    <row r="354" spans="1:2" ht="12.75" customHeight="1" x14ac:dyDescent="0.35">
      <c r="A354" s="6"/>
      <c r="B354" s="6"/>
    </row>
    <row r="355" spans="1:2" ht="12.75" customHeight="1" x14ac:dyDescent="0.35">
      <c r="A355" s="6"/>
      <c r="B355" s="6"/>
    </row>
    <row r="356" spans="1:2" ht="12.75" customHeight="1" x14ac:dyDescent="0.35">
      <c r="A356" s="6"/>
      <c r="B356" s="6"/>
    </row>
    <row r="357" spans="1:2" ht="12.75" customHeight="1" x14ac:dyDescent="0.35">
      <c r="A357" s="6"/>
      <c r="B357" s="6"/>
    </row>
    <row r="358" spans="1:2" ht="12.75" customHeight="1" x14ac:dyDescent="0.35">
      <c r="A358" s="6"/>
      <c r="B358" s="6"/>
    </row>
    <row r="359" spans="1:2" ht="12.75" customHeight="1" x14ac:dyDescent="0.35">
      <c r="A359" s="6"/>
      <c r="B359" s="6"/>
    </row>
    <row r="360" spans="1:2" ht="12.75" customHeight="1" x14ac:dyDescent="0.35">
      <c r="A360" s="6"/>
      <c r="B360" s="6"/>
    </row>
    <row r="361" spans="1:2" ht="12.75" customHeight="1" x14ac:dyDescent="0.35">
      <c r="A361" s="6"/>
      <c r="B361" s="6"/>
    </row>
    <row r="362" spans="1:2" ht="12.75" customHeight="1" x14ac:dyDescent="0.35">
      <c r="A362" s="6"/>
      <c r="B362" s="6"/>
    </row>
    <row r="363" spans="1:2" ht="12.75" customHeight="1" x14ac:dyDescent="0.35">
      <c r="A363" s="6"/>
      <c r="B363" s="6"/>
    </row>
    <row r="364" spans="1:2" ht="12.75" customHeight="1" x14ac:dyDescent="0.35">
      <c r="A364" s="6"/>
      <c r="B364" s="6"/>
    </row>
    <row r="365" spans="1:2" ht="12.75" customHeight="1" x14ac:dyDescent="0.35">
      <c r="A365" s="6"/>
      <c r="B365" s="6"/>
    </row>
    <row r="366" spans="1:2" ht="12.75" customHeight="1" x14ac:dyDescent="0.35">
      <c r="A366" s="6"/>
      <c r="B366" s="6"/>
    </row>
    <row r="367" spans="1:2" ht="12.75" customHeight="1" x14ac:dyDescent="0.35">
      <c r="A367" s="6"/>
      <c r="B367" s="6"/>
    </row>
    <row r="368" spans="1:2" ht="12.75" customHeight="1" x14ac:dyDescent="0.35">
      <c r="A368" s="6"/>
      <c r="B368" s="6"/>
    </row>
    <row r="369" spans="1:2" ht="12.75" customHeight="1" x14ac:dyDescent="0.35">
      <c r="A369" s="6"/>
      <c r="B369" s="6"/>
    </row>
    <row r="370" spans="1:2" ht="12.75" customHeight="1" x14ac:dyDescent="0.35">
      <c r="A370" s="6"/>
      <c r="B370" s="6"/>
    </row>
    <row r="371" spans="1:2" ht="12.75" customHeight="1" x14ac:dyDescent="0.35">
      <c r="A371" s="6"/>
      <c r="B371" s="6"/>
    </row>
    <row r="372" spans="1:2" ht="12.75" customHeight="1" x14ac:dyDescent="0.35">
      <c r="A372" s="6"/>
      <c r="B372" s="6"/>
    </row>
    <row r="373" spans="1:2" ht="12.75" customHeight="1" x14ac:dyDescent="0.35">
      <c r="A373" s="6"/>
      <c r="B373" s="6"/>
    </row>
    <row r="374" spans="1:2" ht="12.75" customHeight="1" x14ac:dyDescent="0.35">
      <c r="A374" s="6"/>
      <c r="B374" s="6"/>
    </row>
    <row r="375" spans="1:2" ht="12.75" customHeight="1" x14ac:dyDescent="0.35">
      <c r="A375" s="6"/>
      <c r="B375" s="6"/>
    </row>
    <row r="376" spans="1:2" ht="12.75" customHeight="1" x14ac:dyDescent="0.35">
      <c r="A376" s="6"/>
      <c r="B376" s="6"/>
    </row>
    <row r="377" spans="1:2" ht="12.75" customHeight="1" x14ac:dyDescent="0.35">
      <c r="A377" s="6"/>
      <c r="B377" s="6"/>
    </row>
    <row r="378" spans="1:2" ht="12.75" customHeight="1" x14ac:dyDescent="0.35">
      <c r="A378" s="6"/>
      <c r="B378" s="6"/>
    </row>
    <row r="379" spans="1:2" ht="12.75" customHeight="1" x14ac:dyDescent="0.35">
      <c r="A379" s="6"/>
      <c r="B379" s="6"/>
    </row>
    <row r="380" spans="1:2" ht="12.75" customHeight="1" x14ac:dyDescent="0.35">
      <c r="A380" s="6"/>
      <c r="B380" s="6"/>
    </row>
    <row r="381" spans="1:2" ht="12.75" customHeight="1" x14ac:dyDescent="0.35">
      <c r="A381" s="6"/>
      <c r="B381" s="6"/>
    </row>
    <row r="382" spans="1:2" ht="12.75" customHeight="1" x14ac:dyDescent="0.35">
      <c r="A382" s="6"/>
      <c r="B382" s="6"/>
    </row>
    <row r="383" spans="1:2" ht="12.75" customHeight="1" x14ac:dyDescent="0.35">
      <c r="A383" s="6"/>
      <c r="B383" s="6"/>
    </row>
    <row r="384" spans="1:2" ht="12.75" customHeight="1" x14ac:dyDescent="0.35">
      <c r="A384" s="6"/>
      <c r="B384" s="6"/>
    </row>
    <row r="385" spans="1:2" ht="12.75" customHeight="1" x14ac:dyDescent="0.35">
      <c r="A385" s="6"/>
      <c r="B385" s="6"/>
    </row>
    <row r="386" spans="1:2" ht="12.75" customHeight="1" x14ac:dyDescent="0.35">
      <c r="A386" s="6"/>
      <c r="B386" s="6"/>
    </row>
    <row r="387" spans="1:2" ht="12.75" customHeight="1" x14ac:dyDescent="0.35">
      <c r="A387" s="6"/>
      <c r="B387" s="6"/>
    </row>
    <row r="388" spans="1:2" ht="12.75" customHeight="1" x14ac:dyDescent="0.35">
      <c r="A388" s="6"/>
      <c r="B388" s="6"/>
    </row>
    <row r="389" spans="1:2" ht="12.75" customHeight="1" x14ac:dyDescent="0.35">
      <c r="A389" s="6"/>
      <c r="B389" s="6"/>
    </row>
    <row r="390" spans="1:2" ht="12.75" customHeight="1" x14ac:dyDescent="0.35">
      <c r="A390" s="6"/>
      <c r="B390" s="6"/>
    </row>
    <row r="391" spans="1:2" ht="12.75" customHeight="1" x14ac:dyDescent="0.35">
      <c r="A391" s="6"/>
      <c r="B391" s="6"/>
    </row>
    <row r="392" spans="1:2" ht="12.75" customHeight="1" x14ac:dyDescent="0.35">
      <c r="A392" s="6"/>
      <c r="B392" s="6"/>
    </row>
    <row r="393" spans="1:2" ht="12.75" customHeight="1" x14ac:dyDescent="0.35">
      <c r="A393" s="6"/>
      <c r="B393" s="6"/>
    </row>
    <row r="394" spans="1:2" ht="12.75" customHeight="1" x14ac:dyDescent="0.35">
      <c r="A394" s="6"/>
      <c r="B394" s="6"/>
    </row>
    <row r="395" spans="1:2" ht="12.75" customHeight="1" x14ac:dyDescent="0.35">
      <c r="A395" s="6"/>
      <c r="B395" s="6"/>
    </row>
    <row r="396" spans="1:2" ht="12.75" customHeight="1" x14ac:dyDescent="0.35">
      <c r="A396" s="6"/>
      <c r="B396" s="6"/>
    </row>
    <row r="397" spans="1:2" ht="12.75" customHeight="1" x14ac:dyDescent="0.35">
      <c r="A397" s="6"/>
      <c r="B397" s="6"/>
    </row>
    <row r="398" spans="1:2" ht="12.75" customHeight="1" x14ac:dyDescent="0.35">
      <c r="A398" s="6"/>
      <c r="B398" s="6"/>
    </row>
    <row r="399" spans="1:2" ht="12.75" customHeight="1" x14ac:dyDescent="0.35">
      <c r="A399" s="6"/>
      <c r="B399" s="6"/>
    </row>
    <row r="400" spans="1:2" ht="12.75" customHeight="1" x14ac:dyDescent="0.35">
      <c r="A400" s="6"/>
      <c r="B400" s="6"/>
    </row>
    <row r="401" spans="1:2" ht="12.75" customHeight="1" x14ac:dyDescent="0.35">
      <c r="A401" s="6"/>
      <c r="B401" s="6"/>
    </row>
    <row r="402" spans="1:2" ht="12.75" customHeight="1" x14ac:dyDescent="0.35">
      <c r="A402" s="6"/>
      <c r="B402" s="6"/>
    </row>
    <row r="403" spans="1:2" ht="12.75" customHeight="1" x14ac:dyDescent="0.35">
      <c r="A403" s="6"/>
      <c r="B403" s="6"/>
    </row>
    <row r="404" spans="1:2" ht="12.75" customHeight="1" x14ac:dyDescent="0.35">
      <c r="A404" s="6"/>
      <c r="B404" s="6"/>
    </row>
    <row r="405" spans="1:2" ht="12.75" customHeight="1" x14ac:dyDescent="0.35">
      <c r="A405" s="6"/>
      <c r="B405" s="6"/>
    </row>
    <row r="406" spans="1:2" ht="12.75" customHeight="1" x14ac:dyDescent="0.35">
      <c r="A406" s="6"/>
      <c r="B406" s="6"/>
    </row>
    <row r="407" spans="1:2" ht="12.75" customHeight="1" x14ac:dyDescent="0.35">
      <c r="A407" s="6"/>
      <c r="B407" s="6"/>
    </row>
    <row r="408" spans="1:2" ht="12.75" customHeight="1" x14ac:dyDescent="0.35">
      <c r="A408" s="6"/>
      <c r="B408" s="6"/>
    </row>
    <row r="409" spans="1:2" ht="12.75" customHeight="1" x14ac:dyDescent="0.35">
      <c r="A409" s="6"/>
      <c r="B409" s="6"/>
    </row>
    <row r="410" spans="1:2" ht="12.75" customHeight="1" x14ac:dyDescent="0.35">
      <c r="A410" s="6"/>
      <c r="B410" s="6"/>
    </row>
    <row r="411" spans="1:2" ht="12.75" customHeight="1" x14ac:dyDescent="0.35">
      <c r="A411" s="6"/>
      <c r="B411" s="6"/>
    </row>
    <row r="412" spans="1:2" ht="12.75" customHeight="1" x14ac:dyDescent="0.35">
      <c r="A412" s="6"/>
      <c r="B412" s="6"/>
    </row>
    <row r="413" spans="1:2" ht="12.75" customHeight="1" x14ac:dyDescent="0.35">
      <c r="A413" s="6"/>
      <c r="B413" s="6"/>
    </row>
    <row r="414" spans="1:2" ht="12.75" customHeight="1" x14ac:dyDescent="0.35">
      <c r="A414" s="6"/>
      <c r="B414" s="6"/>
    </row>
    <row r="415" spans="1:2" ht="12.75" customHeight="1" x14ac:dyDescent="0.35">
      <c r="A415" s="6"/>
      <c r="B415" s="6"/>
    </row>
    <row r="416" spans="1:2" ht="12.75" customHeight="1" x14ac:dyDescent="0.35">
      <c r="A416" s="6"/>
      <c r="B416" s="6"/>
    </row>
    <row r="417" spans="1:2" ht="12.75" customHeight="1" x14ac:dyDescent="0.35">
      <c r="A417" s="6"/>
      <c r="B417" s="6"/>
    </row>
    <row r="418" spans="1:2" ht="12.75" customHeight="1" x14ac:dyDescent="0.35">
      <c r="A418" s="6"/>
      <c r="B418" s="6"/>
    </row>
    <row r="419" spans="1:2" ht="12.75" customHeight="1" x14ac:dyDescent="0.35">
      <c r="A419" s="6"/>
      <c r="B419" s="6"/>
    </row>
    <row r="420" spans="1:2" ht="12.75" customHeight="1" x14ac:dyDescent="0.35">
      <c r="A420" s="6"/>
      <c r="B420" s="6"/>
    </row>
    <row r="421" spans="1:2" ht="12.75" customHeight="1" x14ac:dyDescent="0.35">
      <c r="A421" s="6"/>
      <c r="B421" s="6"/>
    </row>
    <row r="422" spans="1:2" ht="12.75" customHeight="1" x14ac:dyDescent="0.35">
      <c r="A422" s="6"/>
      <c r="B422" s="6"/>
    </row>
    <row r="423" spans="1:2" ht="12.75" customHeight="1" x14ac:dyDescent="0.35">
      <c r="A423" s="6"/>
      <c r="B423" s="6"/>
    </row>
    <row r="424" spans="1:2" ht="12.75" customHeight="1" x14ac:dyDescent="0.35">
      <c r="A424" s="6"/>
      <c r="B424" s="6"/>
    </row>
    <row r="425" spans="1:2" ht="12.75" customHeight="1" x14ac:dyDescent="0.35">
      <c r="A425" s="6"/>
      <c r="B425" s="6"/>
    </row>
    <row r="426" spans="1:2" ht="12.75" customHeight="1" x14ac:dyDescent="0.35">
      <c r="A426" s="6"/>
      <c r="B426" s="6"/>
    </row>
    <row r="427" spans="1:2" ht="12.75" customHeight="1" x14ac:dyDescent="0.35">
      <c r="A427" s="6"/>
      <c r="B427" s="6"/>
    </row>
    <row r="428" spans="1:2" ht="12.75" customHeight="1" x14ac:dyDescent="0.35">
      <c r="A428" s="6"/>
      <c r="B428" s="6"/>
    </row>
    <row r="429" spans="1:2" ht="12.75" customHeight="1" x14ac:dyDescent="0.35">
      <c r="A429" s="6"/>
      <c r="B429" s="6"/>
    </row>
    <row r="430" spans="1:2" ht="12.75" customHeight="1" x14ac:dyDescent="0.35">
      <c r="A430" s="6"/>
      <c r="B430" s="6"/>
    </row>
    <row r="431" spans="1:2" ht="12.75" customHeight="1" x14ac:dyDescent="0.35">
      <c r="A431" s="6"/>
      <c r="B431" s="6"/>
    </row>
    <row r="432" spans="1:2" ht="12.75" customHeight="1" x14ac:dyDescent="0.35">
      <c r="A432" s="6"/>
      <c r="B432" s="6"/>
    </row>
    <row r="433" spans="1:2" ht="12.75" customHeight="1" x14ac:dyDescent="0.35">
      <c r="A433" s="6"/>
      <c r="B433" s="6"/>
    </row>
    <row r="434" spans="1:2" ht="12.75" customHeight="1" x14ac:dyDescent="0.35">
      <c r="A434" s="6"/>
      <c r="B434" s="6"/>
    </row>
    <row r="435" spans="1:2" ht="12.75" customHeight="1" x14ac:dyDescent="0.35">
      <c r="A435" s="6"/>
      <c r="B435" s="6"/>
    </row>
    <row r="436" spans="1:2" ht="12.75" customHeight="1" x14ac:dyDescent="0.35">
      <c r="A436" s="6"/>
      <c r="B436" s="6"/>
    </row>
    <row r="437" spans="1:2" ht="12.75" customHeight="1" x14ac:dyDescent="0.35">
      <c r="A437" s="6"/>
      <c r="B437" s="6"/>
    </row>
    <row r="438" spans="1:2" ht="12.75" customHeight="1" x14ac:dyDescent="0.35">
      <c r="A438" s="6"/>
      <c r="B438" s="6"/>
    </row>
    <row r="439" spans="1:2" ht="12.75" customHeight="1" x14ac:dyDescent="0.35">
      <c r="A439" s="6"/>
      <c r="B439" s="6"/>
    </row>
    <row r="440" spans="1:2" ht="12.75" customHeight="1" x14ac:dyDescent="0.35">
      <c r="A440" s="6"/>
      <c r="B440" s="6"/>
    </row>
    <row r="441" spans="1:2" ht="12.75" customHeight="1" x14ac:dyDescent="0.35">
      <c r="A441" s="6"/>
      <c r="B441" s="6"/>
    </row>
    <row r="442" spans="1:2" ht="12.75" customHeight="1" x14ac:dyDescent="0.35">
      <c r="A442" s="6"/>
      <c r="B442" s="6"/>
    </row>
    <row r="443" spans="1:2" ht="12.75" customHeight="1" x14ac:dyDescent="0.35">
      <c r="A443" s="6"/>
      <c r="B443" s="6"/>
    </row>
    <row r="444" spans="1:2" ht="12.75" customHeight="1" x14ac:dyDescent="0.35">
      <c r="A444" s="6"/>
      <c r="B444" s="6"/>
    </row>
    <row r="445" spans="1:2" ht="12.75" customHeight="1" x14ac:dyDescent="0.35">
      <c r="A445" s="6"/>
      <c r="B445" s="6"/>
    </row>
    <row r="446" spans="1:2" ht="12.75" customHeight="1" x14ac:dyDescent="0.35">
      <c r="A446" s="6"/>
      <c r="B446" s="6"/>
    </row>
    <row r="447" spans="1:2" ht="12.75" customHeight="1" x14ac:dyDescent="0.35">
      <c r="A447" s="6"/>
      <c r="B447" s="6"/>
    </row>
    <row r="448" spans="1:2" ht="12.75" customHeight="1" x14ac:dyDescent="0.35">
      <c r="A448" s="6"/>
      <c r="B448" s="6"/>
    </row>
    <row r="449" spans="1:2" ht="12.75" customHeight="1" x14ac:dyDescent="0.35">
      <c r="A449" s="6"/>
      <c r="B449" s="6"/>
    </row>
    <row r="450" spans="1:2" ht="12.75" customHeight="1" x14ac:dyDescent="0.35">
      <c r="A450" s="6"/>
      <c r="B450" s="6"/>
    </row>
    <row r="451" spans="1:2" ht="12.75" customHeight="1" x14ac:dyDescent="0.35">
      <c r="A451" s="6"/>
      <c r="B451" s="6"/>
    </row>
    <row r="452" spans="1:2" ht="12.75" customHeight="1" x14ac:dyDescent="0.35">
      <c r="A452" s="6"/>
      <c r="B452" s="6"/>
    </row>
    <row r="453" spans="1:2" ht="12.75" customHeight="1" x14ac:dyDescent="0.35">
      <c r="A453" s="6"/>
      <c r="B453" s="6"/>
    </row>
    <row r="454" spans="1:2" ht="12.75" customHeight="1" x14ac:dyDescent="0.35">
      <c r="A454" s="6"/>
      <c r="B454" s="6"/>
    </row>
    <row r="455" spans="1:2" ht="12.75" customHeight="1" x14ac:dyDescent="0.35">
      <c r="A455" s="6"/>
      <c r="B455" s="6"/>
    </row>
    <row r="456" spans="1:2" ht="12.75" customHeight="1" x14ac:dyDescent="0.35">
      <c r="A456" s="6"/>
      <c r="B456" s="6"/>
    </row>
    <row r="457" spans="1:2" ht="12.75" customHeight="1" x14ac:dyDescent="0.35">
      <c r="A457" s="6"/>
      <c r="B457" s="6"/>
    </row>
    <row r="458" spans="1:2" ht="12.75" customHeight="1" x14ac:dyDescent="0.35">
      <c r="A458" s="6"/>
      <c r="B458" s="6"/>
    </row>
    <row r="459" spans="1:2" ht="12.75" customHeight="1" x14ac:dyDescent="0.35">
      <c r="A459" s="6"/>
      <c r="B459" s="6"/>
    </row>
    <row r="460" spans="1:2" ht="12.75" customHeight="1" x14ac:dyDescent="0.35">
      <c r="A460" s="6"/>
      <c r="B460" s="6"/>
    </row>
    <row r="461" spans="1:2" ht="12.75" customHeight="1" x14ac:dyDescent="0.35">
      <c r="A461" s="6"/>
      <c r="B461" s="6"/>
    </row>
    <row r="462" spans="1:2" ht="12.75" customHeight="1" x14ac:dyDescent="0.35">
      <c r="A462" s="6"/>
      <c r="B462" s="6"/>
    </row>
    <row r="463" spans="1:2" ht="12.75" customHeight="1" x14ac:dyDescent="0.35">
      <c r="A463" s="6"/>
      <c r="B463" s="6"/>
    </row>
    <row r="464" spans="1:2" ht="12.75" customHeight="1" x14ac:dyDescent="0.35">
      <c r="A464" s="6"/>
      <c r="B464" s="6"/>
    </row>
    <row r="465" spans="1:2" ht="12.75" customHeight="1" x14ac:dyDescent="0.35">
      <c r="A465" s="6"/>
      <c r="B465" s="6"/>
    </row>
    <row r="466" spans="1:2" ht="12.75" customHeight="1" x14ac:dyDescent="0.35">
      <c r="A466" s="6"/>
      <c r="B466" s="6"/>
    </row>
    <row r="467" spans="1:2" ht="12.75" customHeight="1" x14ac:dyDescent="0.35">
      <c r="A467" s="6"/>
      <c r="B467" s="6"/>
    </row>
    <row r="468" spans="1:2" ht="12.75" customHeight="1" x14ac:dyDescent="0.35">
      <c r="A468" s="6"/>
      <c r="B468" s="6"/>
    </row>
    <row r="469" spans="1:2" ht="12.75" customHeight="1" x14ac:dyDescent="0.35">
      <c r="A469" s="6"/>
      <c r="B469" s="6"/>
    </row>
    <row r="470" spans="1:2" ht="12.75" customHeight="1" x14ac:dyDescent="0.35">
      <c r="A470" s="6"/>
      <c r="B470" s="6"/>
    </row>
    <row r="471" spans="1:2" ht="12.75" customHeight="1" x14ac:dyDescent="0.35">
      <c r="A471" s="6"/>
      <c r="B471" s="6"/>
    </row>
    <row r="472" spans="1:2" ht="12.75" customHeight="1" x14ac:dyDescent="0.35">
      <c r="A472" s="6"/>
      <c r="B472" s="6"/>
    </row>
    <row r="473" spans="1:2" ht="12.75" customHeight="1" x14ac:dyDescent="0.35">
      <c r="A473" s="6"/>
      <c r="B473" s="6"/>
    </row>
    <row r="474" spans="1:2" ht="12.75" customHeight="1" x14ac:dyDescent="0.35">
      <c r="A474" s="6"/>
      <c r="B474" s="6"/>
    </row>
    <row r="475" spans="1:2" ht="12.75" customHeight="1" x14ac:dyDescent="0.35">
      <c r="A475" s="6"/>
      <c r="B475" s="6"/>
    </row>
    <row r="476" spans="1:2" ht="12.75" customHeight="1" x14ac:dyDescent="0.35">
      <c r="A476" s="6"/>
      <c r="B476" s="6"/>
    </row>
    <row r="477" spans="1:2" ht="12.75" customHeight="1" x14ac:dyDescent="0.35">
      <c r="A477" s="6"/>
      <c r="B477" s="6"/>
    </row>
    <row r="478" spans="1:2" ht="12.75" customHeight="1" x14ac:dyDescent="0.35">
      <c r="A478" s="6"/>
      <c r="B478" s="6"/>
    </row>
    <row r="479" spans="1:2" ht="12.75" customHeight="1" x14ac:dyDescent="0.35">
      <c r="A479" s="6"/>
      <c r="B479" s="6"/>
    </row>
    <row r="480" spans="1:2" ht="12.75" customHeight="1" x14ac:dyDescent="0.35">
      <c r="A480" s="6"/>
      <c r="B480" s="6"/>
    </row>
    <row r="481" spans="1:2" ht="12.75" customHeight="1" x14ac:dyDescent="0.35">
      <c r="A481" s="6"/>
      <c r="B481" s="6"/>
    </row>
    <row r="482" spans="1:2" ht="12.75" customHeight="1" x14ac:dyDescent="0.35">
      <c r="A482" s="6"/>
      <c r="B482" s="6"/>
    </row>
    <row r="483" spans="1:2" ht="12.75" customHeight="1" x14ac:dyDescent="0.35">
      <c r="A483" s="6"/>
      <c r="B483" s="6"/>
    </row>
    <row r="484" spans="1:2" ht="12.75" customHeight="1" x14ac:dyDescent="0.35">
      <c r="A484" s="6"/>
      <c r="B484" s="6"/>
    </row>
    <row r="485" spans="1:2" ht="12.75" customHeight="1" x14ac:dyDescent="0.35">
      <c r="A485" s="6"/>
      <c r="B485" s="6"/>
    </row>
    <row r="486" spans="1:2" ht="12.75" customHeight="1" x14ac:dyDescent="0.35">
      <c r="A486" s="6"/>
      <c r="B486" s="6"/>
    </row>
    <row r="487" spans="1:2" ht="12.75" customHeight="1" x14ac:dyDescent="0.35">
      <c r="A487" s="6"/>
      <c r="B487" s="6"/>
    </row>
    <row r="488" spans="1:2" ht="12.75" customHeight="1" x14ac:dyDescent="0.35">
      <c r="A488" s="6"/>
      <c r="B488" s="6"/>
    </row>
    <row r="489" spans="1:2" ht="12.75" customHeight="1" x14ac:dyDescent="0.35">
      <c r="A489" s="6"/>
      <c r="B489" s="6"/>
    </row>
    <row r="490" spans="1:2" ht="12.75" customHeight="1" x14ac:dyDescent="0.35">
      <c r="A490" s="6"/>
      <c r="B490" s="6"/>
    </row>
    <row r="491" spans="1:2" ht="12.75" customHeight="1" x14ac:dyDescent="0.35">
      <c r="A491" s="6"/>
      <c r="B491" s="6"/>
    </row>
    <row r="492" spans="1:2" ht="12.75" customHeight="1" x14ac:dyDescent="0.35">
      <c r="A492" s="6"/>
      <c r="B492" s="6"/>
    </row>
    <row r="493" spans="1:2" ht="12.75" customHeight="1" x14ac:dyDescent="0.35">
      <c r="A493" s="6"/>
      <c r="B493" s="6"/>
    </row>
    <row r="494" spans="1:2" ht="12.75" customHeight="1" x14ac:dyDescent="0.35">
      <c r="A494" s="6"/>
      <c r="B494" s="6"/>
    </row>
    <row r="495" spans="1:2" ht="12.75" customHeight="1" x14ac:dyDescent="0.35">
      <c r="A495" s="6"/>
      <c r="B495" s="6"/>
    </row>
    <row r="496" spans="1:2" ht="12.75" customHeight="1" x14ac:dyDescent="0.35">
      <c r="A496" s="6"/>
      <c r="B496" s="6"/>
    </row>
    <row r="497" spans="1:2" ht="12.75" customHeight="1" x14ac:dyDescent="0.35">
      <c r="A497" s="6"/>
      <c r="B497" s="6"/>
    </row>
    <row r="498" spans="1:2" ht="12.75" customHeight="1" x14ac:dyDescent="0.35">
      <c r="A498" s="6"/>
      <c r="B498" s="6"/>
    </row>
    <row r="499" spans="1:2" ht="12.75" customHeight="1" x14ac:dyDescent="0.35">
      <c r="A499" s="6"/>
      <c r="B499" s="6"/>
    </row>
    <row r="500" spans="1:2" ht="12.75" customHeight="1" x14ac:dyDescent="0.35">
      <c r="A500" s="6"/>
      <c r="B500" s="6"/>
    </row>
    <row r="501" spans="1:2" ht="12.75" customHeight="1" x14ac:dyDescent="0.35">
      <c r="A501" s="6"/>
      <c r="B501" s="6"/>
    </row>
    <row r="502" spans="1:2" ht="12.75" customHeight="1" x14ac:dyDescent="0.35">
      <c r="A502" s="6"/>
      <c r="B502" s="6"/>
    </row>
    <row r="503" spans="1:2" ht="12.75" customHeight="1" x14ac:dyDescent="0.35">
      <c r="A503" s="6"/>
      <c r="B503" s="6"/>
    </row>
    <row r="504" spans="1:2" ht="12.75" customHeight="1" x14ac:dyDescent="0.35">
      <c r="A504" s="6"/>
      <c r="B504" s="6"/>
    </row>
    <row r="505" spans="1:2" ht="12.75" customHeight="1" x14ac:dyDescent="0.35">
      <c r="A505" s="6"/>
      <c r="B505" s="6"/>
    </row>
    <row r="506" spans="1:2" ht="12.75" customHeight="1" x14ac:dyDescent="0.35">
      <c r="A506" s="6"/>
      <c r="B506" s="6"/>
    </row>
    <row r="507" spans="1:2" ht="12.75" customHeight="1" x14ac:dyDescent="0.35">
      <c r="A507" s="6"/>
      <c r="B507" s="6"/>
    </row>
    <row r="508" spans="1:2" ht="12.75" customHeight="1" x14ac:dyDescent="0.35">
      <c r="A508" s="6"/>
      <c r="B508" s="6"/>
    </row>
    <row r="509" spans="1:2" ht="12.75" customHeight="1" x14ac:dyDescent="0.35">
      <c r="A509" s="6"/>
      <c r="B509" s="6"/>
    </row>
    <row r="510" spans="1:2" ht="12.75" customHeight="1" x14ac:dyDescent="0.35">
      <c r="A510" s="6"/>
      <c r="B510" s="6"/>
    </row>
    <row r="511" spans="1:2" ht="12.75" customHeight="1" x14ac:dyDescent="0.35">
      <c r="A511" s="6"/>
      <c r="B511" s="6"/>
    </row>
    <row r="512" spans="1:2" ht="12.75" customHeight="1" x14ac:dyDescent="0.35">
      <c r="A512" s="6"/>
      <c r="B512" s="6"/>
    </row>
    <row r="513" spans="1:2" ht="12.75" customHeight="1" x14ac:dyDescent="0.35">
      <c r="A513" s="6"/>
      <c r="B513" s="6"/>
    </row>
    <row r="514" spans="1:2" ht="12.75" customHeight="1" x14ac:dyDescent="0.35">
      <c r="A514" s="6"/>
      <c r="B514" s="6"/>
    </row>
    <row r="515" spans="1:2" ht="12.75" customHeight="1" x14ac:dyDescent="0.35">
      <c r="A515" s="6"/>
      <c r="B515" s="6"/>
    </row>
    <row r="516" spans="1:2" ht="12.75" customHeight="1" x14ac:dyDescent="0.35">
      <c r="A516" s="6"/>
      <c r="B516" s="6"/>
    </row>
    <row r="517" spans="1:2" ht="12.75" customHeight="1" x14ac:dyDescent="0.35">
      <c r="A517" s="6"/>
      <c r="B517" s="6"/>
    </row>
    <row r="518" spans="1:2" ht="12.75" customHeight="1" x14ac:dyDescent="0.35">
      <c r="A518" s="6"/>
      <c r="B518" s="6"/>
    </row>
    <row r="519" spans="1:2" ht="12.75" customHeight="1" x14ac:dyDescent="0.35">
      <c r="A519" s="6"/>
      <c r="B519" s="6"/>
    </row>
    <row r="520" spans="1:2" ht="12.75" customHeight="1" x14ac:dyDescent="0.35">
      <c r="A520" s="6"/>
      <c r="B520" s="6"/>
    </row>
    <row r="521" spans="1:2" ht="12.75" customHeight="1" x14ac:dyDescent="0.35">
      <c r="A521" s="6"/>
      <c r="B521" s="6"/>
    </row>
    <row r="522" spans="1:2" ht="12.75" customHeight="1" x14ac:dyDescent="0.35">
      <c r="A522" s="6"/>
      <c r="B522" s="6"/>
    </row>
    <row r="523" spans="1:2" ht="12.75" customHeight="1" x14ac:dyDescent="0.35">
      <c r="A523" s="6"/>
      <c r="B523" s="6"/>
    </row>
    <row r="524" spans="1:2" ht="12.75" customHeight="1" x14ac:dyDescent="0.35">
      <c r="A524" s="6"/>
      <c r="B524" s="6"/>
    </row>
    <row r="525" spans="1:2" ht="12.75" customHeight="1" x14ac:dyDescent="0.35">
      <c r="A525" s="6"/>
      <c r="B525" s="6"/>
    </row>
    <row r="526" spans="1:2" ht="12.75" customHeight="1" x14ac:dyDescent="0.35">
      <c r="A526" s="6"/>
      <c r="B526" s="6"/>
    </row>
    <row r="527" spans="1:2" ht="12.75" customHeight="1" x14ac:dyDescent="0.35">
      <c r="A527" s="6"/>
      <c r="B527" s="6"/>
    </row>
    <row r="528" spans="1:2" ht="12.75" customHeight="1" x14ac:dyDescent="0.35">
      <c r="A528" s="6"/>
      <c r="B528" s="6"/>
    </row>
    <row r="529" spans="1:2" ht="12.75" customHeight="1" x14ac:dyDescent="0.35">
      <c r="A529" s="6"/>
      <c r="B529" s="6"/>
    </row>
    <row r="530" spans="1:2" ht="12.75" customHeight="1" x14ac:dyDescent="0.35">
      <c r="A530" s="6"/>
      <c r="B530" s="6"/>
    </row>
    <row r="531" spans="1:2" ht="12.75" customHeight="1" x14ac:dyDescent="0.35">
      <c r="A531" s="6"/>
      <c r="B531" s="6"/>
    </row>
    <row r="532" spans="1:2" ht="12.75" customHeight="1" x14ac:dyDescent="0.35">
      <c r="A532" s="6"/>
      <c r="B532" s="6"/>
    </row>
    <row r="533" spans="1:2" ht="12.75" customHeight="1" x14ac:dyDescent="0.35">
      <c r="A533" s="6"/>
      <c r="B533" s="6"/>
    </row>
    <row r="534" spans="1:2" ht="12.75" customHeight="1" x14ac:dyDescent="0.35">
      <c r="A534" s="6"/>
      <c r="B534" s="6"/>
    </row>
    <row r="535" spans="1:2" ht="12.75" customHeight="1" x14ac:dyDescent="0.35">
      <c r="A535" s="6"/>
      <c r="B535" s="6"/>
    </row>
    <row r="536" spans="1:2" ht="12.75" customHeight="1" x14ac:dyDescent="0.35">
      <c r="A536" s="6"/>
      <c r="B536" s="6"/>
    </row>
    <row r="537" spans="1:2" ht="12.75" customHeight="1" x14ac:dyDescent="0.35">
      <c r="A537" s="6"/>
      <c r="B537" s="6"/>
    </row>
    <row r="538" spans="1:2" ht="12.75" customHeight="1" x14ac:dyDescent="0.35">
      <c r="A538" s="6"/>
      <c r="B538" s="6"/>
    </row>
    <row r="539" spans="1:2" ht="12.75" customHeight="1" x14ac:dyDescent="0.35">
      <c r="A539" s="6"/>
      <c r="B539" s="6"/>
    </row>
    <row r="540" spans="1:2" ht="12.75" customHeight="1" x14ac:dyDescent="0.35">
      <c r="A540" s="6"/>
      <c r="B540" s="6"/>
    </row>
    <row r="541" spans="1:2" ht="12.75" customHeight="1" x14ac:dyDescent="0.35">
      <c r="A541" s="6"/>
      <c r="B541" s="6"/>
    </row>
    <row r="542" spans="1:2" ht="12.75" customHeight="1" x14ac:dyDescent="0.35">
      <c r="A542" s="6"/>
      <c r="B542" s="6"/>
    </row>
    <row r="543" spans="1:2" ht="12.75" customHeight="1" x14ac:dyDescent="0.35">
      <c r="A543" s="6"/>
      <c r="B543" s="6"/>
    </row>
    <row r="544" spans="1:2" ht="12.75" customHeight="1" x14ac:dyDescent="0.35">
      <c r="A544" s="6"/>
      <c r="B544" s="6"/>
    </row>
    <row r="545" spans="1:2" ht="12.75" customHeight="1" x14ac:dyDescent="0.35">
      <c r="A545" s="6"/>
      <c r="B545" s="6"/>
    </row>
    <row r="546" spans="1:2" ht="12.75" customHeight="1" x14ac:dyDescent="0.35">
      <c r="A546" s="6"/>
      <c r="B546" s="6"/>
    </row>
    <row r="547" spans="1:2" ht="12.75" customHeight="1" x14ac:dyDescent="0.35">
      <c r="A547" s="6"/>
      <c r="B547" s="6"/>
    </row>
    <row r="548" spans="1:2" ht="12.75" customHeight="1" x14ac:dyDescent="0.35">
      <c r="A548" s="6"/>
      <c r="B548" s="6"/>
    </row>
    <row r="549" spans="1:2" ht="12.75" customHeight="1" x14ac:dyDescent="0.35">
      <c r="A549" s="6"/>
      <c r="B549" s="6"/>
    </row>
    <row r="550" spans="1:2" ht="12.75" customHeight="1" x14ac:dyDescent="0.35">
      <c r="A550" s="6"/>
      <c r="B550" s="6"/>
    </row>
    <row r="551" spans="1:2" ht="12.75" customHeight="1" x14ac:dyDescent="0.35">
      <c r="A551" s="6"/>
      <c r="B551" s="6"/>
    </row>
    <row r="552" spans="1:2" ht="12.75" customHeight="1" x14ac:dyDescent="0.35">
      <c r="A552" s="6"/>
      <c r="B552" s="6"/>
    </row>
    <row r="553" spans="1:2" ht="12.75" customHeight="1" x14ac:dyDescent="0.35">
      <c r="A553" s="6"/>
      <c r="B553" s="6"/>
    </row>
    <row r="554" spans="1:2" ht="12.75" customHeight="1" x14ac:dyDescent="0.35">
      <c r="A554" s="6"/>
      <c r="B554" s="6"/>
    </row>
    <row r="555" spans="1:2" ht="12.75" customHeight="1" x14ac:dyDescent="0.35">
      <c r="A555" s="6"/>
      <c r="B555" s="6"/>
    </row>
    <row r="556" spans="1:2" ht="12.75" customHeight="1" x14ac:dyDescent="0.35">
      <c r="A556" s="6"/>
      <c r="B556" s="6"/>
    </row>
    <row r="557" spans="1:2" ht="12.75" customHeight="1" x14ac:dyDescent="0.35">
      <c r="A557" s="6"/>
      <c r="B557" s="6"/>
    </row>
    <row r="558" spans="1:2" ht="12.75" customHeight="1" x14ac:dyDescent="0.35">
      <c r="A558" s="6"/>
      <c r="B558" s="6"/>
    </row>
    <row r="559" spans="1:2" ht="12.75" customHeight="1" x14ac:dyDescent="0.35">
      <c r="A559" s="6"/>
      <c r="B559" s="6"/>
    </row>
    <row r="560" spans="1:2" ht="12.75" customHeight="1" x14ac:dyDescent="0.35">
      <c r="A560" s="6"/>
      <c r="B560" s="6"/>
    </row>
    <row r="561" spans="1:2" ht="12.75" customHeight="1" x14ac:dyDescent="0.35">
      <c r="A561" s="6"/>
      <c r="B561" s="6"/>
    </row>
    <row r="562" spans="1:2" ht="12.75" customHeight="1" x14ac:dyDescent="0.35">
      <c r="A562" s="6"/>
      <c r="B562" s="6"/>
    </row>
    <row r="563" spans="1:2" ht="12.75" customHeight="1" x14ac:dyDescent="0.35">
      <c r="A563" s="6"/>
      <c r="B563" s="6"/>
    </row>
    <row r="564" spans="1:2" ht="12.75" customHeight="1" x14ac:dyDescent="0.35">
      <c r="A564" s="6"/>
      <c r="B564" s="6"/>
    </row>
    <row r="565" spans="1:2" ht="12.75" customHeight="1" x14ac:dyDescent="0.35">
      <c r="A565" s="6"/>
      <c r="B565" s="6"/>
    </row>
    <row r="566" spans="1:2" ht="12.75" customHeight="1" x14ac:dyDescent="0.35">
      <c r="A566" s="6"/>
      <c r="B566" s="6"/>
    </row>
    <row r="567" spans="1:2" ht="12.75" customHeight="1" x14ac:dyDescent="0.35">
      <c r="A567" s="6"/>
      <c r="B567" s="6"/>
    </row>
    <row r="568" spans="1:2" ht="12.75" customHeight="1" x14ac:dyDescent="0.35">
      <c r="A568" s="6"/>
      <c r="B568" s="6"/>
    </row>
    <row r="569" spans="1:2" ht="12.75" customHeight="1" x14ac:dyDescent="0.35">
      <c r="A569" s="6"/>
      <c r="B569" s="6"/>
    </row>
    <row r="570" spans="1:2" ht="12.75" customHeight="1" x14ac:dyDescent="0.35">
      <c r="A570" s="6"/>
      <c r="B570" s="6"/>
    </row>
    <row r="571" spans="1:2" ht="12.75" customHeight="1" x14ac:dyDescent="0.35">
      <c r="A571" s="6"/>
      <c r="B571" s="6"/>
    </row>
    <row r="572" spans="1:2" ht="12.75" customHeight="1" x14ac:dyDescent="0.35">
      <c r="A572" s="6"/>
      <c r="B572" s="6"/>
    </row>
    <row r="573" spans="1:2" ht="12.75" customHeight="1" x14ac:dyDescent="0.35">
      <c r="A573" s="6"/>
      <c r="B573" s="6"/>
    </row>
    <row r="574" spans="1:2" ht="12.75" customHeight="1" x14ac:dyDescent="0.35">
      <c r="A574" s="6"/>
      <c r="B574" s="6"/>
    </row>
    <row r="575" spans="1:2" ht="12.75" customHeight="1" x14ac:dyDescent="0.35">
      <c r="A575" s="6"/>
      <c r="B575" s="6"/>
    </row>
    <row r="576" spans="1:2" ht="12.75" customHeight="1" x14ac:dyDescent="0.35">
      <c r="A576" s="6"/>
      <c r="B576" s="6"/>
    </row>
    <row r="577" spans="1:2" ht="12.75" customHeight="1" x14ac:dyDescent="0.35">
      <c r="A577" s="6"/>
      <c r="B577" s="6"/>
    </row>
    <row r="578" spans="1:2" ht="12.75" customHeight="1" x14ac:dyDescent="0.35">
      <c r="A578" s="6"/>
      <c r="B578" s="6"/>
    </row>
    <row r="579" spans="1:2" ht="12.75" customHeight="1" x14ac:dyDescent="0.35">
      <c r="A579" s="6"/>
      <c r="B579" s="6"/>
    </row>
    <row r="580" spans="1:2" ht="12.75" customHeight="1" x14ac:dyDescent="0.35">
      <c r="A580" s="6"/>
      <c r="B580" s="6"/>
    </row>
    <row r="581" spans="1:2" ht="12.75" customHeight="1" x14ac:dyDescent="0.35">
      <c r="A581" s="6"/>
      <c r="B581" s="6"/>
    </row>
    <row r="582" spans="1:2" ht="12.75" customHeight="1" x14ac:dyDescent="0.35">
      <c r="A582" s="6"/>
      <c r="B582" s="6"/>
    </row>
    <row r="583" spans="1:2" ht="12.75" customHeight="1" x14ac:dyDescent="0.35">
      <c r="A583" s="6"/>
      <c r="B583" s="6"/>
    </row>
    <row r="584" spans="1:2" ht="12.75" customHeight="1" x14ac:dyDescent="0.35">
      <c r="A584" s="6"/>
      <c r="B584" s="6"/>
    </row>
    <row r="585" spans="1:2" ht="12.75" customHeight="1" x14ac:dyDescent="0.35">
      <c r="A585" s="6"/>
      <c r="B585" s="6"/>
    </row>
    <row r="586" spans="1:2" ht="12.75" customHeight="1" x14ac:dyDescent="0.35">
      <c r="A586" s="6"/>
      <c r="B586" s="6"/>
    </row>
    <row r="587" spans="1:2" ht="12.75" customHeight="1" x14ac:dyDescent="0.35">
      <c r="A587" s="6"/>
      <c r="B587" s="6"/>
    </row>
    <row r="588" spans="1:2" ht="12.75" customHeight="1" x14ac:dyDescent="0.35">
      <c r="A588" s="6"/>
      <c r="B588" s="6"/>
    </row>
    <row r="589" spans="1:2" ht="12.75" customHeight="1" x14ac:dyDescent="0.35">
      <c r="A589" s="6"/>
      <c r="B589" s="6"/>
    </row>
    <row r="590" spans="1:2" ht="12.75" customHeight="1" x14ac:dyDescent="0.35">
      <c r="A590" s="6"/>
      <c r="B590" s="6"/>
    </row>
    <row r="591" spans="1:2" ht="12.75" customHeight="1" x14ac:dyDescent="0.35">
      <c r="A591" s="6"/>
      <c r="B591" s="6"/>
    </row>
    <row r="592" spans="1:2" ht="12.75" customHeight="1" x14ac:dyDescent="0.35">
      <c r="A592" s="6"/>
      <c r="B592" s="6"/>
    </row>
    <row r="593" spans="1:2" ht="12.75" customHeight="1" x14ac:dyDescent="0.35">
      <c r="A593" s="6"/>
      <c r="B593" s="6"/>
    </row>
    <row r="594" spans="1:2" ht="12.75" customHeight="1" x14ac:dyDescent="0.35">
      <c r="A594" s="6"/>
      <c r="B594" s="6"/>
    </row>
    <row r="595" spans="1:2" ht="12.75" customHeight="1" x14ac:dyDescent="0.35">
      <c r="A595" s="6"/>
      <c r="B595" s="6"/>
    </row>
    <row r="596" spans="1:2" ht="12.75" customHeight="1" x14ac:dyDescent="0.35">
      <c r="A596" s="6"/>
      <c r="B596" s="6"/>
    </row>
    <row r="597" spans="1:2" ht="12.75" customHeight="1" x14ac:dyDescent="0.35">
      <c r="A597" s="6"/>
      <c r="B597" s="6"/>
    </row>
    <row r="598" spans="1:2" ht="12.75" customHeight="1" x14ac:dyDescent="0.35">
      <c r="A598" s="6"/>
      <c r="B598" s="6"/>
    </row>
    <row r="599" spans="1:2" ht="12.75" customHeight="1" x14ac:dyDescent="0.35">
      <c r="A599" s="6"/>
      <c r="B599" s="6"/>
    </row>
    <row r="600" spans="1:2" ht="12.75" customHeight="1" x14ac:dyDescent="0.35">
      <c r="A600" s="6"/>
      <c r="B600" s="6"/>
    </row>
    <row r="601" spans="1:2" ht="12.75" customHeight="1" x14ac:dyDescent="0.35">
      <c r="A601" s="6"/>
      <c r="B601" s="6"/>
    </row>
    <row r="602" spans="1:2" ht="12.75" customHeight="1" x14ac:dyDescent="0.35">
      <c r="A602" s="6"/>
      <c r="B602" s="6"/>
    </row>
    <row r="603" spans="1:2" ht="12.75" customHeight="1" x14ac:dyDescent="0.35">
      <c r="A603" s="6"/>
      <c r="B603" s="6"/>
    </row>
    <row r="604" spans="1:2" ht="12.75" customHeight="1" x14ac:dyDescent="0.35">
      <c r="A604" s="6"/>
      <c r="B604" s="6"/>
    </row>
    <row r="605" spans="1:2" ht="12.75" customHeight="1" x14ac:dyDescent="0.35">
      <c r="A605" s="6"/>
      <c r="B605" s="6"/>
    </row>
    <row r="606" spans="1:2" ht="12.75" customHeight="1" x14ac:dyDescent="0.35">
      <c r="A606" s="6"/>
      <c r="B606" s="6"/>
    </row>
    <row r="607" spans="1:2" ht="12.75" customHeight="1" x14ac:dyDescent="0.35">
      <c r="A607" s="6"/>
      <c r="B607" s="6"/>
    </row>
    <row r="608" spans="1:2" ht="12.75" customHeight="1" x14ac:dyDescent="0.35">
      <c r="A608" s="6"/>
      <c r="B608" s="6"/>
    </row>
    <row r="609" spans="1:2" ht="12.75" customHeight="1" x14ac:dyDescent="0.35">
      <c r="A609" s="6"/>
      <c r="B609" s="6"/>
    </row>
    <row r="610" spans="1:2" ht="12.75" customHeight="1" x14ac:dyDescent="0.35">
      <c r="A610" s="6"/>
      <c r="B610" s="6"/>
    </row>
    <row r="611" spans="1:2" ht="12.75" customHeight="1" x14ac:dyDescent="0.35">
      <c r="A611" s="6"/>
      <c r="B611" s="6"/>
    </row>
    <row r="612" spans="1:2" ht="12.75" customHeight="1" x14ac:dyDescent="0.35">
      <c r="A612" s="6"/>
      <c r="B612" s="6"/>
    </row>
    <row r="613" spans="1:2" ht="12.75" customHeight="1" x14ac:dyDescent="0.35">
      <c r="A613" s="6"/>
      <c r="B613" s="6"/>
    </row>
    <row r="614" spans="1:2" ht="12.75" customHeight="1" x14ac:dyDescent="0.35">
      <c r="A614" s="6"/>
      <c r="B614" s="6"/>
    </row>
    <row r="615" spans="1:2" ht="12.75" customHeight="1" x14ac:dyDescent="0.35">
      <c r="A615" s="6"/>
      <c r="B615" s="6"/>
    </row>
    <row r="616" spans="1:2" ht="12.75" customHeight="1" x14ac:dyDescent="0.35">
      <c r="A616" s="6"/>
      <c r="B616" s="6"/>
    </row>
    <row r="617" spans="1:2" ht="12.75" customHeight="1" x14ac:dyDescent="0.35">
      <c r="A617" s="6"/>
      <c r="B617" s="6"/>
    </row>
    <row r="618" spans="1:2" ht="12.75" customHeight="1" x14ac:dyDescent="0.35">
      <c r="A618" s="6"/>
      <c r="B618" s="6"/>
    </row>
    <row r="619" spans="1:2" ht="12.75" customHeight="1" x14ac:dyDescent="0.35">
      <c r="A619" s="6"/>
      <c r="B619" s="6"/>
    </row>
    <row r="620" spans="1:2" ht="12.75" customHeight="1" x14ac:dyDescent="0.35">
      <c r="A620" s="6"/>
      <c r="B620" s="6"/>
    </row>
    <row r="621" spans="1:2" ht="12.75" customHeight="1" x14ac:dyDescent="0.35">
      <c r="A621" s="6"/>
      <c r="B621" s="6"/>
    </row>
    <row r="622" spans="1:2" ht="12.75" customHeight="1" x14ac:dyDescent="0.35">
      <c r="A622" s="6"/>
      <c r="B622" s="6"/>
    </row>
    <row r="623" spans="1:2" ht="12.75" customHeight="1" x14ac:dyDescent="0.35">
      <c r="A623" s="6"/>
      <c r="B623" s="6"/>
    </row>
    <row r="624" spans="1:2" ht="12.75" customHeight="1" x14ac:dyDescent="0.35">
      <c r="A624" s="6"/>
      <c r="B624" s="6"/>
    </row>
    <row r="625" spans="1:2" ht="12.75" customHeight="1" x14ac:dyDescent="0.35">
      <c r="A625" s="6"/>
      <c r="B625" s="6"/>
    </row>
    <row r="626" spans="1:2" ht="12.75" customHeight="1" x14ac:dyDescent="0.35">
      <c r="A626" s="6"/>
      <c r="B626" s="6"/>
    </row>
    <row r="627" spans="1:2" ht="12.75" customHeight="1" x14ac:dyDescent="0.35">
      <c r="A627" s="6"/>
      <c r="B627" s="6"/>
    </row>
    <row r="628" spans="1:2" ht="12.75" customHeight="1" x14ac:dyDescent="0.35">
      <c r="A628" s="6"/>
      <c r="B628" s="6"/>
    </row>
    <row r="629" spans="1:2" ht="12.75" customHeight="1" x14ac:dyDescent="0.35">
      <c r="A629" s="6"/>
      <c r="B629" s="6"/>
    </row>
    <row r="630" spans="1:2" ht="12.75" customHeight="1" x14ac:dyDescent="0.35">
      <c r="A630" s="6"/>
      <c r="B630" s="6"/>
    </row>
    <row r="631" spans="1:2" ht="12.75" customHeight="1" x14ac:dyDescent="0.35">
      <c r="A631" s="6"/>
      <c r="B631" s="6"/>
    </row>
    <row r="632" spans="1:2" ht="12.75" customHeight="1" x14ac:dyDescent="0.35">
      <c r="A632" s="6"/>
      <c r="B632" s="6"/>
    </row>
    <row r="633" spans="1:2" ht="12.75" customHeight="1" x14ac:dyDescent="0.35">
      <c r="A633" s="6"/>
      <c r="B633" s="6"/>
    </row>
    <row r="634" spans="1:2" ht="12.75" customHeight="1" x14ac:dyDescent="0.35">
      <c r="A634" s="6"/>
      <c r="B634" s="6"/>
    </row>
    <row r="635" spans="1:2" ht="12.75" customHeight="1" x14ac:dyDescent="0.35">
      <c r="A635" s="6"/>
      <c r="B635" s="6"/>
    </row>
    <row r="636" spans="1:2" ht="12.75" customHeight="1" x14ac:dyDescent="0.35">
      <c r="A636" s="6"/>
      <c r="B636" s="6"/>
    </row>
    <row r="637" spans="1:2" ht="12.75" customHeight="1" x14ac:dyDescent="0.35">
      <c r="A637" s="6"/>
      <c r="B637" s="6"/>
    </row>
    <row r="638" spans="1:2" ht="12.75" customHeight="1" x14ac:dyDescent="0.35">
      <c r="A638" s="6"/>
      <c r="B638" s="6"/>
    </row>
    <row r="639" spans="1:2" ht="12.75" customHeight="1" x14ac:dyDescent="0.35">
      <c r="A639" s="6"/>
      <c r="B639" s="6"/>
    </row>
    <row r="640" spans="1:2" ht="12.75" customHeight="1" x14ac:dyDescent="0.35">
      <c r="A640" s="6"/>
      <c r="B640" s="6"/>
    </row>
    <row r="641" spans="1:2" ht="12.75" customHeight="1" x14ac:dyDescent="0.35">
      <c r="A641" s="6"/>
      <c r="B641" s="6"/>
    </row>
    <row r="642" spans="1:2" ht="12.75" customHeight="1" x14ac:dyDescent="0.35">
      <c r="A642" s="6"/>
      <c r="B642" s="6"/>
    </row>
    <row r="643" spans="1:2" ht="12.75" customHeight="1" x14ac:dyDescent="0.35">
      <c r="A643" s="6"/>
      <c r="B643" s="6"/>
    </row>
    <row r="644" spans="1:2" ht="12.75" customHeight="1" x14ac:dyDescent="0.35">
      <c r="A644" s="6"/>
      <c r="B644" s="6"/>
    </row>
    <row r="645" spans="1:2" ht="12.75" customHeight="1" x14ac:dyDescent="0.35">
      <c r="A645" s="6"/>
      <c r="B645" s="6"/>
    </row>
    <row r="646" spans="1:2" ht="12.75" customHeight="1" x14ac:dyDescent="0.35">
      <c r="A646" s="6"/>
      <c r="B646" s="6"/>
    </row>
    <row r="647" spans="1:2" ht="12.75" customHeight="1" x14ac:dyDescent="0.35">
      <c r="A647" s="6"/>
      <c r="B647" s="6"/>
    </row>
    <row r="648" spans="1:2" ht="12.75" customHeight="1" x14ac:dyDescent="0.35">
      <c r="A648" s="6"/>
      <c r="B648" s="6"/>
    </row>
    <row r="649" spans="1:2" ht="12.75" customHeight="1" x14ac:dyDescent="0.35">
      <c r="A649" s="6"/>
      <c r="B649" s="6"/>
    </row>
    <row r="650" spans="1:2" ht="12.75" customHeight="1" x14ac:dyDescent="0.35">
      <c r="A650" s="6"/>
      <c r="B650" s="6"/>
    </row>
    <row r="651" spans="1:2" ht="12.75" customHeight="1" x14ac:dyDescent="0.35">
      <c r="A651" s="6"/>
      <c r="B651" s="6"/>
    </row>
    <row r="652" spans="1:2" ht="12.75" customHeight="1" x14ac:dyDescent="0.35">
      <c r="A652" s="6"/>
      <c r="B652" s="6"/>
    </row>
    <row r="653" spans="1:2" ht="12.75" customHeight="1" x14ac:dyDescent="0.35">
      <c r="A653" s="6"/>
      <c r="B653" s="6"/>
    </row>
    <row r="654" spans="1:2" ht="12.75" customHeight="1" x14ac:dyDescent="0.35">
      <c r="A654" s="6"/>
      <c r="B654" s="6"/>
    </row>
    <row r="655" spans="1:2" ht="12.75" customHeight="1" x14ac:dyDescent="0.35">
      <c r="A655" s="6"/>
      <c r="B655" s="6"/>
    </row>
    <row r="656" spans="1:2" ht="12.75" customHeight="1" x14ac:dyDescent="0.35">
      <c r="A656" s="6"/>
      <c r="B656" s="6"/>
    </row>
    <row r="657" spans="1:2" ht="12.75" customHeight="1" x14ac:dyDescent="0.35">
      <c r="A657" s="6"/>
      <c r="B657" s="6"/>
    </row>
    <row r="658" spans="1:2" ht="12.75" customHeight="1" x14ac:dyDescent="0.35">
      <c r="A658" s="6"/>
      <c r="B658" s="6"/>
    </row>
    <row r="659" spans="1:2" ht="12.75" customHeight="1" x14ac:dyDescent="0.35">
      <c r="A659" s="6"/>
      <c r="B659" s="6"/>
    </row>
    <row r="660" spans="1:2" ht="12.75" customHeight="1" x14ac:dyDescent="0.35">
      <c r="A660" s="6"/>
      <c r="B660" s="6"/>
    </row>
    <row r="661" spans="1:2" ht="12.75" customHeight="1" x14ac:dyDescent="0.35">
      <c r="A661" s="6"/>
      <c r="B661" s="6"/>
    </row>
    <row r="662" spans="1:2" ht="12.75" customHeight="1" x14ac:dyDescent="0.35">
      <c r="A662" s="6"/>
      <c r="B662" s="6"/>
    </row>
    <row r="663" spans="1:2" ht="12.75" customHeight="1" x14ac:dyDescent="0.35">
      <c r="A663" s="6"/>
      <c r="B663" s="6"/>
    </row>
    <row r="664" spans="1:2" ht="12.75" customHeight="1" x14ac:dyDescent="0.35">
      <c r="A664" s="6"/>
      <c r="B664" s="6"/>
    </row>
    <row r="665" spans="1:2" ht="12.75" customHeight="1" x14ac:dyDescent="0.35">
      <c r="A665" s="6"/>
      <c r="B665" s="6"/>
    </row>
    <row r="666" spans="1:2" ht="12.75" customHeight="1" x14ac:dyDescent="0.35">
      <c r="A666" s="6"/>
      <c r="B666" s="6"/>
    </row>
    <row r="667" spans="1:2" ht="12.75" customHeight="1" x14ac:dyDescent="0.35">
      <c r="A667" s="6"/>
      <c r="B667" s="6"/>
    </row>
    <row r="668" spans="1:2" ht="12.75" customHeight="1" x14ac:dyDescent="0.35">
      <c r="A668" s="6"/>
      <c r="B668" s="6"/>
    </row>
    <row r="669" spans="1:2" ht="12.75" customHeight="1" x14ac:dyDescent="0.35">
      <c r="A669" s="6"/>
      <c r="B669" s="6"/>
    </row>
    <row r="670" spans="1:2" ht="12.75" customHeight="1" x14ac:dyDescent="0.35">
      <c r="A670" s="6"/>
      <c r="B670" s="6"/>
    </row>
    <row r="671" spans="1:2" ht="12.75" customHeight="1" x14ac:dyDescent="0.35">
      <c r="A671" s="6"/>
      <c r="B671" s="6"/>
    </row>
    <row r="672" spans="1:2" ht="12.75" customHeight="1" x14ac:dyDescent="0.35">
      <c r="A672" s="6"/>
      <c r="B672" s="6"/>
    </row>
    <row r="673" spans="1:2" ht="12.75" customHeight="1" x14ac:dyDescent="0.35">
      <c r="A673" s="6"/>
      <c r="B673" s="6"/>
    </row>
    <row r="674" spans="1:2" ht="12.75" customHeight="1" x14ac:dyDescent="0.35">
      <c r="A674" s="6"/>
      <c r="B674" s="6"/>
    </row>
    <row r="675" spans="1:2" ht="12.75" customHeight="1" x14ac:dyDescent="0.35">
      <c r="A675" s="6"/>
      <c r="B675" s="6"/>
    </row>
    <row r="676" spans="1:2" ht="12.75" customHeight="1" x14ac:dyDescent="0.35">
      <c r="A676" s="6"/>
      <c r="B676" s="6"/>
    </row>
    <row r="677" spans="1:2" ht="12.75" customHeight="1" x14ac:dyDescent="0.35">
      <c r="A677" s="6"/>
      <c r="B677" s="6"/>
    </row>
    <row r="678" spans="1:2" ht="12.75" customHeight="1" x14ac:dyDescent="0.35">
      <c r="A678" s="6"/>
      <c r="B678" s="6"/>
    </row>
    <row r="679" spans="1:2" ht="12.75" customHeight="1" x14ac:dyDescent="0.35">
      <c r="A679" s="6"/>
      <c r="B679" s="6"/>
    </row>
    <row r="680" spans="1:2" ht="12.75" customHeight="1" x14ac:dyDescent="0.35">
      <c r="A680" s="6"/>
      <c r="B680" s="6"/>
    </row>
    <row r="681" spans="1:2" ht="12.75" customHeight="1" x14ac:dyDescent="0.35">
      <c r="A681" s="6"/>
      <c r="B681" s="6"/>
    </row>
    <row r="682" spans="1:2" ht="12.75" customHeight="1" x14ac:dyDescent="0.35">
      <c r="A682" s="6"/>
      <c r="B682" s="6"/>
    </row>
    <row r="683" spans="1:2" ht="12.75" customHeight="1" x14ac:dyDescent="0.35">
      <c r="A683" s="6"/>
      <c r="B683" s="6"/>
    </row>
    <row r="684" spans="1:2" ht="12.75" customHeight="1" x14ac:dyDescent="0.35">
      <c r="A684" s="6"/>
      <c r="B684" s="6"/>
    </row>
    <row r="685" spans="1:2" ht="12.75" customHeight="1" x14ac:dyDescent="0.35">
      <c r="A685" s="6"/>
      <c r="B685" s="6"/>
    </row>
    <row r="686" spans="1:2" ht="12.75" customHeight="1" x14ac:dyDescent="0.35">
      <c r="A686" s="6"/>
      <c r="B686" s="6"/>
    </row>
    <row r="687" spans="1:2" ht="12.75" customHeight="1" x14ac:dyDescent="0.35">
      <c r="A687" s="6"/>
      <c r="B687" s="6"/>
    </row>
    <row r="688" spans="1:2" ht="12.75" customHeight="1" x14ac:dyDescent="0.35">
      <c r="A688" s="6"/>
      <c r="B688" s="6"/>
    </row>
    <row r="689" spans="1:2" ht="12.75" customHeight="1" x14ac:dyDescent="0.35">
      <c r="A689" s="6"/>
      <c r="B689" s="6"/>
    </row>
    <row r="690" spans="1:2" ht="12.75" customHeight="1" x14ac:dyDescent="0.35">
      <c r="A690" s="6"/>
      <c r="B690" s="6"/>
    </row>
    <row r="691" spans="1:2" ht="12.75" customHeight="1" x14ac:dyDescent="0.35">
      <c r="A691" s="6"/>
      <c r="B691" s="6"/>
    </row>
    <row r="692" spans="1:2" ht="12.75" customHeight="1" x14ac:dyDescent="0.35">
      <c r="A692" s="6"/>
      <c r="B692" s="6"/>
    </row>
    <row r="693" spans="1:2" ht="12.75" customHeight="1" x14ac:dyDescent="0.35">
      <c r="A693" s="6"/>
      <c r="B693" s="6"/>
    </row>
    <row r="694" spans="1:2" ht="12.75" customHeight="1" x14ac:dyDescent="0.35">
      <c r="A694" s="6"/>
      <c r="B694" s="6"/>
    </row>
    <row r="695" spans="1:2" ht="12.75" customHeight="1" x14ac:dyDescent="0.35">
      <c r="A695" s="6"/>
      <c r="B695" s="6"/>
    </row>
    <row r="696" spans="1:2" ht="12.75" customHeight="1" x14ac:dyDescent="0.35">
      <c r="A696" s="6"/>
      <c r="B696" s="6"/>
    </row>
    <row r="697" spans="1:2" ht="12.75" customHeight="1" x14ac:dyDescent="0.35">
      <c r="A697" s="6"/>
      <c r="B697" s="6"/>
    </row>
    <row r="698" spans="1:2" ht="12.75" customHeight="1" x14ac:dyDescent="0.35">
      <c r="A698" s="6"/>
      <c r="B698" s="6"/>
    </row>
    <row r="699" spans="1:2" ht="12.75" customHeight="1" x14ac:dyDescent="0.35">
      <c r="A699" s="6"/>
      <c r="B699" s="6"/>
    </row>
    <row r="700" spans="1:2" ht="12.75" customHeight="1" x14ac:dyDescent="0.35">
      <c r="A700" s="6"/>
      <c r="B700" s="6"/>
    </row>
    <row r="701" spans="1:2" ht="12.75" customHeight="1" x14ac:dyDescent="0.35">
      <c r="A701" s="6"/>
      <c r="B701" s="6"/>
    </row>
    <row r="702" spans="1:2" ht="12.75" customHeight="1" x14ac:dyDescent="0.35">
      <c r="A702" s="6"/>
      <c r="B702" s="6"/>
    </row>
    <row r="703" spans="1:2" ht="12.75" customHeight="1" x14ac:dyDescent="0.35">
      <c r="A703" s="6"/>
      <c r="B703" s="6"/>
    </row>
    <row r="704" spans="1:2" ht="12.75" customHeight="1" x14ac:dyDescent="0.35">
      <c r="A704" s="6"/>
      <c r="B704" s="6"/>
    </row>
    <row r="705" spans="1:2" ht="12.75" customHeight="1" x14ac:dyDescent="0.35">
      <c r="A705" s="6"/>
      <c r="B705" s="6"/>
    </row>
    <row r="706" spans="1:2" ht="12.75" customHeight="1" x14ac:dyDescent="0.35">
      <c r="A706" s="6"/>
      <c r="B706" s="6"/>
    </row>
    <row r="707" spans="1:2" ht="12.75" customHeight="1" x14ac:dyDescent="0.35">
      <c r="A707" s="6"/>
      <c r="B707" s="6"/>
    </row>
    <row r="708" spans="1:2" ht="12.75" customHeight="1" x14ac:dyDescent="0.35">
      <c r="A708" s="6"/>
      <c r="B708" s="6"/>
    </row>
    <row r="709" spans="1:2" ht="12.75" customHeight="1" x14ac:dyDescent="0.35">
      <c r="A709" s="6"/>
      <c r="B709" s="6"/>
    </row>
    <row r="710" spans="1:2" ht="12.75" customHeight="1" x14ac:dyDescent="0.35">
      <c r="A710" s="6"/>
      <c r="B710" s="6"/>
    </row>
    <row r="711" spans="1:2" ht="12.75" customHeight="1" x14ac:dyDescent="0.35">
      <c r="A711" s="6"/>
      <c r="B711" s="6"/>
    </row>
    <row r="712" spans="1:2" ht="12.75" customHeight="1" x14ac:dyDescent="0.35">
      <c r="A712" s="6"/>
      <c r="B712" s="6"/>
    </row>
    <row r="713" spans="1:2" ht="12.75" customHeight="1" x14ac:dyDescent="0.35">
      <c r="A713" s="6"/>
      <c r="B713" s="6"/>
    </row>
    <row r="714" spans="1:2" ht="12.75" customHeight="1" x14ac:dyDescent="0.35">
      <c r="A714" s="6"/>
      <c r="B714" s="6"/>
    </row>
    <row r="715" spans="1:2" ht="12.75" customHeight="1" x14ac:dyDescent="0.35">
      <c r="A715" s="6"/>
      <c r="B715" s="6"/>
    </row>
    <row r="716" spans="1:2" ht="12.75" customHeight="1" x14ac:dyDescent="0.35">
      <c r="A716" s="6"/>
      <c r="B716" s="6"/>
    </row>
    <row r="717" spans="1:2" ht="12.75" customHeight="1" x14ac:dyDescent="0.35">
      <c r="A717" s="6"/>
      <c r="B717" s="6"/>
    </row>
    <row r="718" spans="1:2" ht="12.75" customHeight="1" x14ac:dyDescent="0.35">
      <c r="A718" s="6"/>
      <c r="B718" s="6"/>
    </row>
    <row r="719" spans="1:2" ht="12.75" customHeight="1" x14ac:dyDescent="0.35">
      <c r="A719" s="6"/>
      <c r="B719" s="6"/>
    </row>
    <row r="720" spans="1:2" ht="12.75" customHeight="1" x14ac:dyDescent="0.35">
      <c r="A720" s="6"/>
      <c r="B720" s="6"/>
    </row>
    <row r="721" spans="1:2" ht="12.75" customHeight="1" x14ac:dyDescent="0.35">
      <c r="A721" s="6"/>
      <c r="B721" s="6"/>
    </row>
    <row r="722" spans="1:2" ht="12.75" customHeight="1" x14ac:dyDescent="0.35">
      <c r="A722" s="6"/>
      <c r="B722" s="6"/>
    </row>
    <row r="723" spans="1:2" ht="12.75" customHeight="1" x14ac:dyDescent="0.35">
      <c r="A723" s="6"/>
      <c r="B723" s="6"/>
    </row>
    <row r="724" spans="1:2" ht="12.75" customHeight="1" x14ac:dyDescent="0.35">
      <c r="A724" s="6"/>
      <c r="B724" s="6"/>
    </row>
    <row r="725" spans="1:2" ht="12.75" customHeight="1" x14ac:dyDescent="0.35">
      <c r="A725" s="6"/>
      <c r="B725" s="6"/>
    </row>
    <row r="726" spans="1:2" ht="12.75" customHeight="1" x14ac:dyDescent="0.35">
      <c r="A726" s="6"/>
      <c r="B726" s="6"/>
    </row>
    <row r="727" spans="1:2" ht="12.75" customHeight="1" x14ac:dyDescent="0.35">
      <c r="A727" s="6"/>
      <c r="B727" s="6"/>
    </row>
    <row r="728" spans="1:2" ht="12.75" customHeight="1" x14ac:dyDescent="0.35">
      <c r="A728" s="6"/>
      <c r="B728" s="6"/>
    </row>
    <row r="729" spans="1:2" ht="12.75" customHeight="1" x14ac:dyDescent="0.35">
      <c r="A729" s="6"/>
      <c r="B729" s="6"/>
    </row>
    <row r="730" spans="1:2" ht="12.75" customHeight="1" x14ac:dyDescent="0.35">
      <c r="A730" s="6"/>
      <c r="B730" s="6"/>
    </row>
    <row r="731" spans="1:2" ht="12.75" customHeight="1" x14ac:dyDescent="0.35">
      <c r="A731" s="6"/>
      <c r="B731" s="6"/>
    </row>
    <row r="732" spans="1:2" ht="12.75" customHeight="1" x14ac:dyDescent="0.35">
      <c r="A732" s="6"/>
      <c r="B732" s="6"/>
    </row>
    <row r="733" spans="1:2" ht="12.75" customHeight="1" x14ac:dyDescent="0.35">
      <c r="A733" s="6"/>
      <c r="B733" s="6"/>
    </row>
    <row r="734" spans="1:2" ht="12.75" customHeight="1" x14ac:dyDescent="0.35">
      <c r="A734" s="6"/>
      <c r="B734" s="6"/>
    </row>
    <row r="735" spans="1:2" ht="12.75" customHeight="1" x14ac:dyDescent="0.35">
      <c r="A735" s="6"/>
      <c r="B735" s="6"/>
    </row>
    <row r="736" spans="1:2" ht="12.75" customHeight="1" x14ac:dyDescent="0.35">
      <c r="A736" s="6"/>
      <c r="B736" s="6"/>
    </row>
    <row r="737" spans="1:2" ht="12.75" customHeight="1" x14ac:dyDescent="0.35">
      <c r="A737" s="6"/>
      <c r="B737" s="6"/>
    </row>
    <row r="738" spans="1:2" ht="12.75" customHeight="1" x14ac:dyDescent="0.35">
      <c r="A738" s="6"/>
      <c r="B738" s="6"/>
    </row>
    <row r="739" spans="1:2" ht="12.75" customHeight="1" x14ac:dyDescent="0.35">
      <c r="A739" s="6"/>
      <c r="B739" s="6"/>
    </row>
    <row r="740" spans="1:2" ht="12.75" customHeight="1" x14ac:dyDescent="0.35">
      <c r="A740" s="6"/>
      <c r="B740" s="6"/>
    </row>
    <row r="741" spans="1:2" ht="12.75" customHeight="1" x14ac:dyDescent="0.35">
      <c r="A741" s="6"/>
      <c r="B741" s="6"/>
    </row>
    <row r="742" spans="1:2" ht="12.75" customHeight="1" x14ac:dyDescent="0.35">
      <c r="A742" s="6"/>
      <c r="B742" s="6"/>
    </row>
    <row r="743" spans="1:2" ht="12.75" customHeight="1" x14ac:dyDescent="0.35">
      <c r="A743" s="6"/>
      <c r="B743" s="6"/>
    </row>
    <row r="744" spans="1:2" ht="12.75" customHeight="1" x14ac:dyDescent="0.35">
      <c r="A744" s="6"/>
      <c r="B744" s="6"/>
    </row>
    <row r="745" spans="1:2" ht="12.75" customHeight="1" x14ac:dyDescent="0.35">
      <c r="A745" s="6"/>
      <c r="B745" s="6"/>
    </row>
    <row r="746" spans="1:2" ht="12.75" customHeight="1" x14ac:dyDescent="0.35">
      <c r="A746" s="6"/>
      <c r="B746" s="6"/>
    </row>
    <row r="747" spans="1:2" ht="12.75" customHeight="1" x14ac:dyDescent="0.35">
      <c r="A747" s="6"/>
      <c r="B747" s="6"/>
    </row>
    <row r="748" spans="1:2" ht="12.75" customHeight="1" x14ac:dyDescent="0.35">
      <c r="A748" s="6"/>
      <c r="B748" s="6"/>
    </row>
    <row r="749" spans="1:2" ht="12.75" customHeight="1" x14ac:dyDescent="0.35">
      <c r="A749" s="6"/>
      <c r="B749" s="6"/>
    </row>
    <row r="750" spans="1:2" ht="12.75" customHeight="1" x14ac:dyDescent="0.35">
      <c r="A750" s="6"/>
      <c r="B750" s="6"/>
    </row>
    <row r="751" spans="1:2" ht="12.75" customHeight="1" x14ac:dyDescent="0.35">
      <c r="A751" s="6"/>
      <c r="B751" s="6"/>
    </row>
    <row r="752" spans="1:2" ht="12.75" customHeight="1" x14ac:dyDescent="0.35">
      <c r="A752" s="6"/>
      <c r="B752" s="6"/>
    </row>
    <row r="753" spans="1:2" ht="12.75" customHeight="1" x14ac:dyDescent="0.35">
      <c r="A753" s="6"/>
      <c r="B753" s="6"/>
    </row>
    <row r="754" spans="1:2" ht="12.75" customHeight="1" x14ac:dyDescent="0.35">
      <c r="A754" s="6"/>
      <c r="B754" s="6"/>
    </row>
    <row r="755" spans="1:2" ht="12.75" customHeight="1" x14ac:dyDescent="0.35">
      <c r="A755" s="6"/>
      <c r="B755" s="6"/>
    </row>
    <row r="756" spans="1:2" ht="12.75" customHeight="1" x14ac:dyDescent="0.35">
      <c r="A756" s="6"/>
      <c r="B756" s="6"/>
    </row>
    <row r="757" spans="1:2" ht="12.75" customHeight="1" x14ac:dyDescent="0.35">
      <c r="A757" s="6"/>
      <c r="B757" s="6"/>
    </row>
    <row r="758" spans="1:2" ht="12.75" customHeight="1" x14ac:dyDescent="0.35">
      <c r="A758" s="6"/>
      <c r="B758" s="6"/>
    </row>
    <row r="759" spans="1:2" ht="12.75" customHeight="1" x14ac:dyDescent="0.35">
      <c r="A759" s="6"/>
      <c r="B759" s="6"/>
    </row>
    <row r="760" spans="1:2" ht="12.75" customHeight="1" x14ac:dyDescent="0.35">
      <c r="A760" s="6"/>
      <c r="B760" s="6"/>
    </row>
    <row r="761" spans="1:2" ht="12.75" customHeight="1" x14ac:dyDescent="0.35">
      <c r="A761" s="6"/>
      <c r="B761" s="6"/>
    </row>
    <row r="762" spans="1:2" ht="12.75" customHeight="1" x14ac:dyDescent="0.35">
      <c r="A762" s="6"/>
      <c r="B762" s="6"/>
    </row>
    <row r="763" spans="1:2" ht="12.75" customHeight="1" x14ac:dyDescent="0.35">
      <c r="A763" s="6"/>
      <c r="B763" s="6"/>
    </row>
    <row r="764" spans="1:2" ht="12.75" customHeight="1" x14ac:dyDescent="0.35">
      <c r="A764" s="6"/>
      <c r="B764" s="6"/>
    </row>
    <row r="765" spans="1:2" ht="12.75" customHeight="1" x14ac:dyDescent="0.35">
      <c r="A765" s="6"/>
      <c r="B765" s="6"/>
    </row>
    <row r="766" spans="1:2" ht="12.75" customHeight="1" x14ac:dyDescent="0.35">
      <c r="A766" s="6"/>
      <c r="B766" s="6"/>
    </row>
    <row r="767" spans="1:2" ht="12.75" customHeight="1" x14ac:dyDescent="0.35">
      <c r="A767" s="6"/>
      <c r="B767" s="6"/>
    </row>
    <row r="768" spans="1:2" ht="12.75" customHeight="1" x14ac:dyDescent="0.35">
      <c r="A768" s="6"/>
      <c r="B768" s="6"/>
    </row>
    <row r="769" spans="1:2" ht="12.75" customHeight="1" x14ac:dyDescent="0.35">
      <c r="A769" s="6"/>
      <c r="B769" s="6"/>
    </row>
    <row r="770" spans="1:2" ht="12.75" customHeight="1" x14ac:dyDescent="0.35">
      <c r="A770" s="6"/>
      <c r="B770" s="6"/>
    </row>
    <row r="771" spans="1:2" ht="12.75" customHeight="1" x14ac:dyDescent="0.35">
      <c r="A771" s="6"/>
      <c r="B771" s="6"/>
    </row>
    <row r="772" spans="1:2" ht="12.75" customHeight="1" x14ac:dyDescent="0.35">
      <c r="A772" s="6"/>
      <c r="B772" s="6"/>
    </row>
    <row r="773" spans="1:2" ht="12.75" customHeight="1" x14ac:dyDescent="0.35">
      <c r="A773" s="6"/>
      <c r="B773" s="6"/>
    </row>
    <row r="774" spans="1:2" ht="12.75" customHeight="1" x14ac:dyDescent="0.35">
      <c r="A774" s="6"/>
      <c r="B774" s="6"/>
    </row>
    <row r="775" spans="1:2" ht="12.75" customHeight="1" x14ac:dyDescent="0.35">
      <c r="A775" s="6"/>
      <c r="B775" s="6"/>
    </row>
    <row r="776" spans="1:2" ht="12.75" customHeight="1" x14ac:dyDescent="0.35">
      <c r="A776" s="6"/>
      <c r="B776" s="6"/>
    </row>
    <row r="777" spans="1:2" ht="12.75" customHeight="1" x14ac:dyDescent="0.35">
      <c r="A777" s="6"/>
      <c r="B777" s="6"/>
    </row>
    <row r="778" spans="1:2" ht="12.75" customHeight="1" x14ac:dyDescent="0.35">
      <c r="A778" s="6"/>
      <c r="B778" s="6"/>
    </row>
    <row r="779" spans="1:2" ht="12.75" customHeight="1" x14ac:dyDescent="0.35">
      <c r="A779" s="6"/>
      <c r="B779" s="6"/>
    </row>
    <row r="780" spans="1:2" ht="12.75" customHeight="1" x14ac:dyDescent="0.35">
      <c r="A780" s="6"/>
      <c r="B780" s="6"/>
    </row>
    <row r="781" spans="1:2" ht="12.75" customHeight="1" x14ac:dyDescent="0.35">
      <c r="A781" s="6"/>
      <c r="B781" s="6"/>
    </row>
    <row r="782" spans="1:2" ht="12.75" customHeight="1" x14ac:dyDescent="0.35">
      <c r="A782" s="6"/>
      <c r="B782" s="6"/>
    </row>
    <row r="783" spans="1:2" ht="12.75" customHeight="1" x14ac:dyDescent="0.35">
      <c r="A783" s="6"/>
      <c r="B783" s="6"/>
    </row>
    <row r="784" spans="1:2" ht="12.75" customHeight="1" x14ac:dyDescent="0.35">
      <c r="A784" s="6"/>
      <c r="B784" s="6"/>
    </row>
    <row r="785" spans="1:2" ht="12.75" customHeight="1" x14ac:dyDescent="0.35">
      <c r="A785" s="6"/>
      <c r="B785" s="6"/>
    </row>
    <row r="786" spans="1:2" ht="12.75" customHeight="1" x14ac:dyDescent="0.35">
      <c r="A786" s="6"/>
      <c r="B786" s="6"/>
    </row>
    <row r="787" spans="1:2" ht="12.75" customHeight="1" x14ac:dyDescent="0.35">
      <c r="A787" s="6"/>
      <c r="B787" s="6"/>
    </row>
    <row r="788" spans="1:2" ht="12.75" customHeight="1" x14ac:dyDescent="0.35">
      <c r="A788" s="6"/>
      <c r="B788" s="6"/>
    </row>
    <row r="789" spans="1:2" ht="12.75" customHeight="1" x14ac:dyDescent="0.35">
      <c r="A789" s="6"/>
      <c r="B789" s="6"/>
    </row>
    <row r="790" spans="1:2" ht="12.75" customHeight="1" x14ac:dyDescent="0.35">
      <c r="A790" s="6"/>
      <c r="B790" s="6"/>
    </row>
    <row r="791" spans="1:2" ht="12.75" customHeight="1" x14ac:dyDescent="0.35">
      <c r="A791" s="6"/>
      <c r="B791" s="6"/>
    </row>
    <row r="792" spans="1:2" ht="12.75" customHeight="1" x14ac:dyDescent="0.35">
      <c r="A792" s="6"/>
      <c r="B792" s="6"/>
    </row>
    <row r="793" spans="1:2" ht="12.75" customHeight="1" x14ac:dyDescent="0.35">
      <c r="A793" s="6"/>
      <c r="B793" s="6"/>
    </row>
    <row r="794" spans="1:2" ht="12.75" customHeight="1" x14ac:dyDescent="0.35">
      <c r="A794" s="6"/>
      <c r="B794" s="6"/>
    </row>
    <row r="795" spans="1:2" ht="12.75" customHeight="1" x14ac:dyDescent="0.35">
      <c r="A795" s="6"/>
      <c r="B795" s="6"/>
    </row>
    <row r="796" spans="1:2" ht="12.75" customHeight="1" x14ac:dyDescent="0.35">
      <c r="A796" s="6"/>
      <c r="B796" s="6"/>
    </row>
    <row r="797" spans="1:2" ht="12.75" customHeight="1" x14ac:dyDescent="0.35">
      <c r="A797" s="6"/>
      <c r="B797" s="6"/>
    </row>
    <row r="798" spans="1:2" ht="12.75" customHeight="1" x14ac:dyDescent="0.35">
      <c r="A798" s="6"/>
      <c r="B798" s="6"/>
    </row>
    <row r="799" spans="1:2" ht="12.75" customHeight="1" x14ac:dyDescent="0.35">
      <c r="A799" s="6"/>
      <c r="B799" s="6"/>
    </row>
    <row r="800" spans="1:2" ht="12.75" customHeight="1" x14ac:dyDescent="0.35">
      <c r="A800" s="6"/>
      <c r="B800" s="6"/>
    </row>
    <row r="801" spans="1:2" ht="12.75" customHeight="1" x14ac:dyDescent="0.35">
      <c r="A801" s="6"/>
      <c r="B801" s="6"/>
    </row>
    <row r="802" spans="1:2" ht="12.75" customHeight="1" x14ac:dyDescent="0.35">
      <c r="A802" s="6"/>
      <c r="B802" s="6"/>
    </row>
    <row r="803" spans="1:2" ht="12.75" customHeight="1" x14ac:dyDescent="0.35">
      <c r="A803" s="6"/>
      <c r="B803" s="6"/>
    </row>
    <row r="804" spans="1:2" ht="12.75" customHeight="1" x14ac:dyDescent="0.35">
      <c r="A804" s="6"/>
      <c r="B804" s="6"/>
    </row>
    <row r="805" spans="1:2" ht="12.75" customHeight="1" x14ac:dyDescent="0.35">
      <c r="A805" s="6"/>
      <c r="B805" s="6"/>
    </row>
    <row r="806" spans="1:2" ht="12.75" customHeight="1" x14ac:dyDescent="0.35">
      <c r="A806" s="6"/>
      <c r="B806" s="6"/>
    </row>
    <row r="807" spans="1:2" ht="12.75" customHeight="1" x14ac:dyDescent="0.35">
      <c r="A807" s="6"/>
      <c r="B807" s="6"/>
    </row>
    <row r="808" spans="1:2" ht="12.75" customHeight="1" x14ac:dyDescent="0.35">
      <c r="A808" s="6"/>
      <c r="B808" s="6"/>
    </row>
    <row r="809" spans="1:2" ht="12.75" customHeight="1" x14ac:dyDescent="0.35">
      <c r="A809" s="6"/>
      <c r="B809" s="6"/>
    </row>
    <row r="810" spans="1:2" ht="12.75" customHeight="1" x14ac:dyDescent="0.35">
      <c r="A810" s="6"/>
      <c r="B810" s="6"/>
    </row>
    <row r="811" spans="1:2" ht="12.75" customHeight="1" x14ac:dyDescent="0.35">
      <c r="A811" s="6"/>
      <c r="B811" s="6"/>
    </row>
    <row r="812" spans="1:2" ht="12.75" customHeight="1" x14ac:dyDescent="0.35">
      <c r="A812" s="6"/>
      <c r="B812" s="6"/>
    </row>
    <row r="813" spans="1:2" ht="12.75" customHeight="1" x14ac:dyDescent="0.35">
      <c r="A813" s="6"/>
      <c r="B813" s="6"/>
    </row>
    <row r="814" spans="1:2" ht="12.75" customHeight="1" x14ac:dyDescent="0.35">
      <c r="A814" s="6"/>
      <c r="B814" s="6"/>
    </row>
    <row r="815" spans="1:2" ht="12.75" customHeight="1" x14ac:dyDescent="0.35">
      <c r="A815" s="6"/>
      <c r="B815" s="6"/>
    </row>
    <row r="816" spans="1:2" ht="12.75" customHeight="1" x14ac:dyDescent="0.35">
      <c r="A816" s="6"/>
      <c r="B816" s="6"/>
    </row>
    <row r="817" spans="1:2" ht="12.75" customHeight="1" x14ac:dyDescent="0.35">
      <c r="A817" s="6"/>
      <c r="B817" s="6"/>
    </row>
    <row r="818" spans="1:2" ht="12.75" customHeight="1" x14ac:dyDescent="0.35">
      <c r="A818" s="6"/>
      <c r="B818" s="6"/>
    </row>
    <row r="819" spans="1:2" ht="12.75" customHeight="1" x14ac:dyDescent="0.35">
      <c r="A819" s="6"/>
      <c r="B819" s="6"/>
    </row>
    <row r="820" spans="1:2" ht="12.75" customHeight="1" x14ac:dyDescent="0.35">
      <c r="A820" s="6"/>
      <c r="B820" s="6"/>
    </row>
    <row r="821" spans="1:2" ht="12.75" customHeight="1" x14ac:dyDescent="0.35">
      <c r="A821" s="6"/>
      <c r="B821" s="6"/>
    </row>
    <row r="822" spans="1:2" ht="12.75" customHeight="1" x14ac:dyDescent="0.35">
      <c r="A822" s="6"/>
      <c r="B822" s="6"/>
    </row>
    <row r="823" spans="1:2" ht="12.75" customHeight="1" x14ac:dyDescent="0.35">
      <c r="A823" s="6"/>
      <c r="B823" s="6"/>
    </row>
    <row r="824" spans="1:2" ht="12.75" customHeight="1" x14ac:dyDescent="0.35">
      <c r="A824" s="6"/>
      <c r="B824" s="6"/>
    </row>
    <row r="825" spans="1:2" ht="12.75" customHeight="1" x14ac:dyDescent="0.35">
      <c r="A825" s="6"/>
      <c r="B825" s="6"/>
    </row>
    <row r="826" spans="1:2" ht="12.75" customHeight="1" x14ac:dyDescent="0.35">
      <c r="A826" s="6"/>
      <c r="B826" s="6"/>
    </row>
    <row r="827" spans="1:2" ht="12.75" customHeight="1" x14ac:dyDescent="0.35">
      <c r="A827" s="6"/>
      <c r="B827" s="6"/>
    </row>
    <row r="828" spans="1:2" ht="12.75" customHeight="1" x14ac:dyDescent="0.35">
      <c r="A828" s="6"/>
      <c r="B828" s="6"/>
    </row>
    <row r="829" spans="1:2" ht="12.75" customHeight="1" x14ac:dyDescent="0.35">
      <c r="A829" s="6"/>
      <c r="B829" s="6"/>
    </row>
    <row r="830" spans="1:2" ht="12.75" customHeight="1" x14ac:dyDescent="0.35">
      <c r="A830" s="6"/>
      <c r="B830" s="6"/>
    </row>
    <row r="831" spans="1:2" ht="12.75" customHeight="1" x14ac:dyDescent="0.35">
      <c r="A831" s="6"/>
      <c r="B831" s="6"/>
    </row>
    <row r="832" spans="1:2" ht="12.75" customHeight="1" x14ac:dyDescent="0.35">
      <c r="A832" s="6"/>
      <c r="B832" s="6"/>
    </row>
    <row r="833" spans="1:2" ht="12.75" customHeight="1" x14ac:dyDescent="0.35">
      <c r="A833" s="6"/>
      <c r="B833" s="6"/>
    </row>
    <row r="834" spans="1:2" ht="12.75" customHeight="1" x14ac:dyDescent="0.35">
      <c r="A834" s="6"/>
      <c r="B834" s="6"/>
    </row>
    <row r="835" spans="1:2" ht="12.75" customHeight="1" x14ac:dyDescent="0.35">
      <c r="A835" s="6"/>
      <c r="B835" s="6"/>
    </row>
    <row r="836" spans="1:2" ht="12.75" customHeight="1" x14ac:dyDescent="0.35">
      <c r="A836" s="6"/>
      <c r="B836" s="6"/>
    </row>
    <row r="837" spans="1:2" ht="12.75" customHeight="1" x14ac:dyDescent="0.35">
      <c r="A837" s="6"/>
      <c r="B837" s="6"/>
    </row>
    <row r="838" spans="1:2" ht="12.75" customHeight="1" x14ac:dyDescent="0.35">
      <c r="A838" s="6"/>
      <c r="B838" s="6"/>
    </row>
    <row r="839" spans="1:2" ht="12.75" customHeight="1" x14ac:dyDescent="0.35">
      <c r="A839" s="6"/>
      <c r="B839" s="6"/>
    </row>
    <row r="840" spans="1:2" ht="12.75" customHeight="1" x14ac:dyDescent="0.35">
      <c r="A840" s="6"/>
      <c r="B840" s="6"/>
    </row>
    <row r="841" spans="1:2" ht="12.75" customHeight="1" x14ac:dyDescent="0.35">
      <c r="A841" s="6"/>
      <c r="B841" s="6"/>
    </row>
    <row r="842" spans="1:2" ht="12.75" customHeight="1" x14ac:dyDescent="0.35">
      <c r="A842" s="6"/>
      <c r="B842" s="6"/>
    </row>
    <row r="843" spans="1:2" ht="12.75" customHeight="1" x14ac:dyDescent="0.35">
      <c r="A843" s="6"/>
      <c r="B843" s="6"/>
    </row>
    <row r="844" spans="1:2" ht="12.75" customHeight="1" x14ac:dyDescent="0.35">
      <c r="A844" s="6"/>
      <c r="B844" s="6"/>
    </row>
    <row r="845" spans="1:2" ht="12.75" customHeight="1" x14ac:dyDescent="0.35">
      <c r="A845" s="6"/>
      <c r="B845" s="6"/>
    </row>
    <row r="846" spans="1:2" ht="12.75" customHeight="1" x14ac:dyDescent="0.35">
      <c r="A846" s="6"/>
      <c r="B846" s="6"/>
    </row>
    <row r="847" spans="1:2" ht="12.75" customHeight="1" x14ac:dyDescent="0.35">
      <c r="A847" s="6"/>
      <c r="B847" s="6"/>
    </row>
    <row r="848" spans="1:2" ht="12.75" customHeight="1" x14ac:dyDescent="0.35">
      <c r="A848" s="6"/>
      <c r="B848" s="6"/>
    </row>
    <row r="849" spans="1:2" ht="12.75" customHeight="1" x14ac:dyDescent="0.35">
      <c r="A849" s="6"/>
      <c r="B849" s="6"/>
    </row>
    <row r="850" spans="1:2" ht="12.75" customHeight="1" x14ac:dyDescent="0.35">
      <c r="A850" s="6"/>
      <c r="B850" s="6"/>
    </row>
    <row r="851" spans="1:2" ht="12.75" customHeight="1" x14ac:dyDescent="0.35">
      <c r="A851" s="6"/>
      <c r="B851" s="6"/>
    </row>
    <row r="852" spans="1:2" ht="12.75" customHeight="1" x14ac:dyDescent="0.35">
      <c r="A852" s="6"/>
      <c r="B852" s="6"/>
    </row>
    <row r="853" spans="1:2" ht="12.75" customHeight="1" x14ac:dyDescent="0.35">
      <c r="A853" s="6"/>
      <c r="B853" s="6"/>
    </row>
    <row r="854" spans="1:2" ht="12.75" customHeight="1" x14ac:dyDescent="0.35">
      <c r="A854" s="6"/>
      <c r="B854" s="6"/>
    </row>
    <row r="855" spans="1:2" ht="12.75" customHeight="1" x14ac:dyDescent="0.35">
      <c r="A855" s="6"/>
      <c r="B855" s="6"/>
    </row>
    <row r="856" spans="1:2" ht="12.75" customHeight="1" x14ac:dyDescent="0.35">
      <c r="A856" s="6"/>
      <c r="B856" s="6"/>
    </row>
    <row r="857" spans="1:2" ht="12.75" customHeight="1" x14ac:dyDescent="0.35">
      <c r="A857" s="6"/>
      <c r="B857" s="6"/>
    </row>
    <row r="858" spans="1:2" ht="12.75" customHeight="1" x14ac:dyDescent="0.35">
      <c r="A858" s="6"/>
      <c r="B858" s="6"/>
    </row>
    <row r="859" spans="1:2" ht="12.75" customHeight="1" x14ac:dyDescent="0.35">
      <c r="A859" s="6"/>
      <c r="B859" s="6"/>
    </row>
    <row r="860" spans="1:2" ht="12.75" customHeight="1" x14ac:dyDescent="0.35">
      <c r="A860" s="6"/>
      <c r="B860" s="6"/>
    </row>
    <row r="861" spans="1:2" ht="12.75" customHeight="1" x14ac:dyDescent="0.35">
      <c r="A861" s="6"/>
      <c r="B861" s="6"/>
    </row>
    <row r="862" spans="1:2" ht="12.75" customHeight="1" x14ac:dyDescent="0.35">
      <c r="A862" s="6"/>
      <c r="B862" s="6"/>
    </row>
    <row r="863" spans="1:2" ht="12.75" customHeight="1" x14ac:dyDescent="0.35">
      <c r="A863" s="6"/>
      <c r="B863" s="6"/>
    </row>
    <row r="864" spans="1:2" ht="12.75" customHeight="1" x14ac:dyDescent="0.35">
      <c r="A864" s="6"/>
      <c r="B864" s="6"/>
    </row>
    <row r="865" spans="1:2" ht="12.75" customHeight="1" x14ac:dyDescent="0.35">
      <c r="A865" s="6"/>
      <c r="B865" s="6"/>
    </row>
    <row r="866" spans="1:2" ht="12.75" customHeight="1" x14ac:dyDescent="0.35">
      <c r="A866" s="6"/>
      <c r="B866" s="6"/>
    </row>
    <row r="867" spans="1:2" ht="12.75" customHeight="1" x14ac:dyDescent="0.35">
      <c r="A867" s="6"/>
      <c r="B867" s="6"/>
    </row>
    <row r="868" spans="1:2" ht="12.75" customHeight="1" x14ac:dyDescent="0.35">
      <c r="A868" s="6"/>
      <c r="B868" s="6"/>
    </row>
    <row r="869" spans="1:2" ht="12.75" customHeight="1" x14ac:dyDescent="0.35">
      <c r="A869" s="6"/>
      <c r="B869" s="6"/>
    </row>
    <row r="870" spans="1:2" ht="12.75" customHeight="1" x14ac:dyDescent="0.35">
      <c r="A870" s="6"/>
      <c r="B870" s="6"/>
    </row>
    <row r="871" spans="1:2" ht="12.75" customHeight="1" x14ac:dyDescent="0.35">
      <c r="A871" s="6"/>
      <c r="B871" s="6"/>
    </row>
    <row r="872" spans="1:2" ht="12.75" customHeight="1" x14ac:dyDescent="0.35">
      <c r="A872" s="6"/>
      <c r="B872" s="6"/>
    </row>
    <row r="873" spans="1:2" ht="12.75" customHeight="1" x14ac:dyDescent="0.35">
      <c r="A873" s="6"/>
      <c r="B873" s="6"/>
    </row>
    <row r="874" spans="1:2" ht="12.75" customHeight="1" x14ac:dyDescent="0.35">
      <c r="A874" s="6"/>
      <c r="B874" s="6"/>
    </row>
    <row r="875" spans="1:2" ht="12.75" customHeight="1" x14ac:dyDescent="0.35">
      <c r="A875" s="6"/>
      <c r="B875" s="6"/>
    </row>
    <row r="876" spans="1:2" ht="12.75" customHeight="1" x14ac:dyDescent="0.35">
      <c r="A876" s="6"/>
      <c r="B876" s="6"/>
    </row>
    <row r="877" spans="1:2" ht="12.75" customHeight="1" x14ac:dyDescent="0.35">
      <c r="A877" s="6"/>
      <c r="B877" s="6"/>
    </row>
    <row r="878" spans="1:2" ht="12.75" customHeight="1" x14ac:dyDescent="0.35">
      <c r="A878" s="6"/>
      <c r="B878" s="6"/>
    </row>
    <row r="879" spans="1:2" ht="12.75" customHeight="1" x14ac:dyDescent="0.35">
      <c r="A879" s="6"/>
      <c r="B879" s="6"/>
    </row>
    <row r="880" spans="1:2" ht="12.75" customHeight="1" x14ac:dyDescent="0.35">
      <c r="A880" s="6"/>
      <c r="B880" s="6"/>
    </row>
    <row r="881" spans="1:2" ht="12.75" customHeight="1" x14ac:dyDescent="0.35">
      <c r="A881" s="6"/>
      <c r="B881" s="6"/>
    </row>
    <row r="882" spans="1:2" ht="12.75" customHeight="1" x14ac:dyDescent="0.35">
      <c r="A882" s="6"/>
      <c r="B882" s="6"/>
    </row>
    <row r="883" spans="1:2" ht="12.75" customHeight="1" x14ac:dyDescent="0.35">
      <c r="A883" s="6"/>
      <c r="B883" s="6"/>
    </row>
    <row r="884" spans="1:2" ht="12.75" customHeight="1" x14ac:dyDescent="0.35">
      <c r="A884" s="6"/>
      <c r="B884" s="6"/>
    </row>
    <row r="885" spans="1:2" ht="12.75" customHeight="1" x14ac:dyDescent="0.35">
      <c r="A885" s="6"/>
      <c r="B885" s="6"/>
    </row>
    <row r="886" spans="1:2" ht="12.75" customHeight="1" x14ac:dyDescent="0.35">
      <c r="A886" s="6"/>
      <c r="B886" s="6"/>
    </row>
    <row r="887" spans="1:2" ht="12.75" customHeight="1" x14ac:dyDescent="0.35">
      <c r="A887" s="6"/>
      <c r="B887" s="6"/>
    </row>
    <row r="888" spans="1:2" ht="12.75" customHeight="1" x14ac:dyDescent="0.35">
      <c r="A888" s="6"/>
      <c r="B888" s="6"/>
    </row>
    <row r="889" spans="1:2" ht="12.75" customHeight="1" x14ac:dyDescent="0.35">
      <c r="A889" s="6"/>
      <c r="B889" s="6"/>
    </row>
    <row r="890" spans="1:2" ht="12.75" customHeight="1" x14ac:dyDescent="0.35">
      <c r="A890" s="6"/>
      <c r="B890" s="6"/>
    </row>
    <row r="891" spans="1:2" ht="12.75" customHeight="1" x14ac:dyDescent="0.35">
      <c r="A891" s="6"/>
      <c r="B891" s="6"/>
    </row>
    <row r="892" spans="1:2" ht="12.75" customHeight="1" x14ac:dyDescent="0.35">
      <c r="A892" s="6"/>
      <c r="B892" s="6"/>
    </row>
    <row r="893" spans="1:2" ht="12.75" customHeight="1" x14ac:dyDescent="0.35">
      <c r="A893" s="6"/>
      <c r="B893" s="6"/>
    </row>
    <row r="894" spans="1:2" ht="12.75" customHeight="1" x14ac:dyDescent="0.35">
      <c r="A894" s="6"/>
      <c r="B894" s="6"/>
    </row>
    <row r="895" spans="1:2" ht="12.75" customHeight="1" x14ac:dyDescent="0.35">
      <c r="A895" s="6"/>
      <c r="B895" s="6"/>
    </row>
    <row r="896" spans="1:2" ht="12.75" customHeight="1" x14ac:dyDescent="0.35">
      <c r="A896" s="6"/>
      <c r="B896" s="6"/>
    </row>
    <row r="897" spans="1:2" ht="12.75" customHeight="1" x14ac:dyDescent="0.35">
      <c r="A897" s="6"/>
      <c r="B897" s="6"/>
    </row>
    <row r="898" spans="1:2" ht="12.75" customHeight="1" x14ac:dyDescent="0.35">
      <c r="A898" s="6"/>
      <c r="B898" s="6"/>
    </row>
    <row r="899" spans="1:2" ht="12.75" customHeight="1" x14ac:dyDescent="0.35">
      <c r="A899" s="6"/>
      <c r="B899" s="6"/>
    </row>
    <row r="900" spans="1:2" ht="12.75" customHeight="1" x14ac:dyDescent="0.35">
      <c r="A900" s="6"/>
      <c r="B900" s="6"/>
    </row>
    <row r="901" spans="1:2" ht="12.75" customHeight="1" x14ac:dyDescent="0.35">
      <c r="A901" s="6"/>
      <c r="B901" s="6"/>
    </row>
    <row r="902" spans="1:2" ht="12.75" customHeight="1" x14ac:dyDescent="0.35">
      <c r="A902" s="6"/>
      <c r="B902" s="6"/>
    </row>
    <row r="903" spans="1:2" ht="12.75" customHeight="1" x14ac:dyDescent="0.35">
      <c r="A903" s="6"/>
      <c r="B903" s="6"/>
    </row>
    <row r="904" spans="1:2" ht="12.75" customHeight="1" x14ac:dyDescent="0.35">
      <c r="A904" s="6"/>
      <c r="B904" s="6"/>
    </row>
    <row r="905" spans="1:2" ht="12.75" customHeight="1" x14ac:dyDescent="0.35">
      <c r="A905" s="6"/>
      <c r="B905" s="6"/>
    </row>
    <row r="906" spans="1:2" ht="12.75" customHeight="1" x14ac:dyDescent="0.35">
      <c r="A906" s="6"/>
      <c r="B906" s="6"/>
    </row>
    <row r="907" spans="1:2" ht="12.75" customHeight="1" x14ac:dyDescent="0.35">
      <c r="A907" s="6"/>
      <c r="B907" s="6"/>
    </row>
    <row r="908" spans="1:2" ht="12.75" customHeight="1" x14ac:dyDescent="0.35">
      <c r="A908" s="6"/>
      <c r="B908" s="6"/>
    </row>
    <row r="909" spans="1:2" ht="12.75" customHeight="1" x14ac:dyDescent="0.35">
      <c r="A909" s="6"/>
      <c r="B909" s="6"/>
    </row>
    <row r="910" spans="1:2" ht="12.75" customHeight="1" x14ac:dyDescent="0.35">
      <c r="A910" s="6"/>
      <c r="B910" s="6"/>
    </row>
    <row r="911" spans="1:2" ht="12.75" customHeight="1" x14ac:dyDescent="0.35">
      <c r="A911" s="6"/>
      <c r="B911" s="6"/>
    </row>
    <row r="912" spans="1:2" ht="12.75" customHeight="1" x14ac:dyDescent="0.35">
      <c r="A912" s="6"/>
      <c r="B912" s="6"/>
    </row>
    <row r="913" spans="1:2" ht="12.75" customHeight="1" x14ac:dyDescent="0.35">
      <c r="A913" s="6"/>
      <c r="B913" s="6"/>
    </row>
    <row r="914" spans="1:2" ht="12.75" customHeight="1" x14ac:dyDescent="0.35">
      <c r="A914" s="6"/>
      <c r="B914" s="6"/>
    </row>
    <row r="915" spans="1:2" ht="12.75" customHeight="1" x14ac:dyDescent="0.35">
      <c r="A915" s="6"/>
      <c r="B915" s="6"/>
    </row>
    <row r="916" spans="1:2" ht="12.75" customHeight="1" x14ac:dyDescent="0.35">
      <c r="A916" s="6"/>
      <c r="B916" s="6"/>
    </row>
    <row r="917" spans="1:2" ht="12.75" customHeight="1" x14ac:dyDescent="0.35">
      <c r="A917" s="6"/>
      <c r="B917" s="6"/>
    </row>
    <row r="918" spans="1:2" ht="12.75" customHeight="1" x14ac:dyDescent="0.35">
      <c r="A918" s="6"/>
      <c r="B918" s="6"/>
    </row>
    <row r="919" spans="1:2" ht="12.75" customHeight="1" x14ac:dyDescent="0.35">
      <c r="A919" s="6"/>
      <c r="B919" s="6"/>
    </row>
    <row r="920" spans="1:2" ht="12.75" customHeight="1" x14ac:dyDescent="0.35">
      <c r="A920" s="6"/>
      <c r="B920" s="6"/>
    </row>
    <row r="921" spans="1:2" ht="12.75" customHeight="1" x14ac:dyDescent="0.35">
      <c r="A921" s="6"/>
      <c r="B921" s="6"/>
    </row>
    <row r="922" spans="1:2" ht="12.75" customHeight="1" x14ac:dyDescent="0.35">
      <c r="A922" s="6"/>
      <c r="B922" s="6"/>
    </row>
    <row r="923" spans="1:2" ht="12.75" customHeight="1" x14ac:dyDescent="0.35">
      <c r="A923" s="6"/>
      <c r="B923" s="6"/>
    </row>
    <row r="924" spans="1:2" ht="12.75" customHeight="1" x14ac:dyDescent="0.35">
      <c r="A924" s="6"/>
      <c r="B924" s="6"/>
    </row>
    <row r="925" spans="1:2" ht="12.75" customHeight="1" x14ac:dyDescent="0.35">
      <c r="A925" s="6"/>
      <c r="B925" s="6"/>
    </row>
    <row r="926" spans="1:2" ht="12.75" customHeight="1" x14ac:dyDescent="0.35">
      <c r="A926" s="6"/>
      <c r="B926" s="6"/>
    </row>
    <row r="927" spans="1:2" ht="12.75" customHeight="1" x14ac:dyDescent="0.35">
      <c r="A927" s="6"/>
      <c r="B927" s="6"/>
    </row>
    <row r="928" spans="1:2" ht="12.75" customHeight="1" x14ac:dyDescent="0.35">
      <c r="A928" s="6"/>
      <c r="B928" s="6"/>
    </row>
    <row r="929" spans="1:2" ht="12.75" customHeight="1" x14ac:dyDescent="0.35">
      <c r="A929" s="6"/>
      <c r="B929" s="6"/>
    </row>
    <row r="930" spans="1:2" ht="12.75" customHeight="1" x14ac:dyDescent="0.35">
      <c r="A930" s="6"/>
      <c r="B930" s="6"/>
    </row>
    <row r="931" spans="1:2" ht="12.75" customHeight="1" x14ac:dyDescent="0.35">
      <c r="A931" s="6"/>
      <c r="B931" s="6"/>
    </row>
    <row r="932" spans="1:2" ht="12.75" customHeight="1" x14ac:dyDescent="0.35">
      <c r="A932" s="6"/>
      <c r="B932" s="6"/>
    </row>
    <row r="933" spans="1:2" ht="12.75" customHeight="1" x14ac:dyDescent="0.35">
      <c r="A933" s="6"/>
      <c r="B933" s="6"/>
    </row>
    <row r="934" spans="1:2" ht="12.75" customHeight="1" x14ac:dyDescent="0.35">
      <c r="A934" s="6"/>
      <c r="B934" s="6"/>
    </row>
    <row r="935" spans="1:2" ht="12.75" customHeight="1" x14ac:dyDescent="0.35">
      <c r="A935" s="6"/>
      <c r="B935" s="6"/>
    </row>
    <row r="936" spans="1:2" ht="12.75" customHeight="1" x14ac:dyDescent="0.35">
      <c r="A936" s="6"/>
      <c r="B936" s="6"/>
    </row>
    <row r="937" spans="1:2" ht="12.75" customHeight="1" x14ac:dyDescent="0.35">
      <c r="A937" s="6"/>
      <c r="B937" s="6"/>
    </row>
    <row r="938" spans="1:2" ht="12.75" customHeight="1" x14ac:dyDescent="0.35">
      <c r="A938" s="6"/>
      <c r="B938" s="6"/>
    </row>
    <row r="939" spans="1:2" ht="12.75" customHeight="1" x14ac:dyDescent="0.35">
      <c r="A939" s="6"/>
      <c r="B939" s="6"/>
    </row>
    <row r="940" spans="1:2" ht="12.75" customHeight="1" x14ac:dyDescent="0.35">
      <c r="A940" s="6"/>
      <c r="B940" s="6"/>
    </row>
    <row r="941" spans="1:2" ht="12.75" customHeight="1" x14ac:dyDescent="0.35">
      <c r="A941" s="6"/>
      <c r="B941" s="6"/>
    </row>
    <row r="942" spans="1:2" ht="12.75" customHeight="1" x14ac:dyDescent="0.35">
      <c r="A942" s="6"/>
      <c r="B942" s="6"/>
    </row>
    <row r="943" spans="1:2" ht="12.75" customHeight="1" x14ac:dyDescent="0.35">
      <c r="A943" s="6"/>
      <c r="B943" s="6"/>
    </row>
    <row r="944" spans="1:2" ht="12.75" customHeight="1" x14ac:dyDescent="0.35">
      <c r="A944" s="6"/>
      <c r="B944" s="6"/>
    </row>
    <row r="945" spans="1:2" ht="12.75" customHeight="1" x14ac:dyDescent="0.35">
      <c r="A945" s="6"/>
      <c r="B945" s="6"/>
    </row>
    <row r="946" spans="1:2" ht="12.75" customHeight="1" x14ac:dyDescent="0.35">
      <c r="A946" s="6"/>
      <c r="B946" s="6"/>
    </row>
    <row r="947" spans="1:2" ht="12.75" customHeight="1" x14ac:dyDescent="0.35">
      <c r="A947" s="6"/>
      <c r="B947" s="6"/>
    </row>
    <row r="948" spans="1:2" ht="12.75" customHeight="1" x14ac:dyDescent="0.35">
      <c r="A948" s="6"/>
      <c r="B948" s="6"/>
    </row>
    <row r="949" spans="1:2" ht="12.75" customHeight="1" x14ac:dyDescent="0.35">
      <c r="A949" s="6"/>
      <c r="B949" s="6"/>
    </row>
    <row r="950" spans="1:2" ht="12.75" customHeight="1" x14ac:dyDescent="0.35">
      <c r="A950" s="6"/>
      <c r="B950" s="6"/>
    </row>
    <row r="951" spans="1:2" ht="12.75" customHeight="1" x14ac:dyDescent="0.35">
      <c r="A951" s="6"/>
      <c r="B951" s="6"/>
    </row>
    <row r="952" spans="1:2" ht="12.75" customHeight="1" x14ac:dyDescent="0.35">
      <c r="A952" s="6"/>
      <c r="B952" s="6"/>
    </row>
    <row r="953" spans="1:2" ht="12.75" customHeight="1" x14ac:dyDescent="0.35">
      <c r="A953" s="6"/>
      <c r="B953" s="6"/>
    </row>
    <row r="954" spans="1:2" ht="12.75" customHeight="1" x14ac:dyDescent="0.35">
      <c r="A954" s="6"/>
      <c r="B954" s="6"/>
    </row>
    <row r="955" spans="1:2" ht="12.75" customHeight="1" x14ac:dyDescent="0.35">
      <c r="A955" s="6"/>
      <c r="B955" s="6"/>
    </row>
    <row r="956" spans="1:2" ht="12.75" customHeight="1" x14ac:dyDescent="0.35">
      <c r="A956" s="6"/>
      <c r="B956" s="6"/>
    </row>
    <row r="957" spans="1:2" ht="12.75" customHeight="1" x14ac:dyDescent="0.35">
      <c r="A957" s="6"/>
      <c r="B957" s="6"/>
    </row>
    <row r="958" spans="1:2" ht="12.75" customHeight="1" x14ac:dyDescent="0.35">
      <c r="A958" s="6"/>
      <c r="B958" s="6"/>
    </row>
    <row r="959" spans="1:2" ht="12.75" customHeight="1" x14ac:dyDescent="0.35">
      <c r="A959" s="6"/>
      <c r="B959" s="6"/>
    </row>
    <row r="960" spans="1:2" ht="12.75" customHeight="1" x14ac:dyDescent="0.35">
      <c r="A960" s="6"/>
      <c r="B960" s="6"/>
    </row>
    <row r="961" spans="1:2" ht="12.75" customHeight="1" x14ac:dyDescent="0.35">
      <c r="A961" s="6"/>
      <c r="B961" s="6"/>
    </row>
    <row r="962" spans="1:2" ht="12.75" customHeight="1" x14ac:dyDescent="0.35">
      <c r="A962" s="6"/>
      <c r="B962" s="6"/>
    </row>
    <row r="963" spans="1:2" ht="12.75" customHeight="1" x14ac:dyDescent="0.35">
      <c r="A963" s="6"/>
      <c r="B963" s="6"/>
    </row>
    <row r="964" spans="1:2" ht="12.75" customHeight="1" x14ac:dyDescent="0.35">
      <c r="A964" s="6"/>
      <c r="B964" s="6"/>
    </row>
    <row r="965" spans="1:2" ht="12.75" customHeight="1" x14ac:dyDescent="0.35">
      <c r="A965" s="6"/>
      <c r="B965" s="6"/>
    </row>
    <row r="966" spans="1:2" ht="12.75" customHeight="1" x14ac:dyDescent="0.35">
      <c r="A966" s="6"/>
      <c r="B966" s="6"/>
    </row>
    <row r="967" spans="1:2" ht="12.75" customHeight="1" x14ac:dyDescent="0.35">
      <c r="A967" s="6"/>
      <c r="B967" s="6"/>
    </row>
    <row r="968" spans="1:2" ht="12.75" customHeight="1" x14ac:dyDescent="0.35">
      <c r="A968" s="6"/>
      <c r="B968" s="6"/>
    </row>
    <row r="969" spans="1:2" ht="12.75" customHeight="1" x14ac:dyDescent="0.35">
      <c r="A969" s="6"/>
      <c r="B969" s="6"/>
    </row>
    <row r="970" spans="1:2" ht="12.75" customHeight="1" x14ac:dyDescent="0.35">
      <c r="A970" s="6"/>
      <c r="B970" s="6"/>
    </row>
    <row r="971" spans="1:2" ht="12.75" customHeight="1" x14ac:dyDescent="0.35">
      <c r="A971" s="6"/>
      <c r="B971" s="6"/>
    </row>
    <row r="972" spans="1:2" ht="12.75" customHeight="1" x14ac:dyDescent="0.35">
      <c r="A972" s="6"/>
      <c r="B972" s="6"/>
    </row>
    <row r="973" spans="1:2" ht="12.75" customHeight="1" x14ac:dyDescent="0.35">
      <c r="A973" s="6"/>
      <c r="B973" s="6"/>
    </row>
    <row r="974" spans="1:2" ht="12.75" customHeight="1" x14ac:dyDescent="0.35">
      <c r="A974" s="6"/>
      <c r="B974" s="6"/>
    </row>
    <row r="975" spans="1:2" ht="12.75" customHeight="1" x14ac:dyDescent="0.35">
      <c r="A975" s="6"/>
      <c r="B975" s="6"/>
    </row>
    <row r="976" spans="1:2" ht="12.75" customHeight="1" x14ac:dyDescent="0.35">
      <c r="A976" s="6"/>
      <c r="B976" s="6"/>
    </row>
    <row r="977" spans="1:2" ht="12.75" customHeight="1" x14ac:dyDescent="0.35">
      <c r="A977" s="6"/>
      <c r="B977" s="6"/>
    </row>
    <row r="978" spans="1:2" ht="12.75" customHeight="1" x14ac:dyDescent="0.35">
      <c r="A978" s="6"/>
      <c r="B978" s="6"/>
    </row>
    <row r="979" spans="1:2" ht="12.75" customHeight="1" x14ac:dyDescent="0.35">
      <c r="A979" s="6"/>
      <c r="B979" s="6"/>
    </row>
    <row r="980" spans="1:2" ht="12.75" customHeight="1" x14ac:dyDescent="0.35">
      <c r="A980" s="6"/>
      <c r="B980" s="6"/>
    </row>
    <row r="981" spans="1:2" ht="12.75" customHeight="1" x14ac:dyDescent="0.35">
      <c r="A981" s="6"/>
      <c r="B981" s="6"/>
    </row>
    <row r="982" spans="1:2" ht="12.75" customHeight="1" x14ac:dyDescent="0.35">
      <c r="A982" s="6"/>
      <c r="B982" s="6"/>
    </row>
    <row r="983" spans="1:2" ht="12.75" customHeight="1" x14ac:dyDescent="0.35">
      <c r="A983" s="6"/>
      <c r="B983" s="6"/>
    </row>
    <row r="984" spans="1:2" ht="12.75" customHeight="1" x14ac:dyDescent="0.35">
      <c r="A984" s="6"/>
      <c r="B984" s="6"/>
    </row>
    <row r="985" spans="1:2" ht="12.75" customHeight="1" x14ac:dyDescent="0.35">
      <c r="A985" s="6"/>
      <c r="B985" s="6"/>
    </row>
    <row r="986" spans="1:2" ht="12.75" customHeight="1" x14ac:dyDescent="0.35">
      <c r="A986" s="6"/>
      <c r="B986" s="6"/>
    </row>
    <row r="987" spans="1:2" ht="12.75" customHeight="1" x14ac:dyDescent="0.35">
      <c r="A987" s="6"/>
      <c r="B987" s="6"/>
    </row>
    <row r="988" spans="1:2" ht="12.75" customHeight="1" x14ac:dyDescent="0.35">
      <c r="A988" s="6"/>
      <c r="B988" s="6"/>
    </row>
    <row r="989" spans="1:2" ht="12.75" customHeight="1" x14ac:dyDescent="0.35">
      <c r="A989" s="6"/>
      <c r="B989" s="6"/>
    </row>
    <row r="990" spans="1:2" ht="12.75" customHeight="1" x14ac:dyDescent="0.35">
      <c r="A990" s="6"/>
      <c r="B990" s="6"/>
    </row>
    <row r="991" spans="1:2" ht="12.75" customHeight="1" x14ac:dyDescent="0.35">
      <c r="A991" s="6"/>
      <c r="B991" s="6"/>
    </row>
    <row r="992" spans="1:2" ht="12.75" customHeight="1" x14ac:dyDescent="0.35">
      <c r="A992" s="6"/>
      <c r="B992" s="6"/>
    </row>
    <row r="993" spans="1:2" ht="12.75" customHeight="1" x14ac:dyDescent="0.35">
      <c r="A993" s="6"/>
      <c r="B993" s="6"/>
    </row>
    <row r="994" spans="1:2" ht="12.75" customHeight="1" x14ac:dyDescent="0.35">
      <c r="A994" s="6"/>
      <c r="B994" s="6"/>
    </row>
    <row r="995" spans="1:2" ht="12.75" customHeight="1" x14ac:dyDescent="0.35">
      <c r="A995" s="6"/>
      <c r="B995" s="6"/>
    </row>
    <row r="996" spans="1:2" ht="12.75" customHeight="1" x14ac:dyDescent="0.35">
      <c r="A996" s="6"/>
      <c r="B996" s="6"/>
    </row>
    <row r="997" spans="1:2" ht="12.75" customHeight="1" x14ac:dyDescent="0.35">
      <c r="A997" s="6"/>
      <c r="B997" s="6"/>
    </row>
    <row r="998" spans="1:2" ht="12.75" customHeight="1" x14ac:dyDescent="0.35">
      <c r="A998" s="6"/>
      <c r="B998" s="6"/>
    </row>
    <row r="999" spans="1:2" ht="12.75" customHeight="1" x14ac:dyDescent="0.35">
      <c r="A999" s="6"/>
      <c r="B999" s="6"/>
    </row>
    <row r="1000" spans="1:2" ht="12.75" customHeight="1" x14ac:dyDescent="0.35">
      <c r="A1000" s="6"/>
      <c r="B100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I3" sqref="I3"/>
    </sheetView>
  </sheetViews>
  <sheetFormatPr defaultColWidth="17.265625" defaultRowHeight="15" customHeight="1" x14ac:dyDescent="0.35"/>
  <cols>
    <col min="1" max="1" width="16.265625" customWidth="1"/>
    <col min="2" max="2" width="18.73046875" customWidth="1"/>
    <col min="3" max="3" width="15.86328125" customWidth="1"/>
    <col min="4" max="4" width="16.265625" customWidth="1"/>
    <col min="5" max="5" width="26.19921875" customWidth="1"/>
    <col min="6" max="26" width="8" customWidth="1"/>
  </cols>
  <sheetData>
    <row r="1" spans="1:26" ht="12.75" customHeight="1" x14ac:dyDescent="0.4">
      <c r="A1" s="16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/>
      <c r="H1" s="1" t="s">
        <v>34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5">
      <c r="A2" s="17">
        <f>'Timing data'!$B$1+'Timing data'!$B$3</f>
        <v>0.5</v>
      </c>
      <c r="B2" s="18">
        <f>InputData_FromArduino!A2</f>
        <v>44</v>
      </c>
      <c r="C2" s="6">
        <f t="shared" ref="C2:C500" si="0">B2*5/1023</f>
        <v>0.21505376344086022</v>
      </c>
      <c r="D2" s="6">
        <f t="shared" ref="D2:D500" si="1">(C2-$I$3)/$I$2</f>
        <v>2.8559528697508534</v>
      </c>
      <c r="E2" s="19">
        <f t="shared" ref="E2:E500" si="2">ROUND((D2*(10/$I$6)-$I$5)/$I$4,2)</f>
        <v>14.63</v>
      </c>
      <c r="F2" s="6">
        <f t="shared" ref="F2:F500" si="3">(E2-14.7)*10/14.57</f>
        <v>-4.804392587508477E-2</v>
      </c>
      <c r="H2" s="6" t="s">
        <v>35</v>
      </c>
      <c r="I2" s="6">
        <v>6.6465999999999997E-2</v>
      </c>
    </row>
    <row r="3" spans="1:26" ht="12.75" customHeight="1" x14ac:dyDescent="0.35">
      <c r="A3" s="17">
        <f>A2+'Timing data'!$B$2/(60*60*24)</f>
        <v>0.50023148148148144</v>
      </c>
      <c r="B3" s="18">
        <f>InputData_FromArduino!A3</f>
        <v>45</v>
      </c>
      <c r="C3" s="6">
        <f t="shared" si="0"/>
        <v>0.21994134897360704</v>
      </c>
      <c r="D3" s="6">
        <f t="shared" si="1"/>
        <v>2.9294879934644338</v>
      </c>
      <c r="E3" s="19">
        <f t="shared" si="2"/>
        <v>15</v>
      </c>
      <c r="F3" s="6">
        <f t="shared" si="3"/>
        <v>0.20590253946465389</v>
      </c>
      <c r="H3" s="6" t="s">
        <v>36</v>
      </c>
      <c r="I3" s="6">
        <v>2.5229999999999999E-2</v>
      </c>
    </row>
    <row r="4" spans="1:26" ht="12.75" customHeight="1" x14ac:dyDescent="0.35">
      <c r="A4" s="17">
        <f>A3+'Timing data'!$B$2/(60*60*24)</f>
        <v>0.50046296296296289</v>
      </c>
      <c r="B4" s="18">
        <f>InputData_FromArduino!A4</f>
        <v>46</v>
      </c>
      <c r="C4" s="6">
        <f t="shared" si="0"/>
        <v>0.22482893450635386</v>
      </c>
      <c r="D4" s="6">
        <f t="shared" si="1"/>
        <v>3.0030231171780137</v>
      </c>
      <c r="E4" s="19">
        <f t="shared" si="2"/>
        <v>15.38</v>
      </c>
      <c r="F4" s="6">
        <f t="shared" si="3"/>
        <v>0.46671242278654873</v>
      </c>
      <c r="H4" s="6" t="s">
        <v>37</v>
      </c>
      <c r="I4" s="6">
        <v>0.199992</v>
      </c>
    </row>
    <row r="5" spans="1:26" ht="12.75" customHeight="1" x14ac:dyDescent="0.35">
      <c r="A5" s="17">
        <f>A4+'Timing data'!$B$2/(60*60*24)</f>
        <v>0.50069444444444433</v>
      </c>
      <c r="B5" s="18">
        <f>InputData_FromArduino!A5</f>
        <v>47</v>
      </c>
      <c r="C5" s="6">
        <f t="shared" si="0"/>
        <v>0.22971652003910067</v>
      </c>
      <c r="D5" s="6">
        <f t="shared" si="1"/>
        <v>3.0765582408915937</v>
      </c>
      <c r="E5" s="19">
        <f t="shared" si="2"/>
        <v>15.76</v>
      </c>
      <c r="F5" s="6">
        <f t="shared" si="3"/>
        <v>0.72752230610844237</v>
      </c>
      <c r="H5" s="6" t="s">
        <v>38</v>
      </c>
      <c r="I5" s="6">
        <v>3.8600000000000001E-3</v>
      </c>
    </row>
    <row r="6" spans="1:26" ht="12.75" customHeight="1" x14ac:dyDescent="0.35">
      <c r="A6" s="17">
        <f>A5+'Timing data'!$B$2/(60*60*24)</f>
        <v>0.50092592592592577</v>
      </c>
      <c r="B6" s="18">
        <f>InputData_FromArduino!A6</f>
        <v>47</v>
      </c>
      <c r="C6" s="6">
        <f t="shared" si="0"/>
        <v>0.22971652003910067</v>
      </c>
      <c r="D6" s="6">
        <f t="shared" si="1"/>
        <v>3.0765582408915937</v>
      </c>
      <c r="E6" s="19">
        <f t="shared" si="2"/>
        <v>15.76</v>
      </c>
      <c r="F6" s="6">
        <f t="shared" si="3"/>
        <v>0.72752230610844237</v>
      </c>
      <c r="H6" s="6" t="s">
        <v>39</v>
      </c>
      <c r="I6" s="6">
        <v>9.75</v>
      </c>
      <c r="J6" s="6" t="s">
        <v>40</v>
      </c>
    </row>
    <row r="7" spans="1:26" ht="12.75" customHeight="1" x14ac:dyDescent="0.35">
      <c r="A7" s="17">
        <f>A6+'Timing data'!$B$2/(60*60*24)</f>
        <v>0.50115740740740722</v>
      </c>
      <c r="B7" s="18">
        <f>InputData_FromArduino!A7</f>
        <v>48</v>
      </c>
      <c r="C7" s="6">
        <f t="shared" si="0"/>
        <v>0.23460410557184752</v>
      </c>
      <c r="D7" s="6">
        <f t="shared" si="1"/>
        <v>3.1500933646051745</v>
      </c>
      <c r="E7" s="19">
        <f t="shared" si="2"/>
        <v>16.14</v>
      </c>
      <c r="F7" s="6">
        <f t="shared" si="3"/>
        <v>0.98833218943033718</v>
      </c>
    </row>
    <row r="8" spans="1:26" ht="12.75" customHeight="1" x14ac:dyDescent="0.35">
      <c r="A8" s="17">
        <f>A7+'Timing data'!$B$2/(60*60*24)</f>
        <v>0.50138888888888866</v>
      </c>
      <c r="B8" s="18">
        <f>InputData_FromArduino!A8</f>
        <v>49</v>
      </c>
      <c r="C8" s="6">
        <f t="shared" si="0"/>
        <v>0.23949169110459434</v>
      </c>
      <c r="D8" s="6">
        <f t="shared" si="1"/>
        <v>3.2236284883187545</v>
      </c>
      <c r="E8" s="19">
        <f t="shared" si="2"/>
        <v>16.510000000000002</v>
      </c>
      <c r="F8" s="6">
        <f t="shared" si="3"/>
        <v>1.242278654770077</v>
      </c>
      <c r="H8" s="6" t="s">
        <v>41</v>
      </c>
    </row>
    <row r="9" spans="1:26" ht="12.75" customHeight="1" x14ac:dyDescent="0.35">
      <c r="A9" s="17">
        <f>A8+'Timing data'!$B$2/(60*60*24)</f>
        <v>0.50162037037037011</v>
      </c>
      <c r="B9" s="18">
        <f>InputData_FromArduino!A9</f>
        <v>50</v>
      </c>
      <c r="C9" s="6">
        <f t="shared" si="0"/>
        <v>0.24437927663734116</v>
      </c>
      <c r="D9" s="6">
        <f t="shared" si="1"/>
        <v>3.2971636120323349</v>
      </c>
      <c r="E9" s="19">
        <f t="shared" si="2"/>
        <v>16.89</v>
      </c>
      <c r="F9" s="6">
        <f t="shared" si="3"/>
        <v>1.5030885380919707</v>
      </c>
      <c r="H9" s="6" t="s">
        <v>42</v>
      </c>
    </row>
    <row r="10" spans="1:26" ht="12.75" customHeight="1" x14ac:dyDescent="0.35">
      <c r="A10" s="17">
        <f>A9+'Timing data'!$B$2/(60*60*24)</f>
        <v>0.50185185185185155</v>
      </c>
      <c r="B10" s="18">
        <f>InputData_FromArduino!A10</f>
        <v>50</v>
      </c>
      <c r="C10" s="6">
        <f t="shared" si="0"/>
        <v>0.24437927663734116</v>
      </c>
      <c r="D10" s="6">
        <f t="shared" si="1"/>
        <v>3.2971636120323349</v>
      </c>
      <c r="E10" s="19">
        <f t="shared" si="2"/>
        <v>16.89</v>
      </c>
      <c r="F10" s="6">
        <f t="shared" si="3"/>
        <v>1.5030885380919707</v>
      </c>
    </row>
    <row r="11" spans="1:26" ht="12.75" customHeight="1" x14ac:dyDescent="0.35">
      <c r="A11" s="17">
        <f>A10+'Timing data'!$B$2/(60*60*24)</f>
        <v>0.50208333333333299</v>
      </c>
      <c r="B11" s="18">
        <f>InputData_FromArduino!A11</f>
        <v>51</v>
      </c>
      <c r="C11" s="6">
        <f t="shared" si="0"/>
        <v>0.24926686217008798</v>
      </c>
      <c r="D11" s="6">
        <f t="shared" si="1"/>
        <v>3.3706987357459148</v>
      </c>
      <c r="E11" s="19">
        <f t="shared" si="2"/>
        <v>17.27</v>
      </c>
      <c r="F11" s="6">
        <f t="shared" si="3"/>
        <v>1.7638984214138642</v>
      </c>
      <c r="H11" s="6" t="s">
        <v>47</v>
      </c>
    </row>
    <row r="12" spans="1:26" ht="12.75" customHeight="1" x14ac:dyDescent="0.35">
      <c r="A12" s="17">
        <f>A11+'Timing data'!$B$2/(60*60*24)</f>
        <v>0.50231481481481444</v>
      </c>
      <c r="B12" s="18">
        <f>InputData_FromArduino!A12</f>
        <v>52</v>
      </c>
      <c r="C12" s="6">
        <f t="shared" si="0"/>
        <v>0.2541544477028348</v>
      </c>
      <c r="D12" s="6">
        <f t="shared" si="1"/>
        <v>3.4442338594594952</v>
      </c>
      <c r="E12" s="19">
        <f t="shared" si="2"/>
        <v>17.64</v>
      </c>
      <c r="F12" s="6">
        <f t="shared" si="3"/>
        <v>2.0178448867536041</v>
      </c>
    </row>
    <row r="13" spans="1:26" ht="12.75" customHeight="1" x14ac:dyDescent="0.35">
      <c r="A13" s="17">
        <f>A12+'Timing data'!$B$2/(60*60*24)</f>
        <v>0.50254629629629588</v>
      </c>
      <c r="B13" s="18">
        <f>InputData_FromArduino!A13</f>
        <v>53</v>
      </c>
      <c r="C13" s="6">
        <f t="shared" si="0"/>
        <v>0.25904203323558161</v>
      </c>
      <c r="D13" s="6">
        <f t="shared" si="1"/>
        <v>3.5177689831730752</v>
      </c>
      <c r="E13" s="19">
        <f t="shared" si="2"/>
        <v>18.02</v>
      </c>
      <c r="F13" s="6">
        <f t="shared" si="3"/>
        <v>2.2786547700754975</v>
      </c>
    </row>
    <row r="14" spans="1:26" ht="12.75" customHeight="1" x14ac:dyDescent="0.35">
      <c r="A14" s="17">
        <f>A13+'Timing data'!$B$2/(60*60*24)</f>
        <v>0.50277777777777732</v>
      </c>
      <c r="B14" s="18">
        <f>InputData_FromArduino!A14</f>
        <v>53</v>
      </c>
      <c r="C14" s="6">
        <f t="shared" si="0"/>
        <v>0.25904203323558161</v>
      </c>
      <c r="D14" s="6">
        <f t="shared" si="1"/>
        <v>3.5177689831730752</v>
      </c>
      <c r="E14" s="19">
        <f t="shared" si="2"/>
        <v>18.02</v>
      </c>
      <c r="F14" s="6">
        <f t="shared" si="3"/>
        <v>2.2786547700754975</v>
      </c>
    </row>
    <row r="15" spans="1:26" ht="12.75" customHeight="1" x14ac:dyDescent="0.35">
      <c r="A15" s="17">
        <f>A14+'Timing data'!$B$2/(60*60*24)</f>
        <v>0.50300925925925877</v>
      </c>
      <c r="B15" s="18">
        <f>InputData_FromArduino!A15</f>
        <v>54</v>
      </c>
      <c r="C15" s="6">
        <f t="shared" si="0"/>
        <v>0.26392961876832843</v>
      </c>
      <c r="D15" s="6">
        <f t="shared" si="1"/>
        <v>3.5913041068866556</v>
      </c>
      <c r="E15" s="19">
        <f t="shared" si="2"/>
        <v>18.399999999999999</v>
      </c>
      <c r="F15" s="6">
        <f t="shared" si="3"/>
        <v>2.5394646533973915</v>
      </c>
    </row>
    <row r="16" spans="1:26" ht="12.75" customHeight="1" x14ac:dyDescent="0.35">
      <c r="A16" s="17">
        <f>A15+'Timing data'!$B$2/(60*60*24)</f>
        <v>0.50324074074074021</v>
      </c>
      <c r="B16" s="18">
        <f>InputData_FromArduino!A16</f>
        <v>55</v>
      </c>
      <c r="C16" s="6">
        <f t="shared" si="0"/>
        <v>0.26881720430107525</v>
      </c>
      <c r="D16" s="6">
        <f t="shared" si="1"/>
        <v>3.6648392306002355</v>
      </c>
      <c r="E16" s="19">
        <f t="shared" si="2"/>
        <v>18.78</v>
      </c>
      <c r="F16" s="6">
        <f t="shared" si="3"/>
        <v>2.8002745367192876</v>
      </c>
    </row>
    <row r="17" spans="1:6" ht="12.75" customHeight="1" x14ac:dyDescent="0.35">
      <c r="A17" s="17">
        <f>A16+'Timing data'!$B$2/(60*60*24)</f>
        <v>0.50347222222222165</v>
      </c>
      <c r="B17" s="18">
        <f>InputData_FromArduino!A17</f>
        <v>56</v>
      </c>
      <c r="C17" s="6">
        <f t="shared" si="0"/>
        <v>0.27370478983382207</v>
      </c>
      <c r="D17" s="6">
        <f t="shared" si="1"/>
        <v>3.7383743543138159</v>
      </c>
      <c r="E17" s="19">
        <f t="shared" si="2"/>
        <v>19.149999999999999</v>
      </c>
      <c r="F17" s="6">
        <f t="shared" si="3"/>
        <v>3.054221002059025</v>
      </c>
    </row>
    <row r="18" spans="1:6" ht="12.75" customHeight="1" x14ac:dyDescent="0.35">
      <c r="A18" s="17">
        <f>A17+'Timing data'!$B$2/(60*60*24)</f>
        <v>0.5037037037037031</v>
      </c>
      <c r="B18" s="18">
        <f>InputData_FromArduino!A18</f>
        <v>57</v>
      </c>
      <c r="C18" s="6">
        <f t="shared" si="0"/>
        <v>0.27859237536656889</v>
      </c>
      <c r="D18" s="6">
        <f t="shared" si="1"/>
        <v>3.8119094780273963</v>
      </c>
      <c r="E18" s="19">
        <f t="shared" si="2"/>
        <v>19.53</v>
      </c>
      <c r="F18" s="6">
        <f t="shared" si="3"/>
        <v>3.3150308853809207</v>
      </c>
    </row>
    <row r="19" spans="1:6" ht="12.75" customHeight="1" x14ac:dyDescent="0.35">
      <c r="A19" s="17">
        <f>A18+'Timing data'!$B$2/(60*60*24)</f>
        <v>0.50393518518518454</v>
      </c>
      <c r="B19" s="18">
        <f>InputData_FromArduino!A19</f>
        <v>57</v>
      </c>
      <c r="C19" s="6">
        <f t="shared" si="0"/>
        <v>0.27859237536656889</v>
      </c>
      <c r="D19" s="6">
        <f t="shared" si="1"/>
        <v>3.8119094780273963</v>
      </c>
      <c r="E19" s="19">
        <f t="shared" si="2"/>
        <v>19.53</v>
      </c>
      <c r="F19" s="6">
        <f t="shared" si="3"/>
        <v>3.3150308853809207</v>
      </c>
    </row>
    <row r="20" spans="1:6" ht="12.75" customHeight="1" x14ac:dyDescent="0.35">
      <c r="A20" s="17">
        <f>A19+'Timing data'!$B$2/(60*60*24)</f>
        <v>0.50416666666666599</v>
      </c>
      <c r="B20" s="18">
        <f>InputData_FromArduino!A20</f>
        <v>58</v>
      </c>
      <c r="C20" s="6">
        <f t="shared" si="0"/>
        <v>0.28347996089931576</v>
      </c>
      <c r="D20" s="6">
        <f t="shared" si="1"/>
        <v>3.8854446017409772</v>
      </c>
      <c r="E20" s="19">
        <f t="shared" si="2"/>
        <v>19.91</v>
      </c>
      <c r="F20" s="6">
        <f t="shared" si="3"/>
        <v>3.5758407687028146</v>
      </c>
    </row>
    <row r="21" spans="1:6" ht="12.75" customHeight="1" x14ac:dyDescent="0.35">
      <c r="A21" s="17">
        <f>A20+'Timing data'!$B$2/(60*60*24)</f>
        <v>0.50439814814814743</v>
      </c>
      <c r="B21" s="18">
        <f>InputData_FromArduino!A21</f>
        <v>59</v>
      </c>
      <c r="C21" s="6">
        <f t="shared" si="0"/>
        <v>0.28836754643206258</v>
      </c>
      <c r="D21" s="6">
        <f t="shared" si="1"/>
        <v>3.9589797254545576</v>
      </c>
      <c r="E21" s="19">
        <f t="shared" si="2"/>
        <v>20.28</v>
      </c>
      <c r="F21" s="6">
        <f t="shared" si="3"/>
        <v>3.8297872340425543</v>
      </c>
    </row>
    <row r="22" spans="1:6" ht="12.75" customHeight="1" x14ac:dyDescent="0.35">
      <c r="A22" s="17">
        <f>A21+'Timing data'!$B$2/(60*60*24)</f>
        <v>0.50462962962962887</v>
      </c>
      <c r="B22" s="18">
        <f>InputData_FromArduino!A22</f>
        <v>60</v>
      </c>
      <c r="C22" s="6">
        <f t="shared" si="0"/>
        <v>0.2932551319648094</v>
      </c>
      <c r="D22" s="6">
        <f t="shared" si="1"/>
        <v>4.0325148491681375</v>
      </c>
      <c r="E22" s="19">
        <f t="shared" si="2"/>
        <v>20.66</v>
      </c>
      <c r="F22" s="6">
        <f t="shared" si="3"/>
        <v>4.0905971173644478</v>
      </c>
    </row>
    <row r="23" spans="1:6" ht="12.75" customHeight="1" x14ac:dyDescent="0.35">
      <c r="A23" s="17">
        <f>A22+'Timing data'!$B$2/(60*60*24)</f>
        <v>0.50486111111111032</v>
      </c>
      <c r="B23" s="18">
        <f>InputData_FromArduino!A23</f>
        <v>60</v>
      </c>
      <c r="C23" s="6">
        <f t="shared" si="0"/>
        <v>0.2932551319648094</v>
      </c>
      <c r="D23" s="6">
        <f t="shared" si="1"/>
        <v>4.0325148491681375</v>
      </c>
      <c r="E23" s="19">
        <f t="shared" si="2"/>
        <v>20.66</v>
      </c>
      <c r="F23" s="6">
        <f t="shared" si="3"/>
        <v>4.0905971173644478</v>
      </c>
    </row>
    <row r="24" spans="1:6" ht="12.75" customHeight="1" x14ac:dyDescent="0.35">
      <c r="A24" s="17">
        <f>A23+'Timing data'!$B$2/(60*60*24)</f>
        <v>0.50509259259259176</v>
      </c>
      <c r="B24" s="18">
        <f>InputData_FromArduino!A24</f>
        <v>61</v>
      </c>
      <c r="C24" s="6">
        <f t="shared" si="0"/>
        <v>0.29814271749755622</v>
      </c>
      <c r="D24" s="6">
        <f t="shared" si="1"/>
        <v>4.1060499728817179</v>
      </c>
      <c r="E24" s="19">
        <f t="shared" si="2"/>
        <v>21.04</v>
      </c>
      <c r="F24" s="6">
        <f t="shared" si="3"/>
        <v>4.3514070006863417</v>
      </c>
    </row>
    <row r="25" spans="1:6" ht="12.75" customHeight="1" x14ac:dyDescent="0.35">
      <c r="A25" s="17">
        <f>A24+'Timing data'!$B$2/(60*60*24)</f>
        <v>0.5053240740740732</v>
      </c>
      <c r="B25" s="18">
        <f>InputData_FromArduino!A25</f>
        <v>62</v>
      </c>
      <c r="C25" s="6">
        <f t="shared" si="0"/>
        <v>0.30303030303030304</v>
      </c>
      <c r="D25" s="6">
        <f t="shared" si="1"/>
        <v>4.1795850965952983</v>
      </c>
      <c r="E25" s="19">
        <f t="shared" si="2"/>
        <v>21.42</v>
      </c>
      <c r="F25" s="6">
        <f t="shared" si="3"/>
        <v>4.6122168840082374</v>
      </c>
    </row>
    <row r="26" spans="1:6" ht="12.75" customHeight="1" x14ac:dyDescent="0.35">
      <c r="A26" s="17">
        <f>A25+'Timing data'!$B$2/(60*60*24)</f>
        <v>0.50555555555555465</v>
      </c>
      <c r="B26" s="18">
        <f>InputData_FromArduino!A26</f>
        <v>63</v>
      </c>
      <c r="C26" s="6">
        <f t="shared" si="0"/>
        <v>0.30791788856304986</v>
      </c>
      <c r="D26" s="6">
        <f t="shared" si="1"/>
        <v>4.2531202203088778</v>
      </c>
      <c r="E26" s="19">
        <f t="shared" si="2"/>
        <v>21.79</v>
      </c>
      <c r="F26" s="6">
        <f t="shared" si="3"/>
        <v>4.8661633493479757</v>
      </c>
    </row>
    <row r="27" spans="1:6" ht="12.75" customHeight="1" x14ac:dyDescent="0.35">
      <c r="A27" s="17">
        <f>A26+'Timing data'!$B$2/(60*60*24)</f>
        <v>0.50578703703703609</v>
      </c>
      <c r="B27" s="18">
        <f>InputData_FromArduino!A27</f>
        <v>64</v>
      </c>
      <c r="C27" s="6">
        <f t="shared" si="0"/>
        <v>0.31280547409579668</v>
      </c>
      <c r="D27" s="6">
        <f t="shared" si="1"/>
        <v>4.3266553440224582</v>
      </c>
      <c r="E27" s="19">
        <f t="shared" si="2"/>
        <v>22.17</v>
      </c>
      <c r="F27" s="6">
        <f t="shared" si="3"/>
        <v>5.1269732326698705</v>
      </c>
    </row>
    <row r="28" spans="1:6" ht="12.75" customHeight="1" x14ac:dyDescent="0.35">
      <c r="A28" s="17">
        <f>A27+'Timing data'!$B$2/(60*60*24)</f>
        <v>0.50601851851851753</v>
      </c>
      <c r="B28" s="18">
        <f>InputData_FromArduino!A28</f>
        <v>64</v>
      </c>
      <c r="C28" s="6">
        <f t="shared" si="0"/>
        <v>0.31280547409579668</v>
      </c>
      <c r="D28" s="6">
        <f t="shared" si="1"/>
        <v>4.3266553440224582</v>
      </c>
      <c r="E28" s="19">
        <f t="shared" si="2"/>
        <v>22.17</v>
      </c>
      <c r="F28" s="6">
        <f t="shared" si="3"/>
        <v>5.1269732326698705</v>
      </c>
    </row>
    <row r="29" spans="1:6" ht="12.75" customHeight="1" x14ac:dyDescent="0.35">
      <c r="A29" s="17">
        <f>A28+'Timing data'!$B$2/(60*60*24)</f>
        <v>0.50624999999999898</v>
      </c>
      <c r="B29" s="18">
        <f>InputData_FromArduino!A29</f>
        <v>65</v>
      </c>
      <c r="C29" s="6">
        <f t="shared" si="0"/>
        <v>0.31769305962854349</v>
      </c>
      <c r="D29" s="6">
        <f t="shared" si="1"/>
        <v>4.4001904677360386</v>
      </c>
      <c r="E29" s="19">
        <f t="shared" si="2"/>
        <v>22.55</v>
      </c>
      <c r="F29" s="6">
        <f t="shared" si="3"/>
        <v>5.3877831159917644</v>
      </c>
    </row>
    <row r="30" spans="1:6" ht="12.75" customHeight="1" x14ac:dyDescent="0.35">
      <c r="A30" s="17">
        <f>A29+'Timing data'!$B$2/(60*60*24)</f>
        <v>0.50648148148148042</v>
      </c>
      <c r="B30" s="18">
        <f>InputData_FromArduino!A30</f>
        <v>66</v>
      </c>
      <c r="C30" s="6">
        <f t="shared" si="0"/>
        <v>0.32258064516129031</v>
      </c>
      <c r="D30" s="6">
        <f t="shared" si="1"/>
        <v>4.473725591449619</v>
      </c>
      <c r="E30" s="19">
        <f t="shared" si="2"/>
        <v>22.92</v>
      </c>
      <c r="F30" s="6">
        <f t="shared" si="3"/>
        <v>5.6417295813315045</v>
      </c>
    </row>
    <row r="31" spans="1:6" ht="12.75" customHeight="1" x14ac:dyDescent="0.35">
      <c r="A31" s="17">
        <f>A30+'Timing data'!$B$2/(60*60*24)</f>
        <v>0.50671296296296187</v>
      </c>
      <c r="B31" s="18">
        <f>InputData_FromArduino!A31</f>
        <v>67</v>
      </c>
      <c r="C31" s="6">
        <f t="shared" si="0"/>
        <v>0.32746823069403713</v>
      </c>
      <c r="D31" s="6">
        <f t="shared" si="1"/>
        <v>4.5472607151631985</v>
      </c>
      <c r="E31" s="19">
        <f t="shared" si="2"/>
        <v>23.3</v>
      </c>
      <c r="F31" s="6">
        <f t="shared" si="3"/>
        <v>5.9025394646533984</v>
      </c>
    </row>
    <row r="32" spans="1:6" ht="12.75" customHeight="1" x14ac:dyDescent="0.35">
      <c r="A32" s="17">
        <f>A31+'Timing data'!$B$2/(60*60*24)</f>
        <v>0.50694444444444331</v>
      </c>
      <c r="B32" s="18">
        <f>InputData_FromArduino!A32</f>
        <v>67</v>
      </c>
      <c r="C32" s="6">
        <f t="shared" si="0"/>
        <v>0.32746823069403713</v>
      </c>
      <c r="D32" s="6">
        <f t="shared" si="1"/>
        <v>4.5472607151631985</v>
      </c>
      <c r="E32" s="19">
        <f t="shared" si="2"/>
        <v>23.3</v>
      </c>
      <c r="F32" s="6">
        <f t="shared" si="3"/>
        <v>5.9025394646533984</v>
      </c>
    </row>
    <row r="33" spans="1:6" ht="12.75" customHeight="1" x14ac:dyDescent="0.35">
      <c r="A33" s="17">
        <f>A32+'Timing data'!$B$2/(60*60*24)</f>
        <v>0.50717592592592475</v>
      </c>
      <c r="B33" s="18">
        <f>InputData_FromArduino!A33</f>
        <v>68</v>
      </c>
      <c r="C33" s="6">
        <f t="shared" si="0"/>
        <v>0.33235581622678395</v>
      </c>
      <c r="D33" s="6">
        <f t="shared" si="1"/>
        <v>4.6207958388767789</v>
      </c>
      <c r="E33" s="19">
        <f t="shared" si="2"/>
        <v>23.68</v>
      </c>
      <c r="F33" s="6">
        <f t="shared" si="3"/>
        <v>6.1633493479752923</v>
      </c>
    </row>
    <row r="34" spans="1:6" ht="12.75" customHeight="1" x14ac:dyDescent="0.35">
      <c r="A34" s="17">
        <f>A33+'Timing data'!$B$2/(60*60*24)</f>
        <v>0.5074074074074062</v>
      </c>
      <c r="B34" s="18">
        <f>InputData_FromArduino!A34</f>
        <v>69</v>
      </c>
      <c r="C34" s="6">
        <f t="shared" si="0"/>
        <v>0.33724340175953077</v>
      </c>
      <c r="D34" s="6">
        <f t="shared" si="1"/>
        <v>4.6943309625903593</v>
      </c>
      <c r="E34" s="19">
        <f t="shared" si="2"/>
        <v>24.06</v>
      </c>
      <c r="F34" s="6">
        <f t="shared" si="3"/>
        <v>6.4241592312971854</v>
      </c>
    </row>
    <row r="35" spans="1:6" ht="12.75" customHeight="1" x14ac:dyDescent="0.35">
      <c r="A35" s="17">
        <f>A34+'Timing data'!$B$2/(60*60*24)</f>
        <v>0.50763888888888764</v>
      </c>
      <c r="B35" s="18">
        <f>InputData_FromArduino!A35</f>
        <v>70</v>
      </c>
      <c r="C35" s="6">
        <f t="shared" si="0"/>
        <v>0.34213098729227759</v>
      </c>
      <c r="D35" s="6">
        <f t="shared" si="1"/>
        <v>4.7678660863039388</v>
      </c>
      <c r="E35" s="19">
        <f t="shared" si="2"/>
        <v>24.43</v>
      </c>
      <c r="F35" s="6">
        <f t="shared" si="3"/>
        <v>6.6781056966369254</v>
      </c>
    </row>
    <row r="36" spans="1:6" ht="12.75" customHeight="1" x14ac:dyDescent="0.35">
      <c r="A36" s="17">
        <f>A35+'Timing data'!$B$2/(60*60*24)</f>
        <v>0.50787037037036908</v>
      </c>
      <c r="B36" s="18">
        <f>InputData_FromArduino!A36</f>
        <v>70</v>
      </c>
      <c r="C36" s="6">
        <f t="shared" si="0"/>
        <v>0.34213098729227759</v>
      </c>
      <c r="D36" s="6">
        <f t="shared" si="1"/>
        <v>4.7678660863039388</v>
      </c>
      <c r="E36" s="19">
        <f t="shared" si="2"/>
        <v>24.43</v>
      </c>
      <c r="F36" s="6">
        <f t="shared" si="3"/>
        <v>6.6781056966369254</v>
      </c>
    </row>
    <row r="37" spans="1:6" ht="12.75" customHeight="1" x14ac:dyDescent="0.35">
      <c r="A37" s="17">
        <f>A36+'Timing data'!$B$2/(60*60*24)</f>
        <v>0.50810185185185053</v>
      </c>
      <c r="B37" s="18">
        <f>InputData_FromArduino!A37</f>
        <v>71</v>
      </c>
      <c r="C37" s="6">
        <f t="shared" si="0"/>
        <v>0.34701857282502446</v>
      </c>
      <c r="D37" s="6">
        <f t="shared" si="1"/>
        <v>4.8414012100175201</v>
      </c>
      <c r="E37" s="19">
        <f t="shared" si="2"/>
        <v>24.81</v>
      </c>
      <c r="F37" s="6">
        <f t="shared" si="3"/>
        <v>6.9389155799588194</v>
      </c>
    </row>
    <row r="38" spans="1:6" ht="12.75" customHeight="1" x14ac:dyDescent="0.35">
      <c r="A38" s="17">
        <f>A37+'Timing data'!$B$2/(60*60*24)</f>
        <v>0.50833333333333197</v>
      </c>
      <c r="B38" s="18">
        <f>InputData_FromArduino!A38</f>
        <v>72</v>
      </c>
      <c r="C38" s="6">
        <f t="shared" si="0"/>
        <v>0.35190615835777128</v>
      </c>
      <c r="D38" s="6">
        <f t="shared" si="1"/>
        <v>4.9149363337311005</v>
      </c>
      <c r="E38" s="19">
        <f t="shared" si="2"/>
        <v>25.19</v>
      </c>
      <c r="F38" s="6">
        <f t="shared" si="3"/>
        <v>7.1997254632807151</v>
      </c>
    </row>
    <row r="39" spans="1:6" ht="12.75" customHeight="1" x14ac:dyDescent="0.35">
      <c r="A39" s="17">
        <f>A38+'Timing data'!$B$2/(60*60*24)</f>
        <v>0.50856481481481342</v>
      </c>
      <c r="B39" s="18">
        <f>InputData_FromArduino!A39</f>
        <v>73</v>
      </c>
      <c r="C39" s="6">
        <f t="shared" si="0"/>
        <v>0.3567937438905181</v>
      </c>
      <c r="D39" s="6">
        <f t="shared" si="1"/>
        <v>4.9884714574446809</v>
      </c>
      <c r="E39" s="19">
        <f t="shared" si="2"/>
        <v>25.56</v>
      </c>
      <c r="F39" s="6">
        <f t="shared" si="3"/>
        <v>7.4536719286204525</v>
      </c>
    </row>
    <row r="40" spans="1:6" ht="12.75" customHeight="1" x14ac:dyDescent="0.35">
      <c r="A40" s="17">
        <f>A39+'Timing data'!$B$2/(60*60*24)</f>
        <v>0.50879629629629486</v>
      </c>
      <c r="B40" s="18">
        <f>InputData_FromArduino!A40</f>
        <v>74</v>
      </c>
      <c r="C40" s="6">
        <f t="shared" si="0"/>
        <v>0.36168132942326492</v>
      </c>
      <c r="D40" s="6">
        <f t="shared" si="1"/>
        <v>5.0620065811582604</v>
      </c>
      <c r="E40" s="19">
        <f t="shared" si="2"/>
        <v>25.94</v>
      </c>
      <c r="F40" s="6">
        <f t="shared" si="3"/>
        <v>7.7144818119423482</v>
      </c>
    </row>
    <row r="41" spans="1:6" ht="12.75" customHeight="1" x14ac:dyDescent="0.35">
      <c r="A41" s="17">
        <f>A40+'Timing data'!$B$2/(60*60*24)</f>
        <v>0.5090277777777763</v>
      </c>
      <c r="B41" s="18">
        <f>InputData_FromArduino!A41</f>
        <v>74</v>
      </c>
      <c r="C41" s="6">
        <f t="shared" si="0"/>
        <v>0.36168132942326492</v>
      </c>
      <c r="D41" s="6">
        <f t="shared" si="1"/>
        <v>5.0620065811582604</v>
      </c>
      <c r="E41" s="19">
        <f t="shared" si="2"/>
        <v>25.94</v>
      </c>
      <c r="F41" s="6">
        <f t="shared" si="3"/>
        <v>7.7144818119423482</v>
      </c>
    </row>
    <row r="42" spans="1:6" ht="12.75" customHeight="1" x14ac:dyDescent="0.35">
      <c r="A42" s="17">
        <f>A41+'Timing data'!$B$2/(60*60*24)</f>
        <v>0.50925925925925775</v>
      </c>
      <c r="B42" s="18">
        <f>InputData_FromArduino!A42</f>
        <v>75</v>
      </c>
      <c r="C42" s="6">
        <f t="shared" si="0"/>
        <v>0.36656891495601174</v>
      </c>
      <c r="D42" s="6">
        <f t="shared" si="1"/>
        <v>5.1355417048718408</v>
      </c>
      <c r="E42" s="19">
        <f t="shared" si="2"/>
        <v>26.32</v>
      </c>
      <c r="F42" s="6">
        <f t="shared" si="3"/>
        <v>7.975291695264243</v>
      </c>
    </row>
    <row r="43" spans="1:6" ht="12.75" customHeight="1" x14ac:dyDescent="0.35">
      <c r="A43" s="17">
        <f>A42+'Timing data'!$B$2/(60*60*24)</f>
        <v>0.50949074074073919</v>
      </c>
      <c r="B43" s="18">
        <f>InputData_FromArduino!A43</f>
        <v>76</v>
      </c>
      <c r="C43" s="6">
        <f t="shared" si="0"/>
        <v>0.37145650048875856</v>
      </c>
      <c r="D43" s="6">
        <f t="shared" si="1"/>
        <v>5.2090768285854212</v>
      </c>
      <c r="E43" s="19">
        <f t="shared" si="2"/>
        <v>26.69</v>
      </c>
      <c r="F43" s="6">
        <f t="shared" si="3"/>
        <v>8.2292381606039822</v>
      </c>
    </row>
    <row r="44" spans="1:6" ht="12.75" customHeight="1" x14ac:dyDescent="0.35">
      <c r="A44" s="17">
        <f>A43+'Timing data'!$B$2/(60*60*24)</f>
        <v>0.50972222222222063</v>
      </c>
      <c r="B44" s="18">
        <f>InputData_FromArduino!A44</f>
        <v>77</v>
      </c>
      <c r="C44" s="6">
        <f t="shared" si="0"/>
        <v>0.37634408602150538</v>
      </c>
      <c r="D44" s="6">
        <f t="shared" si="1"/>
        <v>5.2826119522990016</v>
      </c>
      <c r="E44" s="19">
        <f t="shared" si="2"/>
        <v>27.07</v>
      </c>
      <c r="F44" s="6">
        <f t="shared" si="3"/>
        <v>8.4900480439258761</v>
      </c>
    </row>
    <row r="45" spans="1:6" ht="12.75" customHeight="1" x14ac:dyDescent="0.35">
      <c r="A45" s="17">
        <f>A44+'Timing data'!$B$2/(60*60*24)</f>
        <v>0.50995370370370208</v>
      </c>
      <c r="B45" s="18">
        <f>InputData_FromArduino!A45</f>
        <v>77</v>
      </c>
      <c r="C45" s="6">
        <f t="shared" si="0"/>
        <v>0.37634408602150538</v>
      </c>
      <c r="D45" s="6">
        <f t="shared" si="1"/>
        <v>5.2826119522990016</v>
      </c>
      <c r="E45" s="19">
        <f t="shared" si="2"/>
        <v>27.07</v>
      </c>
      <c r="F45" s="6">
        <f t="shared" si="3"/>
        <v>8.4900480439258761</v>
      </c>
    </row>
    <row r="46" spans="1:6" ht="12.75" customHeight="1" x14ac:dyDescent="0.35">
      <c r="A46" s="17">
        <f>A45+'Timing data'!$B$2/(60*60*24)</f>
        <v>0.51018518518518352</v>
      </c>
      <c r="B46" s="18">
        <f>InputData_FromArduino!A46</f>
        <v>78</v>
      </c>
      <c r="C46" s="6">
        <f t="shared" si="0"/>
        <v>0.38123167155425219</v>
      </c>
      <c r="D46" s="6">
        <f t="shared" si="1"/>
        <v>5.3561470760125811</v>
      </c>
      <c r="E46" s="19">
        <f t="shared" si="2"/>
        <v>27.45</v>
      </c>
      <c r="F46" s="6">
        <f t="shared" si="3"/>
        <v>8.75085792724777</v>
      </c>
    </row>
    <row r="47" spans="1:6" ht="12.75" customHeight="1" x14ac:dyDescent="0.35">
      <c r="A47" s="17">
        <f>A46+'Timing data'!$B$2/(60*60*24)</f>
        <v>0.51041666666666496</v>
      </c>
      <c r="B47" s="18">
        <f>InputData_FromArduino!A47</f>
        <v>79</v>
      </c>
      <c r="C47" s="6">
        <f t="shared" si="0"/>
        <v>0.38611925708699901</v>
      </c>
      <c r="D47" s="6">
        <f t="shared" si="1"/>
        <v>5.4296821997261615</v>
      </c>
      <c r="E47" s="19">
        <f t="shared" si="2"/>
        <v>27.83</v>
      </c>
      <c r="F47" s="6">
        <f t="shared" si="3"/>
        <v>9.0116678105696622</v>
      </c>
    </row>
    <row r="48" spans="1:6" ht="12.75" customHeight="1" x14ac:dyDescent="0.35">
      <c r="A48" s="17">
        <f>A47+'Timing data'!$B$2/(60*60*24)</f>
        <v>0.51064814814814641</v>
      </c>
      <c r="B48" s="18">
        <f>InputData_FromArduino!A48</f>
        <v>80</v>
      </c>
      <c r="C48" s="6">
        <f t="shared" si="0"/>
        <v>0.39100684261974583</v>
      </c>
      <c r="D48" s="6">
        <f t="shared" si="1"/>
        <v>5.5032173234397419</v>
      </c>
      <c r="E48" s="19">
        <f t="shared" si="2"/>
        <v>28.2</v>
      </c>
      <c r="F48" s="6">
        <f t="shared" si="3"/>
        <v>9.2656142759094031</v>
      </c>
    </row>
    <row r="49" spans="1:6" ht="12.75" customHeight="1" x14ac:dyDescent="0.35">
      <c r="A49" s="17">
        <f>A48+'Timing data'!$B$2/(60*60*24)</f>
        <v>0.51087962962962785</v>
      </c>
      <c r="B49" s="18">
        <f>InputData_FromArduino!A49</f>
        <v>81</v>
      </c>
      <c r="C49" s="6">
        <f t="shared" si="0"/>
        <v>0.39589442815249265</v>
      </c>
      <c r="D49" s="6">
        <f t="shared" si="1"/>
        <v>5.5767524471533214</v>
      </c>
      <c r="E49" s="19">
        <f t="shared" si="2"/>
        <v>28.58</v>
      </c>
      <c r="F49" s="6">
        <f t="shared" si="3"/>
        <v>9.5264241592312953</v>
      </c>
    </row>
    <row r="50" spans="1:6" ht="12.75" customHeight="1" x14ac:dyDescent="0.35">
      <c r="A50" s="17">
        <f>A49+'Timing data'!$B$2/(60*60*24)</f>
        <v>0.5111111111111093</v>
      </c>
      <c r="B50" s="18">
        <f>InputData_FromArduino!A50</f>
        <v>81</v>
      </c>
      <c r="C50" s="6">
        <f t="shared" si="0"/>
        <v>0.39589442815249265</v>
      </c>
      <c r="D50" s="6">
        <f t="shared" si="1"/>
        <v>5.5767524471533214</v>
      </c>
      <c r="E50" s="19">
        <f t="shared" si="2"/>
        <v>28.58</v>
      </c>
      <c r="F50" s="6">
        <f t="shared" si="3"/>
        <v>9.5264241592312953</v>
      </c>
    </row>
    <row r="51" spans="1:6" ht="12.75" customHeight="1" x14ac:dyDescent="0.35">
      <c r="A51" s="17">
        <f>A50+'Timing data'!$B$2/(60*60*24)</f>
        <v>0.51134259259259074</v>
      </c>
      <c r="B51" s="18">
        <f>InputData_FromArduino!A51</f>
        <v>82</v>
      </c>
      <c r="C51" s="6">
        <f t="shared" si="0"/>
        <v>0.40078201368523947</v>
      </c>
      <c r="D51" s="6">
        <f t="shared" si="1"/>
        <v>5.6502875708669018</v>
      </c>
      <c r="E51" s="19">
        <f t="shared" si="2"/>
        <v>28.96</v>
      </c>
      <c r="F51" s="6">
        <f t="shared" si="3"/>
        <v>9.7872340425531927</v>
      </c>
    </row>
    <row r="52" spans="1:6" ht="12.75" customHeight="1" x14ac:dyDescent="0.35">
      <c r="A52" s="17">
        <f>A51+'Timing data'!$B$2/(60*60*24)</f>
        <v>0.51157407407407218</v>
      </c>
      <c r="B52" s="18">
        <f>InputData_FromArduino!A52</f>
        <v>83</v>
      </c>
      <c r="C52" s="6">
        <f t="shared" si="0"/>
        <v>0.40566959921798629</v>
      </c>
      <c r="D52" s="6">
        <f t="shared" si="1"/>
        <v>5.7238226945804822</v>
      </c>
      <c r="E52" s="19">
        <f t="shared" si="2"/>
        <v>29.33</v>
      </c>
      <c r="F52" s="6">
        <f t="shared" si="3"/>
        <v>10.04118050789293</v>
      </c>
    </row>
    <row r="53" spans="1:6" ht="12.75" customHeight="1" x14ac:dyDescent="0.35">
      <c r="A53" s="17">
        <f>A52+'Timing data'!$B$2/(60*60*24)</f>
        <v>0.51180555555555363</v>
      </c>
      <c r="B53" s="18">
        <f>InputData_FromArduino!A53</f>
        <v>84</v>
      </c>
      <c r="C53" s="6">
        <f t="shared" si="0"/>
        <v>0.41055718475073316</v>
      </c>
      <c r="D53" s="6">
        <f t="shared" si="1"/>
        <v>5.7973578182940635</v>
      </c>
      <c r="E53" s="19">
        <f t="shared" si="2"/>
        <v>29.71</v>
      </c>
      <c r="F53" s="6">
        <f t="shared" si="3"/>
        <v>10.301990391214826</v>
      </c>
    </row>
    <row r="54" spans="1:6" ht="12.75" customHeight="1" x14ac:dyDescent="0.35">
      <c r="A54" s="17">
        <f>A53+'Timing data'!$B$2/(60*60*24)</f>
        <v>0.51203703703703507</v>
      </c>
      <c r="B54" s="18">
        <f>InputData_FromArduino!A54</f>
        <v>84</v>
      </c>
      <c r="C54" s="6">
        <f t="shared" si="0"/>
        <v>0.41055718475073316</v>
      </c>
      <c r="D54" s="6">
        <f t="shared" si="1"/>
        <v>5.7973578182940635</v>
      </c>
      <c r="E54" s="19">
        <f t="shared" si="2"/>
        <v>29.71</v>
      </c>
      <c r="F54" s="6">
        <f t="shared" si="3"/>
        <v>10.301990391214826</v>
      </c>
    </row>
    <row r="55" spans="1:6" ht="12.75" customHeight="1" x14ac:dyDescent="0.35">
      <c r="A55" s="17">
        <f>A54+'Timing data'!$B$2/(60*60*24)</f>
        <v>0.51226851851851651</v>
      </c>
      <c r="B55" s="18">
        <f>InputData_FromArduino!A55</f>
        <v>85</v>
      </c>
      <c r="C55" s="6">
        <f t="shared" si="0"/>
        <v>0.41544477028347998</v>
      </c>
      <c r="D55" s="6">
        <f t="shared" si="1"/>
        <v>5.870892942007643</v>
      </c>
      <c r="E55" s="19">
        <f t="shared" si="2"/>
        <v>30.09</v>
      </c>
      <c r="F55" s="6">
        <f t="shared" si="3"/>
        <v>10.56280027453672</v>
      </c>
    </row>
    <row r="56" spans="1:6" ht="12.75" customHeight="1" x14ac:dyDescent="0.35">
      <c r="A56" s="17">
        <f>A55+'Timing data'!$B$2/(60*60*24)</f>
        <v>0.51249999999999796</v>
      </c>
      <c r="B56" s="18">
        <f>InputData_FromArduino!A56</f>
        <v>86</v>
      </c>
      <c r="C56" s="6">
        <f t="shared" si="0"/>
        <v>0.4203323558162268</v>
      </c>
      <c r="D56" s="6">
        <f t="shared" si="1"/>
        <v>5.9444280657212234</v>
      </c>
      <c r="E56" s="19">
        <f t="shared" si="2"/>
        <v>30.47</v>
      </c>
      <c r="F56" s="6">
        <f t="shared" si="3"/>
        <v>10.823610157858612</v>
      </c>
    </row>
    <row r="57" spans="1:6" ht="12.75" customHeight="1" x14ac:dyDescent="0.35">
      <c r="A57" s="17">
        <f>A56+'Timing data'!$B$2/(60*60*24)</f>
        <v>0.5127314814814794</v>
      </c>
      <c r="B57" s="18">
        <f>InputData_FromArduino!A57</f>
        <v>87</v>
      </c>
      <c r="C57" s="6">
        <f t="shared" si="0"/>
        <v>0.42521994134897362</v>
      </c>
      <c r="D57" s="6">
        <f t="shared" si="1"/>
        <v>6.0179631894348038</v>
      </c>
      <c r="E57" s="19">
        <f t="shared" si="2"/>
        <v>30.84</v>
      </c>
      <c r="F57" s="6">
        <f t="shared" si="3"/>
        <v>11.077556623198353</v>
      </c>
    </row>
    <row r="58" spans="1:6" ht="12.75" customHeight="1" x14ac:dyDescent="0.35">
      <c r="A58" s="17">
        <f>A57+'Timing data'!$B$2/(60*60*24)</f>
        <v>0.51296296296296084</v>
      </c>
      <c r="B58" s="18">
        <f>InputData_FromArduino!A58</f>
        <v>87</v>
      </c>
      <c r="C58" s="6">
        <f t="shared" si="0"/>
        <v>0.42521994134897362</v>
      </c>
      <c r="D58" s="6">
        <f t="shared" si="1"/>
        <v>6.0179631894348038</v>
      </c>
      <c r="E58" s="19">
        <f t="shared" si="2"/>
        <v>30.84</v>
      </c>
      <c r="F58" s="6">
        <f t="shared" si="3"/>
        <v>11.077556623198353</v>
      </c>
    </row>
    <row r="59" spans="1:6" ht="12.75" customHeight="1" x14ac:dyDescent="0.35">
      <c r="A59" s="17">
        <f>A58+'Timing data'!$B$2/(60*60*24)</f>
        <v>0.51319444444444229</v>
      </c>
      <c r="B59" s="18">
        <f>InputData_FromArduino!A59</f>
        <v>88</v>
      </c>
      <c r="C59" s="6">
        <f t="shared" si="0"/>
        <v>0.43010752688172044</v>
      </c>
      <c r="D59" s="6">
        <f t="shared" si="1"/>
        <v>6.0914983131483842</v>
      </c>
      <c r="E59" s="19">
        <f t="shared" si="2"/>
        <v>31.22</v>
      </c>
      <c r="F59" s="6">
        <f t="shared" si="3"/>
        <v>11.338366506520247</v>
      </c>
    </row>
    <row r="60" spans="1:6" ht="12.75" customHeight="1" x14ac:dyDescent="0.35">
      <c r="A60" s="17">
        <f>A59+'Timing data'!$B$2/(60*60*24)</f>
        <v>0.51342592592592373</v>
      </c>
      <c r="B60" s="18">
        <f>InputData_FromArduino!A60</f>
        <v>89</v>
      </c>
      <c r="C60" s="6">
        <f t="shared" si="0"/>
        <v>0.43499511241446726</v>
      </c>
      <c r="D60" s="6">
        <f t="shared" si="1"/>
        <v>6.1650334368619637</v>
      </c>
      <c r="E60" s="19">
        <f t="shared" si="2"/>
        <v>31.6</v>
      </c>
      <c r="F60" s="6">
        <f t="shared" si="3"/>
        <v>11.599176389842142</v>
      </c>
    </row>
    <row r="61" spans="1:6" ht="12.75" customHeight="1" x14ac:dyDescent="0.35">
      <c r="A61" s="17">
        <f>A60+'Timing data'!$B$2/(60*60*24)</f>
        <v>0.51365740740740518</v>
      </c>
      <c r="B61" s="18">
        <f>InputData_FromArduino!A61</f>
        <v>90</v>
      </c>
      <c r="C61" s="6">
        <f t="shared" si="0"/>
        <v>0.43988269794721407</v>
      </c>
      <c r="D61" s="6">
        <f t="shared" si="1"/>
        <v>6.2385685605755441</v>
      </c>
      <c r="E61" s="19">
        <f t="shared" si="2"/>
        <v>31.97</v>
      </c>
      <c r="F61" s="6">
        <f t="shared" si="3"/>
        <v>11.85312285518188</v>
      </c>
    </row>
    <row r="62" spans="1:6" ht="12.75" customHeight="1" x14ac:dyDescent="0.35">
      <c r="A62" s="17">
        <f>A61+'Timing data'!$B$2/(60*60*24)</f>
        <v>0.51388888888888662</v>
      </c>
      <c r="B62" s="18">
        <f>InputData_FromArduino!A62</f>
        <v>91</v>
      </c>
      <c r="C62" s="6">
        <f t="shared" si="0"/>
        <v>0.44477028347996089</v>
      </c>
      <c r="D62" s="6">
        <f t="shared" si="1"/>
        <v>6.3121036842891245</v>
      </c>
      <c r="E62" s="19">
        <f t="shared" si="2"/>
        <v>32.35</v>
      </c>
      <c r="F62" s="6">
        <f t="shared" si="3"/>
        <v>12.113932738503777</v>
      </c>
    </row>
    <row r="63" spans="1:6" ht="12.75" customHeight="1" x14ac:dyDescent="0.35">
      <c r="A63" s="17">
        <f>A62+'Timing data'!$B$2/(60*60*24)</f>
        <v>0.51412037037036806</v>
      </c>
      <c r="B63" s="18">
        <f>InputData_FromArduino!A63</f>
        <v>91</v>
      </c>
      <c r="C63" s="6">
        <f t="shared" si="0"/>
        <v>0.44477028347996089</v>
      </c>
      <c r="D63" s="6">
        <f t="shared" si="1"/>
        <v>6.3121036842891245</v>
      </c>
      <c r="E63" s="19">
        <f t="shared" si="2"/>
        <v>32.35</v>
      </c>
      <c r="F63" s="6">
        <f t="shared" si="3"/>
        <v>12.113932738503777</v>
      </c>
    </row>
    <row r="64" spans="1:6" ht="12.75" customHeight="1" x14ac:dyDescent="0.35">
      <c r="A64" s="17">
        <f>A63+'Timing data'!$B$2/(60*60*24)</f>
        <v>0.51435185185184951</v>
      </c>
      <c r="B64" s="18">
        <f>InputData_FromArduino!A64</f>
        <v>92</v>
      </c>
      <c r="C64" s="6">
        <f t="shared" si="0"/>
        <v>0.44965786901270771</v>
      </c>
      <c r="D64" s="6">
        <f t="shared" si="1"/>
        <v>6.3856388080027049</v>
      </c>
      <c r="E64" s="19">
        <f t="shared" si="2"/>
        <v>32.729999999999997</v>
      </c>
      <c r="F64" s="6">
        <f t="shared" si="3"/>
        <v>12.374742621825668</v>
      </c>
    </row>
    <row r="65" spans="1:6" ht="12.75" customHeight="1" x14ac:dyDescent="0.35">
      <c r="A65" s="17">
        <f>A64+'Timing data'!$B$2/(60*60*24)</f>
        <v>0.51458333333333095</v>
      </c>
      <c r="B65" s="18">
        <f>InputData_FromArduino!A65</f>
        <v>93</v>
      </c>
      <c r="C65" s="6">
        <f t="shared" si="0"/>
        <v>0.45454545454545453</v>
      </c>
      <c r="D65" s="6">
        <f t="shared" si="1"/>
        <v>6.4591739317162844</v>
      </c>
      <c r="E65" s="19">
        <f t="shared" si="2"/>
        <v>33.11</v>
      </c>
      <c r="F65" s="6">
        <f t="shared" si="3"/>
        <v>12.635552505147563</v>
      </c>
    </row>
    <row r="66" spans="1:6" ht="12.75" customHeight="1" x14ac:dyDescent="0.35">
      <c r="A66" s="17">
        <f>A65+'Timing data'!$B$2/(60*60*24)</f>
        <v>0.51481481481481239</v>
      </c>
      <c r="B66" s="18">
        <f>InputData_FromArduino!A66</f>
        <v>94</v>
      </c>
      <c r="C66" s="6">
        <f t="shared" si="0"/>
        <v>0.45943304007820135</v>
      </c>
      <c r="D66" s="6">
        <f t="shared" si="1"/>
        <v>6.5327090554298648</v>
      </c>
      <c r="E66" s="19">
        <f t="shared" si="2"/>
        <v>33.479999999999997</v>
      </c>
      <c r="F66" s="6">
        <f t="shared" si="3"/>
        <v>12.889498970487301</v>
      </c>
    </row>
    <row r="67" spans="1:6" ht="12.75" customHeight="1" x14ac:dyDescent="0.35">
      <c r="A67" s="17">
        <f>A66+'Timing data'!$B$2/(60*60*24)</f>
        <v>0.51504629629629384</v>
      </c>
      <c r="B67" s="18">
        <f>InputData_FromArduino!A67</f>
        <v>94</v>
      </c>
      <c r="C67" s="6">
        <f t="shared" si="0"/>
        <v>0.45943304007820135</v>
      </c>
      <c r="D67" s="6">
        <f t="shared" si="1"/>
        <v>6.5327090554298648</v>
      </c>
      <c r="E67" s="19">
        <f t="shared" si="2"/>
        <v>33.479999999999997</v>
      </c>
      <c r="F67" s="6">
        <f t="shared" si="3"/>
        <v>12.889498970487301</v>
      </c>
    </row>
    <row r="68" spans="1:6" ht="12.75" customHeight="1" x14ac:dyDescent="0.35">
      <c r="A68" s="17">
        <f>A67+'Timing data'!$B$2/(60*60*24)</f>
        <v>0.51527777777777528</v>
      </c>
      <c r="B68" s="18">
        <f>InputData_FromArduino!A68</f>
        <v>95</v>
      </c>
      <c r="C68" s="6">
        <f t="shared" si="0"/>
        <v>0.46432062561094817</v>
      </c>
      <c r="D68" s="6">
        <f t="shared" si="1"/>
        <v>6.6062441791434452</v>
      </c>
      <c r="E68" s="19">
        <f t="shared" si="2"/>
        <v>33.86</v>
      </c>
      <c r="F68" s="6">
        <f t="shared" si="3"/>
        <v>13.150308853809197</v>
      </c>
    </row>
    <row r="69" spans="1:6" ht="12.75" customHeight="1" x14ac:dyDescent="0.35">
      <c r="A69" s="17">
        <f>A68+'Timing data'!$B$2/(60*60*24)</f>
        <v>0.51550925925925672</v>
      </c>
      <c r="B69" s="18">
        <f>InputData_FromArduino!A69</f>
        <v>96</v>
      </c>
      <c r="C69" s="6">
        <f t="shared" si="0"/>
        <v>0.46920821114369504</v>
      </c>
      <c r="D69" s="6">
        <f t="shared" si="1"/>
        <v>6.6797793028570256</v>
      </c>
      <c r="E69" s="19">
        <f t="shared" si="2"/>
        <v>34.24</v>
      </c>
      <c r="F69" s="6">
        <f t="shared" si="3"/>
        <v>13.411118737131094</v>
      </c>
    </row>
    <row r="70" spans="1:6" ht="12.75" customHeight="1" x14ac:dyDescent="0.35">
      <c r="A70" s="17">
        <f>A69+'Timing data'!$B$2/(60*60*24)</f>
        <v>0.51574074074073817</v>
      </c>
      <c r="B70" s="18">
        <f>InputData_FromArduino!A70</f>
        <v>97</v>
      </c>
      <c r="C70" s="6">
        <f t="shared" si="0"/>
        <v>0.47409579667644186</v>
      </c>
      <c r="D70" s="6">
        <f t="shared" si="1"/>
        <v>6.753314426570606</v>
      </c>
      <c r="E70" s="19">
        <f t="shared" si="2"/>
        <v>34.61</v>
      </c>
      <c r="F70" s="6">
        <f t="shared" si="3"/>
        <v>13.66506520247083</v>
      </c>
    </row>
    <row r="71" spans="1:6" ht="12.75" customHeight="1" x14ac:dyDescent="0.35">
      <c r="A71" s="17">
        <f>A70+'Timing data'!$B$2/(60*60*24)</f>
        <v>0.51597222222221961</v>
      </c>
      <c r="B71" s="18">
        <f>InputData_FromArduino!A71</f>
        <v>98</v>
      </c>
      <c r="C71" s="6">
        <f t="shared" si="0"/>
        <v>0.47898338220918868</v>
      </c>
      <c r="D71" s="6">
        <f t="shared" si="1"/>
        <v>6.8268495502841864</v>
      </c>
      <c r="E71" s="19">
        <f t="shared" si="2"/>
        <v>34.99</v>
      </c>
      <c r="F71" s="6">
        <f t="shared" si="3"/>
        <v>13.925875085792727</v>
      </c>
    </row>
    <row r="72" spans="1:6" ht="12.75" customHeight="1" x14ac:dyDescent="0.35">
      <c r="A72" s="17">
        <f>A71+'Timing data'!$B$2/(60*60*24)</f>
        <v>0.51620370370370106</v>
      </c>
      <c r="B72" s="18">
        <f>InputData_FromArduino!A72</f>
        <v>98</v>
      </c>
      <c r="C72" s="6">
        <f t="shared" si="0"/>
        <v>0.47898338220918868</v>
      </c>
      <c r="D72" s="6">
        <f t="shared" si="1"/>
        <v>6.8268495502841864</v>
      </c>
      <c r="E72" s="19">
        <f t="shared" si="2"/>
        <v>34.99</v>
      </c>
      <c r="F72" s="6">
        <f t="shared" si="3"/>
        <v>13.925875085792727</v>
      </c>
    </row>
    <row r="73" spans="1:6" ht="12.75" customHeight="1" x14ac:dyDescent="0.35">
      <c r="A73" s="17">
        <f>A72+'Timing data'!$B$2/(60*60*24)</f>
        <v>0.5164351851851825</v>
      </c>
      <c r="B73" s="18">
        <f>InputData_FromArduino!A73</f>
        <v>99</v>
      </c>
      <c r="C73" s="6">
        <f t="shared" si="0"/>
        <v>0.4838709677419355</v>
      </c>
      <c r="D73" s="6">
        <f t="shared" si="1"/>
        <v>6.9003846739977668</v>
      </c>
      <c r="E73" s="19">
        <f t="shared" si="2"/>
        <v>35.369999999999997</v>
      </c>
      <c r="F73" s="6">
        <f t="shared" si="3"/>
        <v>14.186684969114618</v>
      </c>
    </row>
    <row r="74" spans="1:6" ht="12.75" customHeight="1" x14ac:dyDescent="0.35">
      <c r="A74" s="17">
        <f>A73+'Timing data'!$B$2/(60*60*24)</f>
        <v>0.51666666666666394</v>
      </c>
      <c r="B74" s="18">
        <f>InputData_FromArduino!A74</f>
        <v>100</v>
      </c>
      <c r="C74" s="6">
        <f t="shared" si="0"/>
        <v>0.48875855327468232</v>
      </c>
      <c r="D74" s="6">
        <f t="shared" si="1"/>
        <v>6.9739197977113463</v>
      </c>
      <c r="E74" s="19">
        <f t="shared" si="2"/>
        <v>35.75</v>
      </c>
      <c r="F74" s="6">
        <f t="shared" si="3"/>
        <v>14.447494852436513</v>
      </c>
    </row>
    <row r="75" spans="1:6" ht="12.75" customHeight="1" x14ac:dyDescent="0.35">
      <c r="A75" s="17">
        <f>A74+'Timing data'!$B$2/(60*60*24)</f>
        <v>0.51689814814814539</v>
      </c>
      <c r="B75" s="18">
        <f>InputData_FromArduino!A75</f>
        <v>101</v>
      </c>
      <c r="C75" s="6">
        <f t="shared" si="0"/>
        <v>0.49364613880742914</v>
      </c>
      <c r="D75" s="6">
        <f t="shared" si="1"/>
        <v>7.0474549214249267</v>
      </c>
      <c r="E75" s="19">
        <f t="shared" si="2"/>
        <v>36.119999999999997</v>
      </c>
      <c r="F75" s="6">
        <f t="shared" si="3"/>
        <v>14.701441317776251</v>
      </c>
    </row>
    <row r="76" spans="1:6" ht="12.75" customHeight="1" x14ac:dyDescent="0.35">
      <c r="A76" s="17">
        <f>A75+'Timing data'!$B$2/(60*60*24)</f>
        <v>0.51712962962962683</v>
      </c>
      <c r="B76" s="18">
        <f>InputData_FromArduino!A76</f>
        <v>101</v>
      </c>
      <c r="C76" s="6">
        <f t="shared" si="0"/>
        <v>0.49364613880742914</v>
      </c>
      <c r="D76" s="6">
        <f t="shared" si="1"/>
        <v>7.0474549214249267</v>
      </c>
      <c r="E76" s="19">
        <f t="shared" si="2"/>
        <v>36.119999999999997</v>
      </c>
      <c r="F76" s="6">
        <f t="shared" si="3"/>
        <v>14.701441317776251</v>
      </c>
    </row>
    <row r="77" spans="1:6" ht="12.75" customHeight="1" x14ac:dyDescent="0.35">
      <c r="A77" s="17">
        <f>A76+'Timing data'!$B$2/(60*60*24)</f>
        <v>0.51736111111110827</v>
      </c>
      <c r="B77" s="18">
        <f>InputData_FromArduino!A77</f>
        <v>102</v>
      </c>
      <c r="C77" s="6">
        <f t="shared" si="0"/>
        <v>0.49853372434017595</v>
      </c>
      <c r="D77" s="6">
        <f t="shared" si="1"/>
        <v>7.1209900451385071</v>
      </c>
      <c r="E77" s="19">
        <f t="shared" si="2"/>
        <v>36.5</v>
      </c>
      <c r="F77" s="6">
        <f t="shared" si="3"/>
        <v>14.962251201098146</v>
      </c>
    </row>
    <row r="78" spans="1:6" ht="12.75" customHeight="1" x14ac:dyDescent="0.35">
      <c r="A78" s="17">
        <f>A77+'Timing data'!$B$2/(60*60*24)</f>
        <v>0.51759259259258972</v>
      </c>
      <c r="B78" s="18">
        <f>InputData_FromArduino!A78</f>
        <v>103</v>
      </c>
      <c r="C78" s="6">
        <f t="shared" si="0"/>
        <v>0.50342130987292277</v>
      </c>
      <c r="D78" s="6">
        <f t="shared" si="1"/>
        <v>7.1945251688520875</v>
      </c>
      <c r="E78" s="19">
        <f t="shared" si="2"/>
        <v>36.880000000000003</v>
      </c>
      <c r="F78" s="6">
        <f t="shared" si="3"/>
        <v>15.223061084420044</v>
      </c>
    </row>
    <row r="79" spans="1:6" ht="12.75" customHeight="1" x14ac:dyDescent="0.35">
      <c r="A79" s="17">
        <f>A78+'Timing data'!$B$2/(60*60*24)</f>
        <v>0.51782407407407116</v>
      </c>
      <c r="B79" s="18">
        <f>InputData_FromArduino!A79</f>
        <v>104</v>
      </c>
      <c r="C79" s="6">
        <f t="shared" si="0"/>
        <v>0.50830889540566959</v>
      </c>
      <c r="D79" s="6">
        <f t="shared" si="1"/>
        <v>7.268060292565667</v>
      </c>
      <c r="E79" s="19">
        <f t="shared" si="2"/>
        <v>37.25</v>
      </c>
      <c r="F79" s="6">
        <f t="shared" si="3"/>
        <v>15.477007549759779</v>
      </c>
    </row>
    <row r="80" spans="1:6" ht="12.75" customHeight="1" x14ac:dyDescent="0.35">
      <c r="A80" s="17">
        <f>A79+'Timing data'!$B$2/(60*60*24)</f>
        <v>0.5180555555555526</v>
      </c>
      <c r="B80" s="18">
        <f>InputData_FromArduino!A80</f>
        <v>104</v>
      </c>
      <c r="C80" s="6">
        <f t="shared" si="0"/>
        <v>0.50830889540566959</v>
      </c>
      <c r="D80" s="6">
        <f t="shared" si="1"/>
        <v>7.268060292565667</v>
      </c>
      <c r="E80" s="19">
        <f t="shared" si="2"/>
        <v>37.25</v>
      </c>
      <c r="F80" s="6">
        <f t="shared" si="3"/>
        <v>15.477007549759779</v>
      </c>
    </row>
    <row r="81" spans="1:6" ht="12.75" customHeight="1" x14ac:dyDescent="0.35">
      <c r="A81" s="17">
        <f>A80+'Timing data'!$B$2/(60*60*24)</f>
        <v>0.51828703703703405</v>
      </c>
      <c r="B81" s="18">
        <f>InputData_FromArduino!A81</f>
        <v>105</v>
      </c>
      <c r="C81" s="6">
        <f t="shared" si="0"/>
        <v>0.51319648093841641</v>
      </c>
      <c r="D81" s="6">
        <f t="shared" si="1"/>
        <v>7.3415954162792474</v>
      </c>
      <c r="E81" s="19">
        <f t="shared" si="2"/>
        <v>37.630000000000003</v>
      </c>
      <c r="F81" s="6">
        <f t="shared" si="3"/>
        <v>15.737817433081677</v>
      </c>
    </row>
    <row r="82" spans="1:6" ht="12.75" customHeight="1" x14ac:dyDescent="0.35">
      <c r="A82" s="17">
        <f>A81+'Timing data'!$B$2/(60*60*24)</f>
        <v>0.51851851851851549</v>
      </c>
      <c r="B82" s="18">
        <f>InputData_FromArduino!A82</f>
        <v>106</v>
      </c>
      <c r="C82" s="6">
        <f t="shared" si="0"/>
        <v>0.51808406647116323</v>
      </c>
      <c r="D82" s="6">
        <f t="shared" si="1"/>
        <v>7.4151305399928278</v>
      </c>
      <c r="E82" s="19">
        <f t="shared" si="2"/>
        <v>38.01</v>
      </c>
      <c r="F82" s="6">
        <f t="shared" si="3"/>
        <v>15.998627316403569</v>
      </c>
    </row>
    <row r="83" spans="1:6" ht="12.75" customHeight="1" x14ac:dyDescent="0.35">
      <c r="A83" s="17">
        <f>A82+'Timing data'!$B$2/(60*60*24)</f>
        <v>0.51874999999999694</v>
      </c>
      <c r="B83" s="18">
        <f>InputData_FromArduino!A83</f>
        <v>107</v>
      </c>
      <c r="C83" s="6">
        <f t="shared" si="0"/>
        <v>0.52297165200391005</v>
      </c>
      <c r="D83" s="6">
        <f t="shared" si="1"/>
        <v>7.4886656637064073</v>
      </c>
      <c r="E83" s="19">
        <f t="shared" si="2"/>
        <v>38.39</v>
      </c>
      <c r="F83" s="6">
        <f t="shared" si="3"/>
        <v>16.259437199725465</v>
      </c>
    </row>
    <row r="84" spans="1:6" ht="12.75" customHeight="1" x14ac:dyDescent="0.35">
      <c r="A84" s="17">
        <f>A83+'Timing data'!$B$2/(60*60*24)</f>
        <v>0.51898148148147838</v>
      </c>
      <c r="B84" s="18">
        <f>InputData_FromArduino!A84</f>
        <v>108</v>
      </c>
      <c r="C84" s="6">
        <f t="shared" si="0"/>
        <v>0.52785923753665687</v>
      </c>
      <c r="D84" s="6">
        <f t="shared" si="1"/>
        <v>7.5622007874199877</v>
      </c>
      <c r="E84" s="19">
        <f t="shared" si="2"/>
        <v>38.76</v>
      </c>
      <c r="F84" s="6">
        <f t="shared" si="3"/>
        <v>16.513383665065202</v>
      </c>
    </row>
    <row r="85" spans="1:6" ht="12.75" customHeight="1" x14ac:dyDescent="0.35">
      <c r="A85" s="17">
        <f>A84+'Timing data'!$B$2/(60*60*24)</f>
        <v>0.51921296296295982</v>
      </c>
      <c r="B85" s="18">
        <f>InputData_FromArduino!A85</f>
        <v>108</v>
      </c>
      <c r="C85" s="6">
        <f t="shared" si="0"/>
        <v>0.52785923753665687</v>
      </c>
      <c r="D85" s="6">
        <f t="shared" si="1"/>
        <v>7.5622007874199877</v>
      </c>
      <c r="E85" s="19">
        <f t="shared" si="2"/>
        <v>38.76</v>
      </c>
      <c r="F85" s="6">
        <f t="shared" si="3"/>
        <v>16.513383665065202</v>
      </c>
    </row>
    <row r="86" spans="1:6" ht="12.75" customHeight="1" x14ac:dyDescent="0.35">
      <c r="A86" s="17">
        <f>A85+'Timing data'!$B$2/(60*60*24)</f>
        <v>0.51944444444444127</v>
      </c>
      <c r="B86" s="18">
        <f>InputData_FromArduino!A86</f>
        <v>109</v>
      </c>
      <c r="C86" s="6">
        <f t="shared" si="0"/>
        <v>0.53274682306940369</v>
      </c>
      <c r="D86" s="6">
        <f t="shared" si="1"/>
        <v>7.6357359111335681</v>
      </c>
      <c r="E86" s="19">
        <f t="shared" si="2"/>
        <v>39.14</v>
      </c>
      <c r="F86" s="6">
        <f t="shared" si="3"/>
        <v>16.774193548387096</v>
      </c>
    </row>
    <row r="87" spans="1:6" ht="12.75" customHeight="1" x14ac:dyDescent="0.35">
      <c r="A87" s="17">
        <f>A86+'Timing data'!$B$2/(60*60*24)</f>
        <v>0.51967592592592271</v>
      </c>
      <c r="B87" s="18">
        <f>InputData_FromArduino!A87</f>
        <v>110</v>
      </c>
      <c r="C87" s="6">
        <f t="shared" si="0"/>
        <v>0.5376344086021505</v>
      </c>
      <c r="D87" s="6">
        <f t="shared" si="1"/>
        <v>7.7092710348471485</v>
      </c>
      <c r="E87" s="19">
        <f t="shared" si="2"/>
        <v>39.520000000000003</v>
      </c>
      <c r="F87" s="6">
        <f t="shared" si="3"/>
        <v>17.035003431708994</v>
      </c>
    </row>
    <row r="88" spans="1:6" ht="12.75" customHeight="1" x14ac:dyDescent="0.35">
      <c r="A88" s="17">
        <f>A87+'Timing data'!$B$2/(60*60*24)</f>
        <v>0.51990740740740415</v>
      </c>
      <c r="B88" s="18">
        <f>InputData_FromArduino!A88</f>
        <v>111</v>
      </c>
      <c r="C88" s="6">
        <f t="shared" si="0"/>
        <v>0.54252199413489732</v>
      </c>
      <c r="D88" s="6">
        <f t="shared" si="1"/>
        <v>7.782806158560728</v>
      </c>
      <c r="E88" s="19">
        <f t="shared" si="2"/>
        <v>39.89</v>
      </c>
      <c r="F88" s="6">
        <f t="shared" si="3"/>
        <v>17.288949897048731</v>
      </c>
    </row>
    <row r="89" spans="1:6" ht="12.75" customHeight="1" x14ac:dyDescent="0.35">
      <c r="A89" s="17">
        <f>A88+'Timing data'!$B$2/(60*60*24)</f>
        <v>0.5201388888888856</v>
      </c>
      <c r="B89" s="18">
        <f>InputData_FromArduino!A89</f>
        <v>111</v>
      </c>
      <c r="C89" s="6">
        <f t="shared" si="0"/>
        <v>0.54252199413489732</v>
      </c>
      <c r="D89" s="6">
        <f t="shared" si="1"/>
        <v>7.782806158560728</v>
      </c>
      <c r="E89" s="19">
        <f t="shared" si="2"/>
        <v>39.89</v>
      </c>
      <c r="F89" s="6">
        <f t="shared" si="3"/>
        <v>17.288949897048731</v>
      </c>
    </row>
    <row r="90" spans="1:6" ht="12.75" customHeight="1" x14ac:dyDescent="0.35">
      <c r="A90" s="17">
        <f>A89+'Timing data'!$B$2/(60*60*24)</f>
        <v>0.52037037037036704</v>
      </c>
      <c r="B90" s="18">
        <f>InputData_FromArduino!A90</f>
        <v>112</v>
      </c>
      <c r="C90" s="6">
        <f t="shared" si="0"/>
        <v>0.54740957966764414</v>
      </c>
      <c r="D90" s="6">
        <f t="shared" si="1"/>
        <v>7.8563412822743084</v>
      </c>
      <c r="E90" s="19">
        <f t="shared" si="2"/>
        <v>40.270000000000003</v>
      </c>
      <c r="F90" s="6">
        <f t="shared" si="3"/>
        <v>17.549759780370628</v>
      </c>
    </row>
    <row r="91" spans="1:6" ht="12.75" customHeight="1" x14ac:dyDescent="0.35">
      <c r="A91" s="17">
        <f>A90+'Timing data'!$B$2/(60*60*24)</f>
        <v>0.52060185185184848</v>
      </c>
      <c r="B91" s="18">
        <f>InputData_FromArduino!A91</f>
        <v>113</v>
      </c>
      <c r="C91" s="6">
        <f t="shared" si="0"/>
        <v>0.55229716520039096</v>
      </c>
      <c r="D91" s="6">
        <f t="shared" si="1"/>
        <v>7.9298764059878888</v>
      </c>
      <c r="E91" s="19">
        <f t="shared" si="2"/>
        <v>40.65</v>
      </c>
      <c r="F91" s="6">
        <f t="shared" si="3"/>
        <v>17.810569663692519</v>
      </c>
    </row>
    <row r="92" spans="1:6" ht="12.75" customHeight="1" x14ac:dyDescent="0.35">
      <c r="A92" s="17">
        <f>A91+'Timing data'!$B$2/(60*60*24)</f>
        <v>0.52083333333332993</v>
      </c>
      <c r="B92" s="18">
        <f>InputData_FromArduino!A92</f>
        <v>114</v>
      </c>
      <c r="C92" s="6">
        <f t="shared" si="0"/>
        <v>0.55718475073313778</v>
      </c>
      <c r="D92" s="6">
        <f t="shared" si="1"/>
        <v>8.0034115297014683</v>
      </c>
      <c r="E92" s="19">
        <f t="shared" si="2"/>
        <v>41.03</v>
      </c>
      <c r="F92" s="6">
        <f t="shared" si="3"/>
        <v>18.071379547014413</v>
      </c>
    </row>
    <row r="93" spans="1:6" ht="12.75" customHeight="1" x14ac:dyDescent="0.35">
      <c r="A93" s="17">
        <f>A92+'Timing data'!$B$2/(60*60*24)</f>
        <v>0.52106481481481137</v>
      </c>
      <c r="B93" s="18">
        <f>InputData_FromArduino!A93</f>
        <v>115</v>
      </c>
      <c r="C93" s="6">
        <f t="shared" si="0"/>
        <v>0.5620723362658846</v>
      </c>
      <c r="D93" s="6">
        <f t="shared" si="1"/>
        <v>8.0769466534150496</v>
      </c>
      <c r="E93" s="19">
        <f t="shared" si="2"/>
        <v>41.4</v>
      </c>
      <c r="F93" s="6">
        <f t="shared" si="3"/>
        <v>18.325326012354154</v>
      </c>
    </row>
    <row r="94" spans="1:6" ht="12.75" customHeight="1" x14ac:dyDescent="0.35">
      <c r="A94" s="17">
        <f>A93+'Timing data'!$B$2/(60*60*24)</f>
        <v>0.52129629629629282</v>
      </c>
      <c r="B94" s="18">
        <f>InputData_FromArduino!A94</f>
        <v>115</v>
      </c>
      <c r="C94" s="6">
        <f t="shared" si="0"/>
        <v>0.5620723362658846</v>
      </c>
      <c r="D94" s="6">
        <f t="shared" si="1"/>
        <v>8.0769466534150496</v>
      </c>
      <c r="E94" s="19">
        <f t="shared" si="2"/>
        <v>41.4</v>
      </c>
      <c r="F94" s="6">
        <f t="shared" si="3"/>
        <v>18.325326012354154</v>
      </c>
    </row>
    <row r="95" spans="1:6" ht="12.75" customHeight="1" x14ac:dyDescent="0.35">
      <c r="A95" s="17">
        <f>A94+'Timing data'!$B$2/(60*60*24)</f>
        <v>0.52152777777777426</v>
      </c>
      <c r="B95" s="18">
        <f>InputData_FromArduino!A95</f>
        <v>116</v>
      </c>
      <c r="C95" s="6">
        <f t="shared" si="0"/>
        <v>0.56695992179863153</v>
      </c>
      <c r="D95" s="6">
        <f t="shared" si="1"/>
        <v>8.1504817771286309</v>
      </c>
      <c r="E95" s="19">
        <f t="shared" si="2"/>
        <v>41.78</v>
      </c>
      <c r="F95" s="6">
        <f t="shared" si="3"/>
        <v>18.586135895676048</v>
      </c>
    </row>
    <row r="96" spans="1:6" ht="12.75" customHeight="1" x14ac:dyDescent="0.35">
      <c r="A96" s="17">
        <f>A95+'Timing data'!$B$2/(60*60*24)</f>
        <v>0.5217592592592557</v>
      </c>
      <c r="B96" s="18">
        <f>InputData_FromArduino!A96</f>
        <v>117</v>
      </c>
      <c r="C96" s="6">
        <f t="shared" si="0"/>
        <v>0.57184750733137835</v>
      </c>
      <c r="D96" s="6">
        <f t="shared" si="1"/>
        <v>8.2240169008422104</v>
      </c>
      <c r="E96" s="19">
        <f t="shared" si="2"/>
        <v>42.16</v>
      </c>
      <c r="F96" s="6">
        <f t="shared" si="3"/>
        <v>18.846945778997938</v>
      </c>
    </row>
    <row r="97" spans="1:6" ht="12.75" customHeight="1" x14ac:dyDescent="0.35">
      <c r="A97" s="17">
        <f>A96+'Timing data'!$B$2/(60*60*24)</f>
        <v>0.52199074074073715</v>
      </c>
      <c r="B97" s="18">
        <f>InputData_FromArduino!A97</f>
        <v>118</v>
      </c>
      <c r="C97" s="6">
        <f t="shared" si="0"/>
        <v>0.57673509286412517</v>
      </c>
      <c r="D97" s="6">
        <f t="shared" si="1"/>
        <v>8.2975520245557917</v>
      </c>
      <c r="E97" s="19">
        <f t="shared" si="2"/>
        <v>42.53</v>
      </c>
      <c r="F97" s="6">
        <f t="shared" si="3"/>
        <v>19.100892244337679</v>
      </c>
    </row>
    <row r="98" spans="1:6" ht="12.75" customHeight="1" x14ac:dyDescent="0.35">
      <c r="A98" s="17">
        <f>A97+'Timing data'!$B$2/(60*60*24)</f>
        <v>0.52222222222221859</v>
      </c>
      <c r="B98" s="18">
        <f>InputData_FromArduino!A98</f>
        <v>118</v>
      </c>
      <c r="C98" s="6">
        <f t="shared" si="0"/>
        <v>0.57673509286412517</v>
      </c>
      <c r="D98" s="6">
        <f t="shared" si="1"/>
        <v>8.2975520245557917</v>
      </c>
      <c r="E98" s="19">
        <f t="shared" si="2"/>
        <v>42.53</v>
      </c>
      <c r="F98" s="6">
        <f t="shared" si="3"/>
        <v>19.100892244337679</v>
      </c>
    </row>
    <row r="99" spans="1:6" ht="12.75" customHeight="1" x14ac:dyDescent="0.35">
      <c r="A99" s="17">
        <f>A98+'Timing data'!$B$2/(60*60*24)</f>
        <v>0.52245370370370003</v>
      </c>
      <c r="B99" s="18">
        <f>InputData_FromArduino!A99</f>
        <v>119</v>
      </c>
      <c r="C99" s="6">
        <f t="shared" si="0"/>
        <v>0.58162267839687198</v>
      </c>
      <c r="D99" s="6">
        <f t="shared" si="1"/>
        <v>8.3710871482693712</v>
      </c>
      <c r="E99" s="19">
        <f t="shared" si="2"/>
        <v>42.91</v>
      </c>
      <c r="F99" s="6">
        <f t="shared" si="3"/>
        <v>19.361702127659573</v>
      </c>
    </row>
    <row r="100" spans="1:6" ht="12.75" customHeight="1" x14ac:dyDescent="0.35">
      <c r="A100" s="17">
        <f>A99+'Timing data'!$B$2/(60*60*24)</f>
        <v>0.52268518518518148</v>
      </c>
      <c r="B100" s="18">
        <f>InputData_FromArduino!A100</f>
        <v>120</v>
      </c>
      <c r="C100" s="6">
        <f t="shared" si="0"/>
        <v>0.5865102639296188</v>
      </c>
      <c r="D100" s="6">
        <f t="shared" si="1"/>
        <v>8.4446222719829507</v>
      </c>
      <c r="E100" s="19">
        <f t="shared" si="2"/>
        <v>43.29</v>
      </c>
      <c r="F100" s="6">
        <f t="shared" si="3"/>
        <v>19.622512010981467</v>
      </c>
    </row>
    <row r="101" spans="1:6" ht="12.75" customHeight="1" x14ac:dyDescent="0.35">
      <c r="A101" s="17">
        <f>A100+'Timing data'!$B$2/(60*60*24)</f>
        <v>0.52291666666666292</v>
      </c>
      <c r="B101" s="18">
        <f>InputData_FromArduino!A101</f>
        <v>121</v>
      </c>
      <c r="C101" s="6">
        <f t="shared" si="0"/>
        <v>0.59139784946236562</v>
      </c>
      <c r="D101" s="6">
        <f t="shared" si="1"/>
        <v>8.518157395696532</v>
      </c>
      <c r="E101" s="19">
        <f t="shared" si="2"/>
        <v>43.67</v>
      </c>
      <c r="F101" s="6">
        <f t="shared" si="3"/>
        <v>19.883321894303364</v>
      </c>
    </row>
    <row r="102" spans="1:6" ht="12.75" customHeight="1" x14ac:dyDescent="0.35">
      <c r="A102" s="17">
        <f>A101+'Timing data'!$B$2/(60*60*24)</f>
        <v>0.52314814814814437</v>
      </c>
      <c r="B102" s="18">
        <f>InputData_FromArduino!A102</f>
        <v>121</v>
      </c>
      <c r="C102" s="6">
        <f t="shared" si="0"/>
        <v>0.59139784946236562</v>
      </c>
      <c r="D102" s="6">
        <f t="shared" si="1"/>
        <v>8.518157395696532</v>
      </c>
      <c r="E102" s="19">
        <f t="shared" si="2"/>
        <v>43.67</v>
      </c>
      <c r="F102" s="6">
        <f t="shared" si="3"/>
        <v>19.883321894303364</v>
      </c>
    </row>
    <row r="103" spans="1:6" ht="12.75" customHeight="1" x14ac:dyDescent="0.35">
      <c r="A103" s="17">
        <f>A102+'Timing data'!$B$2/(60*60*24)</f>
        <v>0.52337962962962581</v>
      </c>
      <c r="B103" s="18">
        <f>InputData_FromArduino!A103</f>
        <v>122</v>
      </c>
      <c r="C103" s="6">
        <f t="shared" si="0"/>
        <v>0.59628543499511244</v>
      </c>
      <c r="D103" s="6">
        <f t="shared" si="1"/>
        <v>8.5916925194101115</v>
      </c>
      <c r="E103" s="19">
        <f t="shared" si="2"/>
        <v>44.04</v>
      </c>
      <c r="F103" s="6">
        <f t="shared" si="3"/>
        <v>20.137268359643102</v>
      </c>
    </row>
    <row r="104" spans="1:6" ht="12.75" customHeight="1" x14ac:dyDescent="0.35">
      <c r="A104" s="17">
        <f>A103+'Timing data'!$B$2/(60*60*24)</f>
        <v>0.52361111111110725</v>
      </c>
      <c r="B104" s="18">
        <f>InputData_FromArduino!A104</f>
        <v>123</v>
      </c>
      <c r="C104" s="6">
        <f t="shared" si="0"/>
        <v>0.60117302052785926</v>
      </c>
      <c r="D104" s="6">
        <f t="shared" si="1"/>
        <v>8.6652276431236928</v>
      </c>
      <c r="E104" s="19">
        <f t="shared" si="2"/>
        <v>44.42</v>
      </c>
      <c r="F104" s="6">
        <f t="shared" si="3"/>
        <v>20.398078242964999</v>
      </c>
    </row>
    <row r="105" spans="1:6" ht="12.75" customHeight="1" x14ac:dyDescent="0.35">
      <c r="A105" s="17">
        <f>A104+'Timing data'!$B$2/(60*60*24)</f>
        <v>0.5238425925925887</v>
      </c>
      <c r="B105" s="18">
        <f>InputData_FromArduino!A105</f>
        <v>124</v>
      </c>
      <c r="C105" s="6">
        <f t="shared" si="0"/>
        <v>0.60606060606060608</v>
      </c>
      <c r="D105" s="6">
        <f t="shared" si="1"/>
        <v>8.7387627668372723</v>
      </c>
      <c r="E105" s="19">
        <f t="shared" si="2"/>
        <v>44.8</v>
      </c>
      <c r="F105" s="6">
        <f t="shared" si="3"/>
        <v>20.65888812628689</v>
      </c>
    </row>
    <row r="106" spans="1:6" ht="12.75" customHeight="1" x14ac:dyDescent="0.35">
      <c r="A106" s="17">
        <f>A105+'Timing data'!$B$2/(60*60*24)</f>
        <v>0.52407407407407014</v>
      </c>
      <c r="B106" s="18">
        <f>InputData_FromArduino!A106</f>
        <v>125</v>
      </c>
      <c r="C106" s="6">
        <f t="shared" si="0"/>
        <v>0.6109481915933529</v>
      </c>
      <c r="D106" s="6">
        <f t="shared" si="1"/>
        <v>8.8122978905508518</v>
      </c>
      <c r="E106" s="19">
        <f t="shared" si="2"/>
        <v>45.17</v>
      </c>
      <c r="F106" s="6">
        <f t="shared" si="3"/>
        <v>20.912834591626634</v>
      </c>
    </row>
    <row r="107" spans="1:6" ht="12.75" customHeight="1" x14ac:dyDescent="0.35">
      <c r="A107" s="17">
        <f>A106+'Timing data'!$B$2/(60*60*24)</f>
        <v>0.52430555555555158</v>
      </c>
      <c r="B107" s="18">
        <f>InputData_FromArduino!A107</f>
        <v>125</v>
      </c>
      <c r="C107" s="6">
        <f t="shared" si="0"/>
        <v>0.6109481915933529</v>
      </c>
      <c r="D107" s="6">
        <f t="shared" si="1"/>
        <v>8.8122978905508518</v>
      </c>
      <c r="E107" s="19">
        <f t="shared" si="2"/>
        <v>45.17</v>
      </c>
      <c r="F107" s="6">
        <f t="shared" si="3"/>
        <v>20.912834591626634</v>
      </c>
    </row>
    <row r="108" spans="1:6" ht="12.75" customHeight="1" x14ac:dyDescent="0.35">
      <c r="A108" s="17">
        <f>A107+'Timing data'!$B$2/(60*60*24)</f>
        <v>0.52453703703703303</v>
      </c>
      <c r="B108" s="18">
        <f>InputData_FromArduino!A108</f>
        <v>126</v>
      </c>
      <c r="C108" s="6">
        <f t="shared" si="0"/>
        <v>0.61583577712609971</v>
      </c>
      <c r="D108" s="6">
        <f t="shared" si="1"/>
        <v>8.8858330142644331</v>
      </c>
      <c r="E108" s="19">
        <f t="shared" si="2"/>
        <v>45.55</v>
      </c>
      <c r="F108" s="6">
        <f t="shared" si="3"/>
        <v>21.173644474948524</v>
      </c>
    </row>
    <row r="109" spans="1:6" ht="12.75" customHeight="1" x14ac:dyDescent="0.35">
      <c r="A109" s="17">
        <f>A108+'Timing data'!$B$2/(60*60*24)</f>
        <v>0.52476851851851447</v>
      </c>
      <c r="B109" s="18">
        <f>InputData_FromArduino!A109</f>
        <v>127</v>
      </c>
      <c r="C109" s="6">
        <f t="shared" si="0"/>
        <v>0.62072336265884653</v>
      </c>
      <c r="D109" s="6">
        <f t="shared" si="1"/>
        <v>8.9593681379780126</v>
      </c>
      <c r="E109" s="19">
        <f t="shared" si="2"/>
        <v>45.93</v>
      </c>
      <c r="F109" s="6">
        <f t="shared" si="3"/>
        <v>21.434454358270418</v>
      </c>
    </row>
    <row r="110" spans="1:6" ht="12.75" customHeight="1" x14ac:dyDescent="0.35">
      <c r="A110" s="17">
        <f>A109+'Timing data'!$B$2/(60*60*24)</f>
        <v>0.52499999999999591</v>
      </c>
      <c r="B110" s="18">
        <f>InputData_FromArduino!A110</f>
        <v>128</v>
      </c>
      <c r="C110" s="6">
        <f t="shared" si="0"/>
        <v>0.62561094819159335</v>
      </c>
      <c r="D110" s="6">
        <f t="shared" si="1"/>
        <v>9.0329032616915921</v>
      </c>
      <c r="E110" s="19">
        <f t="shared" si="2"/>
        <v>46.31</v>
      </c>
      <c r="F110" s="6">
        <f t="shared" si="3"/>
        <v>21.695264241592316</v>
      </c>
    </row>
    <row r="111" spans="1:6" ht="12.75" customHeight="1" x14ac:dyDescent="0.35">
      <c r="A111" s="17">
        <f>A110+'Timing data'!$B$2/(60*60*24)</f>
        <v>0.52523148148147736</v>
      </c>
      <c r="B111" s="18">
        <f>InputData_FromArduino!A111</f>
        <v>128</v>
      </c>
      <c r="C111" s="6">
        <f t="shared" si="0"/>
        <v>0.62561094819159335</v>
      </c>
      <c r="D111" s="6">
        <f t="shared" si="1"/>
        <v>9.0329032616915921</v>
      </c>
      <c r="E111" s="19">
        <f t="shared" si="2"/>
        <v>46.31</v>
      </c>
      <c r="F111" s="6">
        <f t="shared" si="3"/>
        <v>21.695264241592316</v>
      </c>
    </row>
    <row r="112" spans="1:6" ht="12.75" customHeight="1" x14ac:dyDescent="0.35">
      <c r="A112" s="17">
        <f>A111+'Timing data'!$B$2/(60*60*24)</f>
        <v>0.5254629629629588</v>
      </c>
      <c r="B112" s="18">
        <f>InputData_FromArduino!A112</f>
        <v>129</v>
      </c>
      <c r="C112" s="6">
        <f t="shared" si="0"/>
        <v>0.63049853372434017</v>
      </c>
      <c r="D112" s="6">
        <f t="shared" si="1"/>
        <v>9.1064383854051734</v>
      </c>
      <c r="E112" s="19">
        <f t="shared" si="2"/>
        <v>46.68</v>
      </c>
      <c r="F112" s="6">
        <f t="shared" si="3"/>
        <v>21.949210706932053</v>
      </c>
    </row>
    <row r="113" spans="1:6" ht="12.75" customHeight="1" x14ac:dyDescent="0.35">
      <c r="A113" s="17">
        <f>A112+'Timing data'!$B$2/(60*60*24)</f>
        <v>0.52569444444444025</v>
      </c>
      <c r="B113" s="18">
        <f>InputData_FromArduino!A113</f>
        <v>130</v>
      </c>
      <c r="C113" s="6">
        <f t="shared" si="0"/>
        <v>0.63538611925708699</v>
      </c>
      <c r="D113" s="6">
        <f t="shared" si="1"/>
        <v>9.1799735091187529</v>
      </c>
      <c r="E113" s="19">
        <f t="shared" si="2"/>
        <v>47.06</v>
      </c>
      <c r="F113" s="6">
        <f t="shared" si="3"/>
        <v>22.210020590253947</v>
      </c>
    </row>
    <row r="114" spans="1:6" ht="12.75" customHeight="1" x14ac:dyDescent="0.35">
      <c r="A114" s="17">
        <f>A113+'Timing data'!$B$2/(60*60*24)</f>
        <v>0.52592592592592169</v>
      </c>
      <c r="B114" s="18">
        <f>InputData_FromArduino!A114</f>
        <v>131</v>
      </c>
      <c r="C114" s="6">
        <f t="shared" si="0"/>
        <v>0.64027370478983381</v>
      </c>
      <c r="D114" s="6">
        <f t="shared" si="1"/>
        <v>9.2535086328323324</v>
      </c>
      <c r="E114" s="19">
        <f t="shared" si="2"/>
        <v>47.44</v>
      </c>
      <c r="F114" s="6">
        <f t="shared" si="3"/>
        <v>22.470830473575838</v>
      </c>
    </row>
    <row r="115" spans="1:6" ht="12.75" customHeight="1" x14ac:dyDescent="0.35">
      <c r="A115" s="17">
        <f>A114+'Timing data'!$B$2/(60*60*24)</f>
        <v>0.52615740740740313</v>
      </c>
      <c r="B115" s="18">
        <f>InputData_FromArduino!A115</f>
        <v>132</v>
      </c>
      <c r="C115" s="6">
        <f t="shared" si="0"/>
        <v>0.64516129032258063</v>
      </c>
      <c r="D115" s="6">
        <f t="shared" si="1"/>
        <v>9.3270437565459137</v>
      </c>
      <c r="E115" s="19">
        <f t="shared" si="2"/>
        <v>47.81</v>
      </c>
      <c r="F115" s="6">
        <f t="shared" si="3"/>
        <v>22.724776938915582</v>
      </c>
    </row>
    <row r="116" spans="1:6" ht="12.75" customHeight="1" x14ac:dyDescent="0.35">
      <c r="A116" s="17">
        <f>A115+'Timing data'!$B$2/(60*60*24)</f>
        <v>0.52638888888888458</v>
      </c>
      <c r="B116" s="18">
        <f>InputData_FromArduino!A116</f>
        <v>132</v>
      </c>
      <c r="C116" s="6">
        <f t="shared" si="0"/>
        <v>0.64516129032258063</v>
      </c>
      <c r="D116" s="6">
        <f t="shared" si="1"/>
        <v>9.3270437565459137</v>
      </c>
      <c r="E116" s="19">
        <f t="shared" si="2"/>
        <v>47.81</v>
      </c>
      <c r="F116" s="6">
        <f t="shared" si="3"/>
        <v>22.724776938915582</v>
      </c>
    </row>
    <row r="117" spans="1:6" ht="12.75" customHeight="1" x14ac:dyDescent="0.35">
      <c r="A117" s="17">
        <f>A116+'Timing data'!$B$2/(60*60*24)</f>
        <v>0.52662037037036602</v>
      </c>
      <c r="B117" s="18">
        <f>InputData_FromArduino!A117</f>
        <v>133</v>
      </c>
      <c r="C117" s="6">
        <f t="shared" si="0"/>
        <v>0.65004887585532745</v>
      </c>
      <c r="D117" s="6">
        <f t="shared" si="1"/>
        <v>9.4005788802594932</v>
      </c>
      <c r="E117" s="19">
        <f t="shared" si="2"/>
        <v>48.19</v>
      </c>
      <c r="F117" s="6">
        <f t="shared" si="3"/>
        <v>22.985586822237472</v>
      </c>
    </row>
    <row r="118" spans="1:6" ht="12.75" customHeight="1" x14ac:dyDescent="0.35">
      <c r="A118" s="17">
        <f>A117+'Timing data'!$B$2/(60*60*24)</f>
        <v>0.52685185185184746</v>
      </c>
      <c r="B118" s="18">
        <f>InputData_FromArduino!A118</f>
        <v>134</v>
      </c>
      <c r="C118" s="6">
        <f t="shared" si="0"/>
        <v>0.65493646138807426</v>
      </c>
      <c r="D118" s="6">
        <f t="shared" si="1"/>
        <v>9.4741140039730745</v>
      </c>
      <c r="E118" s="19">
        <f t="shared" si="2"/>
        <v>48.57</v>
      </c>
      <c r="F118" s="6">
        <f t="shared" si="3"/>
        <v>23.24639670555937</v>
      </c>
    </row>
    <row r="119" spans="1:6" ht="12.75" customHeight="1" x14ac:dyDescent="0.35">
      <c r="A119" s="17">
        <f>A118+'Timing data'!$B$2/(60*60*24)</f>
        <v>0.52708333333332891</v>
      </c>
      <c r="B119" s="18">
        <f>InputData_FromArduino!A119</f>
        <v>135</v>
      </c>
      <c r="C119" s="6">
        <f t="shared" si="0"/>
        <v>0.65982404692082108</v>
      </c>
      <c r="D119" s="6">
        <f t="shared" si="1"/>
        <v>9.547649127686654</v>
      </c>
      <c r="E119" s="19">
        <f t="shared" si="2"/>
        <v>48.94</v>
      </c>
      <c r="F119" s="6">
        <f t="shared" si="3"/>
        <v>23.500343170899107</v>
      </c>
    </row>
    <row r="120" spans="1:6" ht="12.75" customHeight="1" x14ac:dyDescent="0.35">
      <c r="A120" s="17">
        <f>A119+'Timing data'!$B$2/(60*60*24)</f>
        <v>0.52731481481481035</v>
      </c>
      <c r="B120" s="18">
        <f>InputData_FromArduino!A120</f>
        <v>135</v>
      </c>
      <c r="C120" s="6">
        <f t="shared" si="0"/>
        <v>0.65982404692082108</v>
      </c>
      <c r="D120" s="6">
        <f t="shared" si="1"/>
        <v>9.547649127686654</v>
      </c>
      <c r="E120" s="19">
        <f t="shared" si="2"/>
        <v>48.94</v>
      </c>
      <c r="F120" s="6">
        <f t="shared" si="3"/>
        <v>23.500343170899107</v>
      </c>
    </row>
    <row r="121" spans="1:6" ht="12.75" customHeight="1" x14ac:dyDescent="0.35">
      <c r="A121" s="17">
        <f>A120+'Timing data'!$B$2/(60*60*24)</f>
        <v>0.52754629629629179</v>
      </c>
      <c r="B121" s="18">
        <f>InputData_FromArduino!A121</f>
        <v>136</v>
      </c>
      <c r="C121" s="6">
        <f t="shared" si="0"/>
        <v>0.6647116324535679</v>
      </c>
      <c r="D121" s="6">
        <f t="shared" si="1"/>
        <v>9.6211842514002335</v>
      </c>
      <c r="E121" s="19">
        <f t="shared" si="2"/>
        <v>49.32</v>
      </c>
      <c r="F121" s="6">
        <f t="shared" si="3"/>
        <v>23.761153054221005</v>
      </c>
    </row>
    <row r="122" spans="1:6" ht="12.75" customHeight="1" x14ac:dyDescent="0.35">
      <c r="A122" s="17">
        <f>A121+'Timing data'!$B$2/(60*60*24)</f>
        <v>0.52777777777777324</v>
      </c>
      <c r="B122" s="18">
        <f>InputData_FromArduino!A122</f>
        <v>137</v>
      </c>
      <c r="C122" s="6">
        <f t="shared" si="0"/>
        <v>0.66959921798631472</v>
      </c>
      <c r="D122" s="6">
        <f t="shared" si="1"/>
        <v>9.6947193751138148</v>
      </c>
      <c r="E122" s="19">
        <f t="shared" si="2"/>
        <v>49.7</v>
      </c>
      <c r="F122" s="6">
        <f t="shared" si="3"/>
        <v>24.021962937542895</v>
      </c>
    </row>
    <row r="123" spans="1:6" ht="12.75" customHeight="1" x14ac:dyDescent="0.35">
      <c r="A123" s="17">
        <f>A122+'Timing data'!$B$2/(60*60*24)</f>
        <v>0.52800925925925468</v>
      </c>
      <c r="B123" s="18">
        <f>InputData_FromArduino!A123</f>
        <v>138</v>
      </c>
      <c r="C123" s="6">
        <f t="shared" si="0"/>
        <v>0.67448680351906154</v>
      </c>
      <c r="D123" s="6">
        <f t="shared" si="1"/>
        <v>9.7682544988273943</v>
      </c>
      <c r="E123" s="19">
        <f t="shared" si="2"/>
        <v>50.08</v>
      </c>
      <c r="F123" s="6">
        <f t="shared" si="3"/>
        <v>24.282772820864786</v>
      </c>
    </row>
    <row r="124" spans="1:6" ht="12.75" customHeight="1" x14ac:dyDescent="0.35">
      <c r="A124" s="17">
        <f>A123+'Timing data'!$B$2/(60*60*24)</f>
        <v>0.52824074074073613</v>
      </c>
      <c r="B124" s="18">
        <f>InputData_FromArduino!A124</f>
        <v>138</v>
      </c>
      <c r="C124" s="6">
        <f t="shared" si="0"/>
        <v>0.67448680351906154</v>
      </c>
      <c r="D124" s="6">
        <f t="shared" si="1"/>
        <v>9.7682544988273943</v>
      </c>
      <c r="E124" s="19">
        <f t="shared" si="2"/>
        <v>50.08</v>
      </c>
      <c r="F124" s="6">
        <f t="shared" si="3"/>
        <v>24.282772820864786</v>
      </c>
    </row>
    <row r="125" spans="1:6" ht="12.75" customHeight="1" x14ac:dyDescent="0.35">
      <c r="A125" s="17">
        <f>A124+'Timing data'!$B$2/(60*60*24)</f>
        <v>0.52847222222221757</v>
      </c>
      <c r="B125" s="18">
        <f>InputData_FromArduino!A125</f>
        <v>139</v>
      </c>
      <c r="C125" s="6">
        <f t="shared" si="0"/>
        <v>0.67937438905180836</v>
      </c>
      <c r="D125" s="6">
        <f t="shared" si="1"/>
        <v>9.8417896225409738</v>
      </c>
      <c r="E125" s="19">
        <f t="shared" si="2"/>
        <v>50.45</v>
      </c>
      <c r="F125" s="6">
        <f t="shared" si="3"/>
        <v>24.53671928620453</v>
      </c>
    </row>
    <row r="126" spans="1:6" ht="12.75" customHeight="1" x14ac:dyDescent="0.35">
      <c r="A126" s="17">
        <f>A125+'Timing data'!$B$2/(60*60*24)</f>
        <v>0.52870370370369901</v>
      </c>
      <c r="B126" s="18">
        <f>InputData_FromArduino!A126</f>
        <v>140</v>
      </c>
      <c r="C126" s="6">
        <f t="shared" si="0"/>
        <v>0.68426197458455518</v>
      </c>
      <c r="D126" s="6">
        <f t="shared" si="1"/>
        <v>9.9153247462545551</v>
      </c>
      <c r="E126" s="19">
        <f t="shared" si="2"/>
        <v>50.83</v>
      </c>
      <c r="F126" s="6">
        <f t="shared" si="3"/>
        <v>24.79752916952642</v>
      </c>
    </row>
    <row r="127" spans="1:6" ht="12.75" customHeight="1" x14ac:dyDescent="0.35">
      <c r="A127" s="17">
        <f>A126+'Timing data'!$B$2/(60*60*24)</f>
        <v>0.52893518518518046</v>
      </c>
      <c r="B127" s="18">
        <f>InputData_FromArduino!A127</f>
        <v>141</v>
      </c>
      <c r="C127" s="6">
        <f t="shared" si="0"/>
        <v>0.68914956011730211</v>
      </c>
      <c r="D127" s="6">
        <f t="shared" si="1"/>
        <v>9.9888598699681364</v>
      </c>
      <c r="E127" s="19">
        <f t="shared" si="2"/>
        <v>51.21</v>
      </c>
      <c r="F127" s="6">
        <f t="shared" si="3"/>
        <v>25.058339052848318</v>
      </c>
    </row>
    <row r="128" spans="1:6" ht="12.75" customHeight="1" x14ac:dyDescent="0.35">
      <c r="A128" s="17">
        <f>A127+'Timing data'!$B$2/(60*60*24)</f>
        <v>0.5291666666666619</v>
      </c>
      <c r="B128" s="18">
        <f>InputData_FromArduino!A128</f>
        <v>142</v>
      </c>
      <c r="C128" s="6">
        <f t="shared" si="0"/>
        <v>0.69403714565004893</v>
      </c>
      <c r="D128" s="6">
        <f t="shared" si="1"/>
        <v>10.062394993681716</v>
      </c>
      <c r="E128" s="19">
        <f t="shared" si="2"/>
        <v>51.58</v>
      </c>
      <c r="F128" s="6">
        <f t="shared" si="3"/>
        <v>25.312285518188055</v>
      </c>
    </row>
    <row r="129" spans="1:6" ht="12.75" customHeight="1" x14ac:dyDescent="0.35">
      <c r="A129" s="17">
        <f>A128+'Timing data'!$B$2/(60*60*24)</f>
        <v>0.52939814814814334</v>
      </c>
      <c r="B129" s="18">
        <f>InputData_FromArduino!A129</f>
        <v>142</v>
      </c>
      <c r="C129" s="6">
        <f t="shared" si="0"/>
        <v>0.69403714565004893</v>
      </c>
      <c r="D129" s="6">
        <f t="shared" si="1"/>
        <v>10.062394993681716</v>
      </c>
      <c r="E129" s="19">
        <f t="shared" si="2"/>
        <v>51.58</v>
      </c>
      <c r="F129" s="6">
        <f t="shared" si="3"/>
        <v>25.312285518188055</v>
      </c>
    </row>
    <row r="130" spans="1:6" ht="12.75" customHeight="1" x14ac:dyDescent="0.35">
      <c r="A130" s="17">
        <f>A129+'Timing data'!$B$2/(60*60*24)</f>
        <v>0.52962962962962479</v>
      </c>
      <c r="B130" s="18">
        <f>InputData_FromArduino!A130</f>
        <v>143</v>
      </c>
      <c r="C130" s="6">
        <f t="shared" si="0"/>
        <v>0.69892473118279574</v>
      </c>
      <c r="D130" s="6">
        <f t="shared" si="1"/>
        <v>10.135930117395297</v>
      </c>
      <c r="E130" s="19">
        <f t="shared" si="2"/>
        <v>51.96</v>
      </c>
      <c r="F130" s="6">
        <f t="shared" si="3"/>
        <v>25.573095401509953</v>
      </c>
    </row>
    <row r="131" spans="1:6" ht="12.75" customHeight="1" x14ac:dyDescent="0.35">
      <c r="A131" s="17">
        <f>A130+'Timing data'!$B$2/(60*60*24)</f>
        <v>0.52986111111110623</v>
      </c>
      <c r="B131" s="18">
        <f>InputData_FromArduino!A131</f>
        <v>144</v>
      </c>
      <c r="C131" s="6">
        <f t="shared" si="0"/>
        <v>0.70381231671554256</v>
      </c>
      <c r="D131" s="6">
        <f t="shared" si="1"/>
        <v>10.209465241108877</v>
      </c>
      <c r="E131" s="19">
        <f t="shared" si="2"/>
        <v>52.34</v>
      </c>
      <c r="F131" s="6">
        <f t="shared" si="3"/>
        <v>25.833905284831843</v>
      </c>
    </row>
    <row r="132" spans="1:6" ht="12.75" customHeight="1" x14ac:dyDescent="0.35">
      <c r="A132" s="17">
        <f>A131+'Timing data'!$B$2/(60*60*24)</f>
        <v>0.53009259259258767</v>
      </c>
      <c r="B132" s="18">
        <f>InputData_FromArduino!A132</f>
        <v>145</v>
      </c>
      <c r="C132" s="6">
        <f t="shared" si="0"/>
        <v>0.70869990224828938</v>
      </c>
      <c r="D132" s="6">
        <f t="shared" si="1"/>
        <v>10.283000364822458</v>
      </c>
      <c r="E132" s="19">
        <f t="shared" si="2"/>
        <v>52.72</v>
      </c>
      <c r="F132" s="6">
        <f t="shared" si="3"/>
        <v>26.094715168153737</v>
      </c>
    </row>
    <row r="133" spans="1:6" ht="12.75" customHeight="1" x14ac:dyDescent="0.35">
      <c r="A133" s="17">
        <f>A132+'Timing data'!$B$2/(60*60*24)</f>
        <v>0.53032407407406912</v>
      </c>
      <c r="B133" s="18">
        <f>InputData_FromArduino!A133</f>
        <v>145</v>
      </c>
      <c r="C133" s="6">
        <f t="shared" si="0"/>
        <v>0.70869990224828938</v>
      </c>
      <c r="D133" s="6">
        <f t="shared" si="1"/>
        <v>10.283000364822458</v>
      </c>
      <c r="E133" s="19">
        <f t="shared" si="2"/>
        <v>52.72</v>
      </c>
      <c r="F133" s="6">
        <f t="shared" si="3"/>
        <v>26.094715168153737</v>
      </c>
    </row>
    <row r="134" spans="1:6" ht="12.75" customHeight="1" x14ac:dyDescent="0.35">
      <c r="A134" s="17">
        <f>A133+'Timing data'!$B$2/(60*60*24)</f>
        <v>0.53055555555555056</v>
      </c>
      <c r="B134" s="18">
        <f>InputData_FromArduino!A134</f>
        <v>146</v>
      </c>
      <c r="C134" s="6">
        <f t="shared" si="0"/>
        <v>0.7135874877810362</v>
      </c>
      <c r="D134" s="6">
        <f t="shared" si="1"/>
        <v>10.356535488536037</v>
      </c>
      <c r="E134" s="19">
        <f t="shared" si="2"/>
        <v>53.09</v>
      </c>
      <c r="F134" s="6">
        <f t="shared" si="3"/>
        <v>26.348661633493478</v>
      </c>
    </row>
    <row r="135" spans="1:6" ht="12.75" customHeight="1" x14ac:dyDescent="0.35">
      <c r="A135" s="17">
        <f>A134+'Timing data'!$B$2/(60*60*24)</f>
        <v>0.53078703703703201</v>
      </c>
      <c r="B135" s="18">
        <f>InputData_FromArduino!A135</f>
        <v>147</v>
      </c>
      <c r="C135" s="6">
        <f t="shared" si="0"/>
        <v>0.71847507331378302</v>
      </c>
      <c r="D135" s="6">
        <f t="shared" si="1"/>
        <v>10.430070612249617</v>
      </c>
      <c r="E135" s="19">
        <f t="shared" si="2"/>
        <v>53.47</v>
      </c>
      <c r="F135" s="6">
        <f t="shared" si="3"/>
        <v>26.609471516815368</v>
      </c>
    </row>
    <row r="136" spans="1:6" ht="12.75" customHeight="1" x14ac:dyDescent="0.35">
      <c r="A136" s="17">
        <f>A135+'Timing data'!$B$2/(60*60*24)</f>
        <v>0.53101851851851345</v>
      </c>
      <c r="B136" s="18">
        <f>InputData_FromArduino!A136</f>
        <v>148</v>
      </c>
      <c r="C136" s="6">
        <f t="shared" si="0"/>
        <v>0.72336265884652984</v>
      </c>
      <c r="D136" s="6">
        <f t="shared" si="1"/>
        <v>10.503605735963198</v>
      </c>
      <c r="E136" s="19">
        <f t="shared" si="2"/>
        <v>53.85</v>
      </c>
      <c r="F136" s="6">
        <f t="shared" si="3"/>
        <v>26.870281400137273</v>
      </c>
    </row>
    <row r="137" spans="1:6" ht="12.75" customHeight="1" x14ac:dyDescent="0.35">
      <c r="A137" s="17">
        <f>A136+'Timing data'!$B$2/(60*60*24)</f>
        <v>0.53124999999999489</v>
      </c>
      <c r="B137" s="18">
        <f>InputData_FromArduino!A137</f>
        <v>149</v>
      </c>
      <c r="C137" s="6">
        <f t="shared" si="0"/>
        <v>0.72825024437927666</v>
      </c>
      <c r="D137" s="6">
        <f t="shared" si="1"/>
        <v>10.577140859676778</v>
      </c>
      <c r="E137" s="19">
        <f t="shared" si="2"/>
        <v>54.22</v>
      </c>
      <c r="F137" s="6">
        <f t="shared" si="3"/>
        <v>27.124227865477003</v>
      </c>
    </row>
    <row r="138" spans="1:6" ht="12.75" customHeight="1" x14ac:dyDescent="0.35">
      <c r="A138" s="17">
        <f>A137+'Timing data'!$B$2/(60*60*24)</f>
        <v>0.53148148148147634</v>
      </c>
      <c r="B138" s="18">
        <f>InputData_FromArduino!A138</f>
        <v>149</v>
      </c>
      <c r="C138" s="6">
        <f t="shared" si="0"/>
        <v>0.72825024437927666</v>
      </c>
      <c r="D138" s="6">
        <f t="shared" si="1"/>
        <v>10.577140859676778</v>
      </c>
      <c r="E138" s="19">
        <f t="shared" si="2"/>
        <v>54.22</v>
      </c>
      <c r="F138" s="6">
        <f t="shared" si="3"/>
        <v>27.124227865477003</v>
      </c>
    </row>
    <row r="139" spans="1:6" ht="12.75" customHeight="1" x14ac:dyDescent="0.35">
      <c r="A139" s="17">
        <f>A138+'Timing data'!$B$2/(60*60*24)</f>
        <v>0.53171296296295778</v>
      </c>
      <c r="B139" s="18">
        <f>InputData_FromArduino!A139</f>
        <v>150</v>
      </c>
      <c r="C139" s="6">
        <f t="shared" si="0"/>
        <v>0.73313782991202348</v>
      </c>
      <c r="D139" s="6">
        <f t="shared" si="1"/>
        <v>10.650675983390357</v>
      </c>
      <c r="E139" s="19">
        <f t="shared" si="2"/>
        <v>54.6</v>
      </c>
      <c r="F139" s="6">
        <f t="shared" si="3"/>
        <v>27.385037748798904</v>
      </c>
    </row>
    <row r="140" spans="1:6" ht="12.75" customHeight="1" x14ac:dyDescent="0.35">
      <c r="A140" s="17">
        <f>A139+'Timing data'!$B$2/(60*60*24)</f>
        <v>0.53194444444443922</v>
      </c>
      <c r="B140" s="18">
        <f>InputData_FromArduino!A140</f>
        <v>151</v>
      </c>
      <c r="C140" s="6">
        <f t="shared" si="0"/>
        <v>0.73802541544477029</v>
      </c>
      <c r="D140" s="6">
        <f t="shared" si="1"/>
        <v>10.724211107103939</v>
      </c>
      <c r="E140" s="19">
        <f t="shared" si="2"/>
        <v>54.98</v>
      </c>
      <c r="F140" s="6">
        <f t="shared" si="3"/>
        <v>27.645847632120795</v>
      </c>
    </row>
    <row r="141" spans="1:6" ht="12.75" customHeight="1" x14ac:dyDescent="0.35">
      <c r="A141" s="17">
        <f>A140+'Timing data'!$B$2/(60*60*24)</f>
        <v>0.53217592592592067</v>
      </c>
      <c r="B141" s="18">
        <f>InputData_FromArduino!A141</f>
        <v>152</v>
      </c>
      <c r="C141" s="6">
        <f t="shared" si="0"/>
        <v>0.74291300097751711</v>
      </c>
      <c r="D141" s="6">
        <f t="shared" si="1"/>
        <v>10.797746230817518</v>
      </c>
      <c r="E141" s="19">
        <f t="shared" si="2"/>
        <v>55.36</v>
      </c>
      <c r="F141" s="6">
        <f t="shared" si="3"/>
        <v>27.906657515442689</v>
      </c>
    </row>
    <row r="142" spans="1:6" ht="12.75" customHeight="1" x14ac:dyDescent="0.35">
      <c r="A142" s="17">
        <f>A141+'Timing data'!$B$2/(60*60*24)</f>
        <v>0.53240740740740211</v>
      </c>
      <c r="B142" s="18">
        <f>InputData_FromArduino!A142</f>
        <v>152</v>
      </c>
      <c r="C142" s="6">
        <f t="shared" si="0"/>
        <v>0.74291300097751711</v>
      </c>
      <c r="D142" s="6">
        <f t="shared" si="1"/>
        <v>10.797746230817518</v>
      </c>
      <c r="E142" s="19">
        <f t="shared" si="2"/>
        <v>55.36</v>
      </c>
      <c r="F142" s="6">
        <f t="shared" si="3"/>
        <v>27.906657515442689</v>
      </c>
    </row>
    <row r="143" spans="1:6" ht="12.75" customHeight="1" x14ac:dyDescent="0.35">
      <c r="A143" s="17">
        <f>A142+'Timing data'!$B$2/(60*60*24)</f>
        <v>0.53263888888888355</v>
      </c>
      <c r="B143" s="18">
        <f>InputData_FromArduino!A143</f>
        <v>153</v>
      </c>
      <c r="C143" s="6">
        <f t="shared" si="0"/>
        <v>0.74780058651026393</v>
      </c>
      <c r="D143" s="6">
        <f t="shared" si="1"/>
        <v>10.871281354531098</v>
      </c>
      <c r="E143" s="19">
        <f t="shared" si="2"/>
        <v>55.73</v>
      </c>
      <c r="F143" s="6">
        <f t="shared" si="3"/>
        <v>28.16060398078243</v>
      </c>
    </row>
    <row r="144" spans="1:6" ht="12.75" customHeight="1" x14ac:dyDescent="0.35">
      <c r="A144" s="17">
        <f>A143+'Timing data'!$B$2/(60*60*24)</f>
        <v>0.532870370370365</v>
      </c>
      <c r="B144" s="18">
        <f>InputData_FromArduino!A144</f>
        <v>154</v>
      </c>
      <c r="C144" s="6">
        <f t="shared" si="0"/>
        <v>0.75268817204301075</v>
      </c>
      <c r="D144" s="6">
        <f t="shared" si="1"/>
        <v>10.944816478244679</v>
      </c>
      <c r="E144" s="19">
        <f t="shared" si="2"/>
        <v>56.11</v>
      </c>
      <c r="F144" s="6">
        <f t="shared" si="3"/>
        <v>28.42141386410432</v>
      </c>
    </row>
    <row r="145" spans="1:6" ht="12.75" customHeight="1" x14ac:dyDescent="0.35">
      <c r="A145" s="17">
        <f>A144+'Timing data'!$B$2/(60*60*24)</f>
        <v>0.53310185185184644</v>
      </c>
      <c r="B145" s="18">
        <f>InputData_FromArduino!A145</f>
        <v>155</v>
      </c>
      <c r="C145" s="6">
        <f t="shared" si="0"/>
        <v>0.75757575757575757</v>
      </c>
      <c r="D145" s="6">
        <f t="shared" si="1"/>
        <v>11.018351601958258</v>
      </c>
      <c r="E145" s="19">
        <f t="shared" si="2"/>
        <v>56.49</v>
      </c>
      <c r="F145" s="6">
        <f t="shared" si="3"/>
        <v>28.682223747426224</v>
      </c>
    </row>
    <row r="146" spans="1:6" ht="12.75" customHeight="1" x14ac:dyDescent="0.35">
      <c r="A146" s="17">
        <f>A145+'Timing data'!$B$2/(60*60*24)</f>
        <v>0.53333333333332789</v>
      </c>
      <c r="B146" s="18">
        <f>InputData_FromArduino!A146</f>
        <v>155</v>
      </c>
      <c r="C146" s="6">
        <f t="shared" si="0"/>
        <v>0.75757575757575757</v>
      </c>
      <c r="D146" s="6">
        <f t="shared" si="1"/>
        <v>11.018351601958258</v>
      </c>
      <c r="E146" s="19">
        <f t="shared" si="2"/>
        <v>56.49</v>
      </c>
      <c r="F146" s="6">
        <f t="shared" si="3"/>
        <v>28.682223747426224</v>
      </c>
    </row>
    <row r="147" spans="1:6" ht="12.75" customHeight="1" x14ac:dyDescent="0.35">
      <c r="A147" s="17">
        <f>A146+'Timing data'!$B$2/(60*60*24)</f>
        <v>0.53356481481480933</v>
      </c>
      <c r="B147" s="18">
        <f>InputData_FromArduino!A147</f>
        <v>156</v>
      </c>
      <c r="C147" s="6">
        <f t="shared" si="0"/>
        <v>0.76246334310850439</v>
      </c>
      <c r="D147" s="6">
        <f t="shared" si="1"/>
        <v>11.09188672567184</v>
      </c>
      <c r="E147" s="19">
        <f t="shared" si="2"/>
        <v>56.86</v>
      </c>
      <c r="F147" s="6">
        <f t="shared" si="3"/>
        <v>28.936170212765955</v>
      </c>
    </row>
    <row r="148" spans="1:6" ht="12.75" customHeight="1" x14ac:dyDescent="0.35">
      <c r="A148" s="17">
        <f>A147+'Timing data'!$B$2/(60*60*24)</f>
        <v>0.53379629629629077</v>
      </c>
      <c r="B148" s="18">
        <f>InputData_FromArduino!A148</f>
        <v>157</v>
      </c>
      <c r="C148" s="6">
        <f t="shared" si="0"/>
        <v>0.76735092864125121</v>
      </c>
      <c r="D148" s="6">
        <f t="shared" si="1"/>
        <v>11.165421849385419</v>
      </c>
      <c r="E148" s="19">
        <f t="shared" si="2"/>
        <v>57.24</v>
      </c>
      <c r="F148" s="6">
        <f t="shared" si="3"/>
        <v>29.196980096087856</v>
      </c>
    </row>
    <row r="149" spans="1:6" ht="12.75" customHeight="1" x14ac:dyDescent="0.35">
      <c r="A149" s="17">
        <f>A148+'Timing data'!$B$2/(60*60*24)</f>
        <v>0.53402777777777222</v>
      </c>
      <c r="B149" s="18">
        <f>InputData_FromArduino!A149</f>
        <v>158</v>
      </c>
      <c r="C149" s="6">
        <f t="shared" si="0"/>
        <v>0.77223851417399803</v>
      </c>
      <c r="D149" s="6">
        <f t="shared" si="1"/>
        <v>11.238956973098999</v>
      </c>
      <c r="E149" s="19">
        <f t="shared" si="2"/>
        <v>57.62</v>
      </c>
      <c r="F149" s="6">
        <f t="shared" si="3"/>
        <v>29.45778997940975</v>
      </c>
    </row>
    <row r="150" spans="1:6" ht="12.75" customHeight="1" x14ac:dyDescent="0.35">
      <c r="A150" s="17">
        <f>A149+'Timing data'!$B$2/(60*60*24)</f>
        <v>0.53425925925925366</v>
      </c>
      <c r="B150" s="18">
        <f>InputData_FromArduino!A150</f>
        <v>159</v>
      </c>
      <c r="C150" s="6">
        <f t="shared" si="0"/>
        <v>0.77712609970674484</v>
      </c>
      <c r="D150" s="6">
        <f t="shared" si="1"/>
        <v>11.31249209681258</v>
      </c>
      <c r="E150" s="19">
        <f t="shared" si="2"/>
        <v>58</v>
      </c>
      <c r="F150" s="6">
        <f t="shared" si="3"/>
        <v>29.71859986273164</v>
      </c>
    </row>
    <row r="151" spans="1:6" ht="12.75" customHeight="1" x14ac:dyDescent="0.35">
      <c r="A151" s="17">
        <f>A150+'Timing data'!$B$2/(60*60*24)</f>
        <v>0.5344907407407351</v>
      </c>
      <c r="B151" s="18">
        <f>InputData_FromArduino!A151</f>
        <v>159</v>
      </c>
      <c r="C151" s="6">
        <f t="shared" si="0"/>
        <v>0.77712609970674484</v>
      </c>
      <c r="D151" s="6">
        <f t="shared" si="1"/>
        <v>11.31249209681258</v>
      </c>
      <c r="E151" s="19">
        <f t="shared" si="2"/>
        <v>58</v>
      </c>
      <c r="F151" s="6">
        <f t="shared" si="3"/>
        <v>29.71859986273164</v>
      </c>
    </row>
    <row r="152" spans="1:6" ht="12.75" customHeight="1" x14ac:dyDescent="0.35">
      <c r="A152" s="17">
        <f>A151+'Timing data'!$B$2/(60*60*24)</f>
        <v>0.53472222222221655</v>
      </c>
      <c r="B152" s="18">
        <f>InputData_FromArduino!A152</f>
        <v>160</v>
      </c>
      <c r="C152" s="6">
        <f t="shared" si="0"/>
        <v>0.78201368523949166</v>
      </c>
      <c r="D152" s="6">
        <f t="shared" si="1"/>
        <v>11.386027220526159</v>
      </c>
      <c r="E152" s="19">
        <f t="shared" si="2"/>
        <v>58.37</v>
      </c>
      <c r="F152" s="6">
        <f t="shared" si="3"/>
        <v>29.972546328071381</v>
      </c>
    </row>
    <row r="153" spans="1:6" ht="12.75" customHeight="1" x14ac:dyDescent="0.35">
      <c r="A153" s="17">
        <f>A152+'Timing data'!$B$2/(60*60*24)</f>
        <v>0.53495370370369799</v>
      </c>
      <c r="B153" s="18">
        <f>InputData_FromArduino!A153</f>
        <v>161</v>
      </c>
      <c r="C153" s="6">
        <f t="shared" si="0"/>
        <v>0.78690127077223848</v>
      </c>
      <c r="D153" s="6">
        <f t="shared" si="1"/>
        <v>11.459562344239739</v>
      </c>
      <c r="E153" s="19">
        <f t="shared" si="2"/>
        <v>58.75</v>
      </c>
      <c r="F153" s="6">
        <f t="shared" si="3"/>
        <v>30.233356211393275</v>
      </c>
    </row>
    <row r="154" spans="1:6" ht="12.75" customHeight="1" x14ac:dyDescent="0.35">
      <c r="A154" s="17">
        <f>A153+'Timing data'!$B$2/(60*60*24)</f>
        <v>0.53518518518517944</v>
      </c>
      <c r="B154" s="18">
        <f>InputData_FromArduino!A154</f>
        <v>162</v>
      </c>
      <c r="C154" s="6">
        <f t="shared" si="0"/>
        <v>0.7917888563049853</v>
      </c>
      <c r="D154" s="6">
        <f t="shared" si="1"/>
        <v>11.53309746795332</v>
      </c>
      <c r="E154" s="19">
        <f t="shared" si="2"/>
        <v>59.13</v>
      </c>
      <c r="F154" s="6">
        <f t="shared" si="3"/>
        <v>30.494166094715172</v>
      </c>
    </row>
    <row r="155" spans="1:6" ht="12.75" customHeight="1" x14ac:dyDescent="0.35">
      <c r="A155" s="17">
        <f>A154+'Timing data'!$B$2/(60*60*24)</f>
        <v>0.53541666666666088</v>
      </c>
      <c r="B155" s="18">
        <f>InputData_FromArduino!A155</f>
        <v>162</v>
      </c>
      <c r="C155" s="6">
        <f t="shared" si="0"/>
        <v>0.7917888563049853</v>
      </c>
      <c r="D155" s="6">
        <f t="shared" si="1"/>
        <v>11.53309746795332</v>
      </c>
      <c r="E155" s="19">
        <f t="shared" si="2"/>
        <v>59.13</v>
      </c>
      <c r="F155" s="6">
        <f t="shared" si="3"/>
        <v>30.494166094715172</v>
      </c>
    </row>
    <row r="156" spans="1:6" ht="12.75" customHeight="1" x14ac:dyDescent="0.35">
      <c r="A156" s="17">
        <f>A155+'Timing data'!$B$2/(60*60*24)</f>
        <v>0.53564814814814232</v>
      </c>
      <c r="B156" s="18">
        <f>InputData_FromArduino!A156</f>
        <v>163</v>
      </c>
      <c r="C156" s="6">
        <f t="shared" si="0"/>
        <v>0.79667644183773212</v>
      </c>
      <c r="D156" s="6">
        <f t="shared" si="1"/>
        <v>11.6066325916669</v>
      </c>
      <c r="E156" s="19">
        <f t="shared" si="2"/>
        <v>59.5</v>
      </c>
      <c r="F156" s="6">
        <f t="shared" si="3"/>
        <v>30.748112560054906</v>
      </c>
    </row>
    <row r="157" spans="1:6" ht="12.75" customHeight="1" x14ac:dyDescent="0.35">
      <c r="A157" s="17">
        <f>A156+'Timing data'!$B$2/(60*60*24)</f>
        <v>0.53587962962962377</v>
      </c>
      <c r="B157" s="18">
        <f>InputData_FromArduino!A157</f>
        <v>164</v>
      </c>
      <c r="C157" s="6">
        <f t="shared" si="0"/>
        <v>0.80156402737047894</v>
      </c>
      <c r="D157" s="6">
        <f t="shared" si="1"/>
        <v>11.680167715380481</v>
      </c>
      <c r="E157" s="19">
        <f t="shared" si="2"/>
        <v>59.88</v>
      </c>
      <c r="F157" s="6">
        <f t="shared" si="3"/>
        <v>31.008922443376807</v>
      </c>
    </row>
    <row r="158" spans="1:6" ht="12.75" customHeight="1" x14ac:dyDescent="0.35">
      <c r="A158" s="17">
        <f>A157+'Timing data'!$B$2/(60*60*24)</f>
        <v>0.53611111111110521</v>
      </c>
      <c r="B158" s="18">
        <f>InputData_FromArduino!A158</f>
        <v>165</v>
      </c>
      <c r="C158" s="6">
        <f t="shared" si="0"/>
        <v>0.80645161290322576</v>
      </c>
      <c r="D158" s="6">
        <f t="shared" si="1"/>
        <v>11.753702839094061</v>
      </c>
      <c r="E158" s="19">
        <f t="shared" si="2"/>
        <v>60.26</v>
      </c>
      <c r="F158" s="6">
        <f t="shared" si="3"/>
        <v>31.269732326698698</v>
      </c>
    </row>
    <row r="159" spans="1:6" ht="12.75" customHeight="1" x14ac:dyDescent="0.35">
      <c r="A159" s="17">
        <f>A158+'Timing data'!$B$2/(60*60*24)</f>
        <v>0.53634259259258665</v>
      </c>
      <c r="B159" s="18">
        <f>InputData_FromArduino!A159</f>
        <v>166</v>
      </c>
      <c r="C159" s="6">
        <f t="shared" si="0"/>
        <v>0.81133919843597258</v>
      </c>
      <c r="D159" s="6">
        <f t="shared" si="1"/>
        <v>11.82723796280764</v>
      </c>
      <c r="E159" s="19">
        <f t="shared" si="2"/>
        <v>60.64</v>
      </c>
      <c r="F159" s="6">
        <f t="shared" si="3"/>
        <v>31.530542210020588</v>
      </c>
    </row>
    <row r="160" spans="1:6" ht="12.75" customHeight="1" x14ac:dyDescent="0.35">
      <c r="A160" s="17">
        <f>A159+'Timing data'!$B$2/(60*60*24)</f>
        <v>0.5365740740740681</v>
      </c>
      <c r="B160" s="18">
        <f>InputData_FromArduino!A160</f>
        <v>166</v>
      </c>
      <c r="C160" s="6">
        <f t="shared" si="0"/>
        <v>0.81133919843597258</v>
      </c>
      <c r="D160" s="6">
        <f t="shared" si="1"/>
        <v>11.82723796280764</v>
      </c>
      <c r="E160" s="19">
        <f t="shared" si="2"/>
        <v>60.64</v>
      </c>
      <c r="F160" s="6">
        <f t="shared" si="3"/>
        <v>31.530542210020588</v>
      </c>
    </row>
    <row r="161" spans="1:6" ht="12.75" customHeight="1" x14ac:dyDescent="0.35">
      <c r="A161" s="17">
        <f>A160+'Timing data'!$B$2/(60*60*24)</f>
        <v>0.53680555555554954</v>
      </c>
      <c r="B161" s="18">
        <f>InputData_FromArduino!A161</f>
        <v>167</v>
      </c>
      <c r="C161" s="6">
        <f t="shared" si="0"/>
        <v>0.8162267839687195</v>
      </c>
      <c r="D161" s="6">
        <f t="shared" si="1"/>
        <v>11.900773086521223</v>
      </c>
      <c r="E161" s="19">
        <f t="shared" si="2"/>
        <v>61.01</v>
      </c>
      <c r="F161" s="6">
        <f t="shared" si="3"/>
        <v>31.784488675360329</v>
      </c>
    </row>
    <row r="162" spans="1:6" ht="12.75" customHeight="1" x14ac:dyDescent="0.35">
      <c r="A162" s="17">
        <f>A161+'Timing data'!$B$2/(60*60*24)</f>
        <v>0.53703703703703098</v>
      </c>
      <c r="B162" s="18">
        <f>InputData_FromArduino!A162</f>
        <v>168</v>
      </c>
      <c r="C162" s="6">
        <f t="shared" si="0"/>
        <v>0.82111436950146632</v>
      </c>
      <c r="D162" s="6">
        <f t="shared" si="1"/>
        <v>11.974308210234803</v>
      </c>
      <c r="E162" s="19">
        <f t="shared" si="2"/>
        <v>61.39</v>
      </c>
      <c r="F162" s="6">
        <f t="shared" si="3"/>
        <v>32.045298558682219</v>
      </c>
    </row>
    <row r="163" spans="1:6" ht="12.75" customHeight="1" x14ac:dyDescent="0.35">
      <c r="A163" s="17">
        <f>A162+'Timing data'!$B$2/(60*60*24)</f>
        <v>0.53726851851851243</v>
      </c>
      <c r="B163" s="18">
        <f>InputData_FromArduino!A163</f>
        <v>169</v>
      </c>
      <c r="C163" s="6">
        <f t="shared" si="0"/>
        <v>0.82600195503421314</v>
      </c>
      <c r="D163" s="6">
        <f t="shared" si="1"/>
        <v>12.047843333948382</v>
      </c>
      <c r="E163" s="19">
        <f t="shared" si="2"/>
        <v>61.77</v>
      </c>
      <c r="F163" s="6">
        <f t="shared" si="3"/>
        <v>32.306108442004124</v>
      </c>
    </row>
    <row r="164" spans="1:6" ht="12.75" customHeight="1" x14ac:dyDescent="0.35">
      <c r="A164" s="17">
        <f>A163+'Timing data'!$B$2/(60*60*24)</f>
        <v>0.53749999999999387</v>
      </c>
      <c r="B164" s="18">
        <f>InputData_FromArduino!A164</f>
        <v>169</v>
      </c>
      <c r="C164" s="6">
        <f t="shared" si="0"/>
        <v>0.82600195503421314</v>
      </c>
      <c r="D164" s="6">
        <f t="shared" si="1"/>
        <v>12.047843333948382</v>
      </c>
      <c r="E164" s="19">
        <f t="shared" si="2"/>
        <v>61.77</v>
      </c>
      <c r="F164" s="6">
        <f t="shared" si="3"/>
        <v>32.306108442004124</v>
      </c>
    </row>
    <row r="165" spans="1:6" ht="12.75" customHeight="1" x14ac:dyDescent="0.35">
      <c r="A165" s="17">
        <f>A164+'Timing data'!$B$2/(60*60*24)</f>
        <v>0.53773148148147532</v>
      </c>
      <c r="B165" s="18">
        <f>InputData_FromArduino!A165</f>
        <v>170</v>
      </c>
      <c r="C165" s="6">
        <f t="shared" si="0"/>
        <v>0.83088954056695996</v>
      </c>
      <c r="D165" s="6">
        <f t="shared" si="1"/>
        <v>12.121378457661963</v>
      </c>
      <c r="E165" s="19">
        <f t="shared" si="2"/>
        <v>62.14</v>
      </c>
      <c r="F165" s="6">
        <f t="shared" si="3"/>
        <v>32.560054907343854</v>
      </c>
    </row>
    <row r="166" spans="1:6" ht="12.75" customHeight="1" x14ac:dyDescent="0.35">
      <c r="A166" s="17">
        <f>A165+'Timing data'!$B$2/(60*60*24)</f>
        <v>0.53796296296295676</v>
      </c>
      <c r="B166" s="18">
        <f>InputData_FromArduino!A166</f>
        <v>171</v>
      </c>
      <c r="C166" s="6">
        <f t="shared" si="0"/>
        <v>0.83577712609970678</v>
      </c>
      <c r="D166" s="6">
        <f t="shared" si="1"/>
        <v>12.194913581375543</v>
      </c>
      <c r="E166" s="19">
        <f t="shared" si="2"/>
        <v>62.52</v>
      </c>
      <c r="F166" s="6">
        <f t="shared" si="3"/>
        <v>32.820864790665752</v>
      </c>
    </row>
    <row r="167" spans="1:6" ht="12.75" customHeight="1" x14ac:dyDescent="0.35">
      <c r="A167" s="17">
        <f>A166+'Timing data'!$B$2/(60*60*24)</f>
        <v>0.5381944444444382</v>
      </c>
      <c r="B167" s="18">
        <f>InputData_FromArduino!A167</f>
        <v>172</v>
      </c>
      <c r="C167" s="6">
        <f t="shared" si="0"/>
        <v>0.8406647116324536</v>
      </c>
      <c r="D167" s="6">
        <f t="shared" si="1"/>
        <v>12.268448705089122</v>
      </c>
      <c r="E167" s="19">
        <f t="shared" si="2"/>
        <v>62.9</v>
      </c>
      <c r="F167" s="6">
        <f t="shared" si="3"/>
        <v>33.081674673987642</v>
      </c>
    </row>
    <row r="168" spans="1:6" ht="12.75" customHeight="1" x14ac:dyDescent="0.35">
      <c r="A168" s="17">
        <f>A167+'Timing data'!$B$2/(60*60*24)</f>
        <v>0.53842592592591965</v>
      </c>
      <c r="B168" s="18">
        <f>InputData_FromArduino!A168</f>
        <v>172</v>
      </c>
      <c r="C168" s="6">
        <f t="shared" si="0"/>
        <v>0.8406647116324536</v>
      </c>
      <c r="D168" s="6">
        <f t="shared" si="1"/>
        <v>12.268448705089122</v>
      </c>
      <c r="E168" s="19">
        <f t="shared" si="2"/>
        <v>62.9</v>
      </c>
      <c r="F168" s="6">
        <f t="shared" si="3"/>
        <v>33.081674673987642</v>
      </c>
    </row>
    <row r="169" spans="1:6" ht="12.75" customHeight="1" x14ac:dyDescent="0.35">
      <c r="A169" s="17">
        <f>A168+'Timing data'!$B$2/(60*60*24)</f>
        <v>0.53865740740740109</v>
      </c>
      <c r="B169" s="18">
        <f>InputData_FromArduino!A169</f>
        <v>173</v>
      </c>
      <c r="C169" s="6">
        <f t="shared" si="0"/>
        <v>0.84555229716520042</v>
      </c>
      <c r="D169" s="6">
        <f t="shared" si="1"/>
        <v>12.341983828802704</v>
      </c>
      <c r="E169" s="19">
        <f t="shared" si="2"/>
        <v>63.28</v>
      </c>
      <c r="F169" s="6">
        <f t="shared" si="3"/>
        <v>33.34248455730954</v>
      </c>
    </row>
    <row r="170" spans="1:6" ht="12.75" customHeight="1" x14ac:dyDescent="0.35">
      <c r="A170" s="17">
        <f>A169+'Timing data'!$B$2/(60*60*24)</f>
        <v>0.53888888888888253</v>
      </c>
      <c r="B170" s="18">
        <f>InputData_FromArduino!A170</f>
        <v>174</v>
      </c>
      <c r="C170" s="6">
        <f t="shared" si="0"/>
        <v>0.85043988269794724</v>
      </c>
      <c r="D170" s="6">
        <f t="shared" si="1"/>
        <v>12.415518952516283</v>
      </c>
      <c r="E170" s="19">
        <f t="shared" si="2"/>
        <v>63.65</v>
      </c>
      <c r="F170" s="6">
        <f t="shared" si="3"/>
        <v>33.596431022649277</v>
      </c>
    </row>
    <row r="171" spans="1:6" ht="12.75" customHeight="1" x14ac:dyDescent="0.35">
      <c r="A171" s="17">
        <f>A170+'Timing data'!$B$2/(60*60*24)</f>
        <v>0.53912037037036398</v>
      </c>
      <c r="B171" s="18">
        <f>InputData_FromArduino!A171</f>
        <v>175</v>
      </c>
      <c r="C171" s="6">
        <f t="shared" si="0"/>
        <v>0.85532746823069405</v>
      </c>
      <c r="D171" s="6">
        <f t="shared" si="1"/>
        <v>12.489054076229863</v>
      </c>
      <c r="E171" s="19">
        <f t="shared" si="2"/>
        <v>64.03</v>
      </c>
      <c r="F171" s="6">
        <f t="shared" si="3"/>
        <v>33.857240905971167</v>
      </c>
    </row>
    <row r="172" spans="1:6" ht="12.75" customHeight="1" x14ac:dyDescent="0.35">
      <c r="A172" s="17">
        <f>A171+'Timing data'!$B$2/(60*60*24)</f>
        <v>0.53935185185184542</v>
      </c>
      <c r="B172" s="18">
        <f>InputData_FromArduino!A172</f>
        <v>176</v>
      </c>
      <c r="C172" s="6">
        <f t="shared" si="0"/>
        <v>0.86021505376344087</v>
      </c>
      <c r="D172" s="6">
        <f t="shared" si="1"/>
        <v>12.562589199943444</v>
      </c>
      <c r="E172" s="19">
        <f t="shared" si="2"/>
        <v>64.41</v>
      </c>
      <c r="F172" s="6">
        <f t="shared" si="3"/>
        <v>34.118050789293058</v>
      </c>
    </row>
    <row r="173" spans="1:6" ht="12.75" customHeight="1" x14ac:dyDescent="0.35">
      <c r="A173" s="17">
        <f>A172+'Timing data'!$B$2/(60*60*24)</f>
        <v>0.53958333333332686</v>
      </c>
      <c r="B173" s="18">
        <f>InputData_FromArduino!A173</f>
        <v>176</v>
      </c>
      <c r="C173" s="6">
        <f t="shared" si="0"/>
        <v>0.86021505376344087</v>
      </c>
      <c r="D173" s="6">
        <f t="shared" si="1"/>
        <v>12.562589199943444</v>
      </c>
      <c r="E173" s="19">
        <f t="shared" si="2"/>
        <v>64.41</v>
      </c>
      <c r="F173" s="6">
        <f t="shared" si="3"/>
        <v>34.118050789293058</v>
      </c>
    </row>
    <row r="174" spans="1:6" ht="12.75" customHeight="1" x14ac:dyDescent="0.35">
      <c r="A174" s="17">
        <f>A173+'Timing data'!$B$2/(60*60*24)</f>
        <v>0.53981481481480831</v>
      </c>
      <c r="B174" s="18">
        <f>InputData_FromArduino!A174</f>
        <v>177</v>
      </c>
      <c r="C174" s="6">
        <f t="shared" si="0"/>
        <v>0.86510263929618769</v>
      </c>
      <c r="D174" s="6">
        <f t="shared" si="1"/>
        <v>12.636124323657024</v>
      </c>
      <c r="E174" s="19">
        <f t="shared" si="2"/>
        <v>64.78</v>
      </c>
      <c r="F174" s="6">
        <f t="shared" si="3"/>
        <v>34.371997254632802</v>
      </c>
    </row>
    <row r="175" spans="1:6" ht="12.75" customHeight="1" x14ac:dyDescent="0.35">
      <c r="A175" s="17">
        <f>A174+'Timing data'!$B$2/(60*60*24)</f>
        <v>0.54004629629628975</v>
      </c>
      <c r="B175" s="18">
        <f>InputData_FromArduino!A175</f>
        <v>178</v>
      </c>
      <c r="C175" s="6">
        <f t="shared" si="0"/>
        <v>0.86999022482893451</v>
      </c>
      <c r="D175" s="6">
        <f t="shared" si="1"/>
        <v>12.709659447370605</v>
      </c>
      <c r="E175" s="19">
        <f t="shared" si="2"/>
        <v>65.16</v>
      </c>
      <c r="F175" s="6">
        <f t="shared" si="3"/>
        <v>34.632807137954693</v>
      </c>
    </row>
    <row r="176" spans="1:6" ht="12.75" customHeight="1" x14ac:dyDescent="0.35">
      <c r="A176" s="17">
        <f>A175+'Timing data'!$B$2/(60*60*24)</f>
        <v>0.5402777777777712</v>
      </c>
      <c r="B176" s="18">
        <f>InputData_FromArduino!A176</f>
        <v>179</v>
      </c>
      <c r="C176" s="6">
        <f t="shared" si="0"/>
        <v>0.87487781036168133</v>
      </c>
      <c r="D176" s="6">
        <f t="shared" si="1"/>
        <v>12.783194571084184</v>
      </c>
      <c r="E176" s="19">
        <f t="shared" si="2"/>
        <v>65.540000000000006</v>
      </c>
      <c r="F176" s="6">
        <f t="shared" si="3"/>
        <v>34.893617021276597</v>
      </c>
    </row>
    <row r="177" spans="1:6" ht="12.75" customHeight="1" x14ac:dyDescent="0.35">
      <c r="A177" s="17">
        <f>A176+'Timing data'!$B$2/(60*60*24)</f>
        <v>0.54050925925925264</v>
      </c>
      <c r="B177" s="18">
        <f>InputData_FromArduino!A177</f>
        <v>179</v>
      </c>
      <c r="C177" s="6">
        <f t="shared" si="0"/>
        <v>0.87487781036168133</v>
      </c>
      <c r="D177" s="6">
        <f t="shared" si="1"/>
        <v>12.783194571084184</v>
      </c>
      <c r="E177" s="19">
        <f t="shared" si="2"/>
        <v>65.540000000000006</v>
      </c>
      <c r="F177" s="6">
        <f t="shared" si="3"/>
        <v>34.893617021276597</v>
      </c>
    </row>
    <row r="178" spans="1:6" ht="12.75" customHeight="1" x14ac:dyDescent="0.35">
      <c r="A178" s="17">
        <f>A177+'Timing data'!$B$2/(60*60*24)</f>
        <v>0.54074074074073408</v>
      </c>
      <c r="B178" s="18">
        <f>InputData_FromArduino!A178</f>
        <v>180</v>
      </c>
      <c r="C178" s="6">
        <f t="shared" si="0"/>
        <v>0.87976539589442815</v>
      </c>
      <c r="D178" s="6">
        <f t="shared" si="1"/>
        <v>12.856729694797764</v>
      </c>
      <c r="E178" s="19">
        <f t="shared" si="2"/>
        <v>65.92</v>
      </c>
      <c r="F178" s="6">
        <f t="shared" si="3"/>
        <v>35.154426904598495</v>
      </c>
    </row>
    <row r="179" spans="1:6" ht="12.75" customHeight="1" x14ac:dyDescent="0.35">
      <c r="A179" s="17">
        <f>A178+'Timing data'!$B$2/(60*60*24)</f>
        <v>0.54097222222221553</v>
      </c>
      <c r="B179" s="18">
        <f>InputData_FromArduino!A179</f>
        <v>181</v>
      </c>
      <c r="C179" s="6">
        <f t="shared" si="0"/>
        <v>0.88465298142717497</v>
      </c>
      <c r="D179" s="6">
        <f t="shared" si="1"/>
        <v>12.930264818511345</v>
      </c>
      <c r="E179" s="19">
        <f t="shared" si="2"/>
        <v>66.290000000000006</v>
      </c>
      <c r="F179" s="6">
        <f t="shared" si="3"/>
        <v>35.408373369938232</v>
      </c>
    </row>
    <row r="180" spans="1:6" ht="12.75" customHeight="1" x14ac:dyDescent="0.35">
      <c r="A180" s="17">
        <f>A179+'Timing data'!$B$2/(60*60*24)</f>
        <v>0.54120370370369697</v>
      </c>
      <c r="B180" s="18">
        <f>InputData_FromArduino!A180</f>
        <v>182</v>
      </c>
      <c r="C180" s="6">
        <f t="shared" si="0"/>
        <v>0.88954056695992179</v>
      </c>
      <c r="D180" s="6">
        <f t="shared" si="1"/>
        <v>13.003799942224925</v>
      </c>
      <c r="E180" s="19">
        <f t="shared" si="2"/>
        <v>66.67</v>
      </c>
      <c r="F180" s="6">
        <f t="shared" si="3"/>
        <v>35.669183253260123</v>
      </c>
    </row>
    <row r="181" spans="1:6" ht="12.75" customHeight="1" x14ac:dyDescent="0.35">
      <c r="A181" s="17">
        <f>A180+'Timing data'!$B$2/(60*60*24)</f>
        <v>0.54143518518517841</v>
      </c>
      <c r="B181" s="18">
        <f>InputData_FromArduino!A181</f>
        <v>183</v>
      </c>
      <c r="C181" s="6">
        <f t="shared" si="0"/>
        <v>0.8944281524926686</v>
      </c>
      <c r="D181" s="6">
        <f t="shared" si="1"/>
        <v>13.077335065938504</v>
      </c>
      <c r="E181" s="19">
        <f t="shared" si="2"/>
        <v>67.05</v>
      </c>
      <c r="F181" s="6">
        <f t="shared" si="3"/>
        <v>35.92999313658202</v>
      </c>
    </row>
    <row r="182" spans="1:6" ht="12.75" customHeight="1" x14ac:dyDescent="0.35">
      <c r="A182" s="17">
        <f>A181+'Timing data'!$B$2/(60*60*24)</f>
        <v>0.54166666666665986</v>
      </c>
      <c r="B182" s="18">
        <f>InputData_FromArduino!A182</f>
        <v>183</v>
      </c>
      <c r="C182" s="6">
        <f t="shared" si="0"/>
        <v>0.8944281524926686</v>
      </c>
      <c r="D182" s="6">
        <f t="shared" si="1"/>
        <v>13.077335065938504</v>
      </c>
      <c r="E182" s="19">
        <f t="shared" si="2"/>
        <v>67.05</v>
      </c>
      <c r="F182" s="6">
        <f t="shared" si="3"/>
        <v>35.92999313658202</v>
      </c>
    </row>
    <row r="183" spans="1:6" ht="12.75" customHeight="1" x14ac:dyDescent="0.35">
      <c r="A183" s="17">
        <f>A182+'Timing data'!$B$2/(60*60*24)</f>
        <v>0.5418981481481413</v>
      </c>
      <c r="B183" s="18">
        <f>InputData_FromArduino!A183</f>
        <v>184</v>
      </c>
      <c r="C183" s="6">
        <f t="shared" si="0"/>
        <v>0.89931573802541542</v>
      </c>
      <c r="D183" s="6">
        <f t="shared" si="1"/>
        <v>13.150870189652085</v>
      </c>
      <c r="E183" s="19">
        <f t="shared" si="2"/>
        <v>67.42</v>
      </c>
      <c r="F183" s="6">
        <f t="shared" si="3"/>
        <v>36.183939601921757</v>
      </c>
    </row>
    <row r="184" spans="1:6" ht="12.75" customHeight="1" x14ac:dyDescent="0.35">
      <c r="A184" s="17">
        <f>A183+'Timing data'!$B$2/(60*60*24)</f>
        <v>0.54212962962962274</v>
      </c>
      <c r="B184" s="18">
        <f>InputData_FromArduino!A184</f>
        <v>185</v>
      </c>
      <c r="C184" s="6">
        <f t="shared" si="0"/>
        <v>0.90420332355816224</v>
      </c>
      <c r="D184" s="6">
        <f t="shared" si="1"/>
        <v>13.224405313365665</v>
      </c>
      <c r="E184" s="19">
        <f t="shared" si="2"/>
        <v>67.8</v>
      </c>
      <c r="F184" s="6">
        <f t="shared" si="3"/>
        <v>36.444749485243648</v>
      </c>
    </row>
    <row r="185" spans="1:6" ht="12.75" customHeight="1" x14ac:dyDescent="0.35">
      <c r="A185" s="17">
        <f>A184+'Timing data'!$B$2/(60*60*24)</f>
        <v>0.54236111111110419</v>
      </c>
      <c r="B185" s="18">
        <f>InputData_FromArduino!A185</f>
        <v>186</v>
      </c>
      <c r="C185" s="6">
        <f t="shared" si="0"/>
        <v>0.90909090909090906</v>
      </c>
      <c r="D185" s="6">
        <f t="shared" si="1"/>
        <v>13.297940437079246</v>
      </c>
      <c r="E185" s="19">
        <f t="shared" si="2"/>
        <v>68.180000000000007</v>
      </c>
      <c r="F185" s="6">
        <f t="shared" si="3"/>
        <v>36.705559368565552</v>
      </c>
    </row>
    <row r="186" spans="1:6" ht="12.75" customHeight="1" x14ac:dyDescent="0.35">
      <c r="A186" s="17">
        <f>A185+'Timing data'!$B$2/(60*60*24)</f>
        <v>0.54259259259258563</v>
      </c>
      <c r="B186" s="18">
        <f>InputData_FromArduino!A186</f>
        <v>186</v>
      </c>
      <c r="C186" s="6">
        <f t="shared" si="0"/>
        <v>0.90909090909090906</v>
      </c>
      <c r="D186" s="6">
        <f t="shared" si="1"/>
        <v>13.297940437079246</v>
      </c>
      <c r="E186" s="19">
        <f t="shared" si="2"/>
        <v>68.180000000000007</v>
      </c>
      <c r="F186" s="6">
        <f t="shared" si="3"/>
        <v>36.705559368565552</v>
      </c>
    </row>
    <row r="187" spans="1:6" ht="12.75" customHeight="1" x14ac:dyDescent="0.35">
      <c r="A187" s="17">
        <f>A186+'Timing data'!$B$2/(60*60*24)</f>
        <v>0.54282407407406708</v>
      </c>
      <c r="B187" s="18">
        <f>InputData_FromArduino!A187</f>
        <v>187</v>
      </c>
      <c r="C187" s="6">
        <f t="shared" si="0"/>
        <v>0.91397849462365588</v>
      </c>
      <c r="D187" s="6">
        <f t="shared" si="1"/>
        <v>13.371475560792826</v>
      </c>
      <c r="E187" s="19">
        <f t="shared" si="2"/>
        <v>68.56</v>
      </c>
      <c r="F187" s="6">
        <f t="shared" si="3"/>
        <v>36.966369251887443</v>
      </c>
    </row>
    <row r="188" spans="1:6" ht="12.75" customHeight="1" x14ac:dyDescent="0.35">
      <c r="A188" s="17">
        <f>A187+'Timing data'!$B$2/(60*60*24)</f>
        <v>0.54305555555554852</v>
      </c>
      <c r="B188" s="18">
        <f>InputData_FromArduino!A188</f>
        <v>188</v>
      </c>
      <c r="C188" s="6">
        <f t="shared" si="0"/>
        <v>0.9188660801564027</v>
      </c>
      <c r="D188" s="6">
        <f t="shared" si="1"/>
        <v>13.445010684506405</v>
      </c>
      <c r="E188" s="19">
        <f t="shared" si="2"/>
        <v>68.930000000000007</v>
      </c>
      <c r="F188" s="6">
        <f t="shared" si="3"/>
        <v>37.22031571722718</v>
      </c>
    </row>
    <row r="189" spans="1:6" ht="12.75" customHeight="1" x14ac:dyDescent="0.35">
      <c r="A189" s="17">
        <f>A188+'Timing data'!$B$2/(60*60*24)</f>
        <v>0.54328703703702996</v>
      </c>
      <c r="B189" s="18">
        <f>InputData_FromArduino!A189</f>
        <v>189</v>
      </c>
      <c r="C189" s="6">
        <f t="shared" si="0"/>
        <v>0.92375366568914952</v>
      </c>
      <c r="D189" s="6">
        <f t="shared" si="1"/>
        <v>13.518545808219987</v>
      </c>
      <c r="E189" s="19">
        <f t="shared" si="2"/>
        <v>69.31</v>
      </c>
      <c r="F189" s="6">
        <f t="shared" si="3"/>
        <v>37.481125600549078</v>
      </c>
    </row>
    <row r="190" spans="1:6" ht="12.75" customHeight="1" x14ac:dyDescent="0.35">
      <c r="A190" s="17">
        <f>A189+'Timing data'!$B$2/(60*60*24)</f>
        <v>0.54351851851851141</v>
      </c>
      <c r="B190" s="18">
        <f>InputData_FromArduino!A190</f>
        <v>189</v>
      </c>
      <c r="C190" s="6">
        <f t="shared" si="0"/>
        <v>0.92375366568914952</v>
      </c>
      <c r="D190" s="6">
        <f t="shared" si="1"/>
        <v>13.518545808219987</v>
      </c>
      <c r="E190" s="19">
        <f t="shared" si="2"/>
        <v>69.31</v>
      </c>
      <c r="F190" s="6">
        <f t="shared" si="3"/>
        <v>37.481125600549078</v>
      </c>
    </row>
    <row r="191" spans="1:6" ht="12.75" customHeight="1" x14ac:dyDescent="0.35">
      <c r="A191" s="17">
        <f>A190+'Timing data'!$B$2/(60*60*24)</f>
        <v>0.54374999999999285</v>
      </c>
      <c r="B191" s="18">
        <f>InputData_FromArduino!A191</f>
        <v>190</v>
      </c>
      <c r="C191" s="6">
        <f t="shared" si="0"/>
        <v>0.92864125122189634</v>
      </c>
      <c r="D191" s="6">
        <f t="shared" si="1"/>
        <v>13.592080931933566</v>
      </c>
      <c r="E191" s="19">
        <f t="shared" si="2"/>
        <v>69.69</v>
      </c>
      <c r="F191" s="6">
        <f t="shared" si="3"/>
        <v>37.741935483870968</v>
      </c>
    </row>
    <row r="192" spans="1:6" ht="12.75" customHeight="1" x14ac:dyDescent="0.35">
      <c r="A192" s="17">
        <f>A191+'Timing data'!$B$2/(60*60*24)</f>
        <v>0.54398148148147429</v>
      </c>
      <c r="B192" s="18">
        <f>InputData_FromArduino!A192</f>
        <v>191</v>
      </c>
      <c r="C192" s="6">
        <f t="shared" si="0"/>
        <v>0.93352883675464315</v>
      </c>
      <c r="D192" s="6">
        <f t="shared" si="1"/>
        <v>13.665616055647146</v>
      </c>
      <c r="E192" s="19">
        <f t="shared" si="2"/>
        <v>70.06</v>
      </c>
      <c r="F192" s="6">
        <f t="shared" si="3"/>
        <v>37.995881949210705</v>
      </c>
    </row>
    <row r="193" spans="1:6" ht="12.75" customHeight="1" x14ac:dyDescent="0.35">
      <c r="A193" s="17">
        <f>A192+'Timing data'!$B$2/(60*60*24)</f>
        <v>0.54421296296295574</v>
      </c>
      <c r="B193" s="18">
        <f>InputData_FromArduino!A193</f>
        <v>192</v>
      </c>
      <c r="C193" s="6">
        <f t="shared" si="0"/>
        <v>0.93841642228739008</v>
      </c>
      <c r="D193" s="6">
        <f t="shared" si="1"/>
        <v>13.739151179360729</v>
      </c>
      <c r="E193" s="19">
        <f t="shared" si="2"/>
        <v>70.44</v>
      </c>
      <c r="F193" s="6">
        <f t="shared" si="3"/>
        <v>38.256691832532596</v>
      </c>
    </row>
    <row r="194" spans="1:6" ht="12.75" customHeight="1" x14ac:dyDescent="0.35">
      <c r="A194" s="17">
        <f>A193+'Timing data'!$B$2/(60*60*24)</f>
        <v>0.54444444444443718</v>
      </c>
      <c r="B194" s="18">
        <f>InputData_FromArduino!A194</f>
        <v>193</v>
      </c>
      <c r="C194" s="6">
        <f t="shared" si="0"/>
        <v>0.9433040078201369</v>
      </c>
      <c r="D194" s="6">
        <f t="shared" si="1"/>
        <v>13.812686303074308</v>
      </c>
      <c r="E194" s="19">
        <f t="shared" si="2"/>
        <v>70.819999999999993</v>
      </c>
      <c r="F194" s="6">
        <f t="shared" si="3"/>
        <v>38.517501715854493</v>
      </c>
    </row>
    <row r="195" spans="1:6" ht="12.75" customHeight="1" x14ac:dyDescent="0.35">
      <c r="A195" s="17">
        <f>A194+'Timing data'!$B$2/(60*60*24)</f>
        <v>0.54467592592591862</v>
      </c>
      <c r="B195" s="18">
        <f>InputData_FromArduino!A195</f>
        <v>193</v>
      </c>
      <c r="C195" s="6">
        <f t="shared" si="0"/>
        <v>0.9433040078201369</v>
      </c>
      <c r="D195" s="6">
        <f t="shared" si="1"/>
        <v>13.812686303074308</v>
      </c>
      <c r="E195" s="19">
        <f t="shared" si="2"/>
        <v>70.819999999999993</v>
      </c>
      <c r="F195" s="6">
        <f t="shared" si="3"/>
        <v>38.517501715854493</v>
      </c>
    </row>
    <row r="196" spans="1:6" ht="12.75" customHeight="1" x14ac:dyDescent="0.35">
      <c r="A196" s="17">
        <f>A195+'Timing data'!$B$2/(60*60*24)</f>
        <v>0.54490740740740007</v>
      </c>
      <c r="B196" s="18">
        <f>InputData_FromArduino!A196</f>
        <v>194</v>
      </c>
      <c r="C196" s="6">
        <f t="shared" si="0"/>
        <v>0.94819159335288372</v>
      </c>
      <c r="D196" s="6">
        <f t="shared" si="1"/>
        <v>13.886221426787888</v>
      </c>
      <c r="E196" s="19">
        <f t="shared" si="2"/>
        <v>71.19</v>
      </c>
      <c r="F196" s="6">
        <f t="shared" si="3"/>
        <v>38.771448181194231</v>
      </c>
    </row>
    <row r="197" spans="1:6" ht="12.75" customHeight="1" x14ac:dyDescent="0.35">
      <c r="A197" s="17">
        <f>A196+'Timing data'!$B$2/(60*60*24)</f>
        <v>0.54513888888888151</v>
      </c>
      <c r="B197" s="18">
        <f>InputData_FromArduino!A197</f>
        <v>195</v>
      </c>
      <c r="C197" s="6">
        <f t="shared" si="0"/>
        <v>0.95307917888563054</v>
      </c>
      <c r="D197" s="6">
        <f t="shared" si="1"/>
        <v>13.959756550501469</v>
      </c>
      <c r="E197" s="19">
        <f t="shared" si="2"/>
        <v>71.569999999999993</v>
      </c>
      <c r="F197" s="6">
        <f t="shared" si="3"/>
        <v>39.032258064516121</v>
      </c>
    </row>
    <row r="198" spans="1:6" ht="12.75" customHeight="1" x14ac:dyDescent="0.35">
      <c r="A198" s="17">
        <f>A197+'Timing data'!$B$2/(60*60*24)</f>
        <v>0.54537037037036296</v>
      </c>
      <c r="B198" s="18">
        <f>InputData_FromArduino!A198</f>
        <v>196</v>
      </c>
      <c r="C198" s="6">
        <f t="shared" si="0"/>
        <v>0.95796676441837736</v>
      </c>
      <c r="D198" s="6">
        <f t="shared" si="1"/>
        <v>14.033291674215048</v>
      </c>
      <c r="E198" s="19">
        <f t="shared" si="2"/>
        <v>71.95</v>
      </c>
      <c r="F198" s="6">
        <f t="shared" si="3"/>
        <v>39.293067947838026</v>
      </c>
    </row>
    <row r="199" spans="1:6" ht="12.75" customHeight="1" x14ac:dyDescent="0.35">
      <c r="A199" s="17">
        <f>A198+'Timing data'!$B$2/(60*60*24)</f>
        <v>0.5456018518518444</v>
      </c>
      <c r="B199" s="18">
        <f>InputData_FromArduino!A199</f>
        <v>196</v>
      </c>
      <c r="C199" s="6">
        <f t="shared" si="0"/>
        <v>0.95796676441837736</v>
      </c>
      <c r="D199" s="6">
        <f t="shared" si="1"/>
        <v>14.033291674215048</v>
      </c>
      <c r="E199" s="19">
        <f t="shared" si="2"/>
        <v>71.95</v>
      </c>
      <c r="F199" s="6">
        <f t="shared" si="3"/>
        <v>39.293067947838026</v>
      </c>
    </row>
    <row r="200" spans="1:6" ht="12.75" customHeight="1" x14ac:dyDescent="0.35">
      <c r="A200" s="17">
        <f>A199+'Timing data'!$B$2/(60*60*24)</f>
        <v>0.54583333333332584</v>
      </c>
      <c r="B200" s="18">
        <f>InputData_FromArduino!A200</f>
        <v>197</v>
      </c>
      <c r="C200" s="6">
        <f t="shared" si="0"/>
        <v>0.96285434995112418</v>
      </c>
      <c r="D200" s="6">
        <f t="shared" si="1"/>
        <v>14.106826797928628</v>
      </c>
      <c r="E200" s="19">
        <f t="shared" si="2"/>
        <v>72.33</v>
      </c>
      <c r="F200" s="6">
        <f t="shared" si="3"/>
        <v>39.553877831159916</v>
      </c>
    </row>
    <row r="201" spans="1:6" ht="12.75" customHeight="1" x14ac:dyDescent="0.35">
      <c r="A201" s="17">
        <f>A200+'Timing data'!$B$2/(60*60*24)</f>
        <v>0.54606481481480729</v>
      </c>
      <c r="B201" s="18">
        <f>InputData_FromArduino!A201</f>
        <v>198</v>
      </c>
      <c r="C201" s="6">
        <f t="shared" si="0"/>
        <v>0.967741935483871</v>
      </c>
      <c r="D201" s="6">
        <f t="shared" si="1"/>
        <v>14.180361921642209</v>
      </c>
      <c r="E201" s="19">
        <f t="shared" si="2"/>
        <v>72.7</v>
      </c>
      <c r="F201" s="6">
        <f t="shared" si="3"/>
        <v>39.807824296499653</v>
      </c>
    </row>
    <row r="202" spans="1:6" ht="12.75" customHeight="1" x14ac:dyDescent="0.35">
      <c r="A202" s="17">
        <f>A201+'Timing data'!$B$2/(60*60*24)</f>
        <v>0.54629629629628873</v>
      </c>
      <c r="B202" s="18">
        <f>InputData_FromArduino!A202</f>
        <v>199</v>
      </c>
      <c r="C202" s="6">
        <f t="shared" si="0"/>
        <v>0.97262952101661782</v>
      </c>
      <c r="D202" s="6">
        <f t="shared" si="1"/>
        <v>14.253897045355789</v>
      </c>
      <c r="E202" s="19">
        <f t="shared" si="2"/>
        <v>73.08</v>
      </c>
      <c r="F202" s="6">
        <f t="shared" si="3"/>
        <v>40.068634179821544</v>
      </c>
    </row>
    <row r="203" spans="1:6" ht="12.75" customHeight="1" x14ac:dyDescent="0.35">
      <c r="A203" s="17">
        <f>A202+'Timing data'!$B$2/(60*60*24)</f>
        <v>0.54652777777777017</v>
      </c>
      <c r="B203" s="18">
        <f>InputData_FromArduino!A203</f>
        <v>200</v>
      </c>
      <c r="C203" s="6">
        <f t="shared" si="0"/>
        <v>0.97751710654936463</v>
      </c>
      <c r="D203" s="6">
        <f t="shared" si="1"/>
        <v>14.32743216906937</v>
      </c>
      <c r="E203" s="19">
        <f t="shared" si="2"/>
        <v>73.459999999999994</v>
      </c>
      <c r="F203" s="6">
        <f t="shared" si="3"/>
        <v>40.329444063143441</v>
      </c>
    </row>
    <row r="204" spans="1:6" ht="12.75" customHeight="1" x14ac:dyDescent="0.35">
      <c r="A204" s="17">
        <f>A203+'Timing data'!$B$2/(60*60*24)</f>
        <v>0.54675925925925162</v>
      </c>
      <c r="B204" s="18">
        <f>InputData_FromArduino!A204</f>
        <v>200</v>
      </c>
      <c r="C204" s="6">
        <f t="shared" si="0"/>
        <v>0.97751710654936463</v>
      </c>
      <c r="D204" s="6">
        <f t="shared" si="1"/>
        <v>14.32743216906937</v>
      </c>
      <c r="E204" s="19">
        <f t="shared" si="2"/>
        <v>73.459999999999994</v>
      </c>
      <c r="F204" s="6">
        <f t="shared" si="3"/>
        <v>40.329444063143441</v>
      </c>
    </row>
    <row r="205" spans="1:6" ht="12.75" customHeight="1" x14ac:dyDescent="0.35">
      <c r="A205" s="17">
        <f>A204+'Timing data'!$B$2/(60*60*24)</f>
        <v>0.54699074074073306</v>
      </c>
      <c r="B205" s="18">
        <f>InputData_FromArduino!A205</f>
        <v>201</v>
      </c>
      <c r="C205" s="6">
        <f t="shared" si="0"/>
        <v>0.98240469208211145</v>
      </c>
      <c r="D205" s="6">
        <f t="shared" si="1"/>
        <v>14.40096729278295</v>
      </c>
      <c r="E205" s="19">
        <f t="shared" si="2"/>
        <v>73.83</v>
      </c>
      <c r="F205" s="6">
        <f t="shared" si="3"/>
        <v>40.583390528483179</v>
      </c>
    </row>
    <row r="206" spans="1:6" ht="12.75" customHeight="1" x14ac:dyDescent="0.35">
      <c r="A206" s="17">
        <f>A205+'Timing data'!$B$2/(60*60*24)</f>
        <v>0.5472222222222145</v>
      </c>
      <c r="B206" s="18">
        <f>InputData_FromArduino!A206</f>
        <v>202</v>
      </c>
      <c r="C206" s="6">
        <f t="shared" si="0"/>
        <v>0.98729227761485827</v>
      </c>
      <c r="D206" s="6">
        <f t="shared" si="1"/>
        <v>14.474502416496529</v>
      </c>
      <c r="E206" s="19">
        <f t="shared" si="2"/>
        <v>74.209999999999994</v>
      </c>
      <c r="F206" s="6">
        <f t="shared" si="3"/>
        <v>40.844200411805069</v>
      </c>
    </row>
    <row r="207" spans="1:6" ht="12.75" customHeight="1" x14ac:dyDescent="0.35">
      <c r="A207" s="17">
        <f>A206+'Timing data'!$B$2/(60*60*24)</f>
        <v>0.54745370370369595</v>
      </c>
      <c r="B207" s="18">
        <f>InputData_FromArduino!A207</f>
        <v>203</v>
      </c>
      <c r="C207" s="6">
        <f t="shared" si="0"/>
        <v>0.99217986314760509</v>
      </c>
      <c r="D207" s="6">
        <f t="shared" si="1"/>
        <v>14.54803754021011</v>
      </c>
      <c r="E207" s="19">
        <f t="shared" si="2"/>
        <v>74.59</v>
      </c>
      <c r="F207" s="6">
        <f t="shared" si="3"/>
        <v>41.105010295126974</v>
      </c>
    </row>
    <row r="208" spans="1:6" ht="12.75" customHeight="1" x14ac:dyDescent="0.35">
      <c r="A208" s="17">
        <f>A207+'Timing data'!$B$2/(60*60*24)</f>
        <v>0.54768518518517739</v>
      </c>
      <c r="B208" s="18">
        <f>InputData_FromArduino!A208</f>
        <v>203</v>
      </c>
      <c r="C208" s="6">
        <f t="shared" si="0"/>
        <v>0.99217986314760509</v>
      </c>
      <c r="D208" s="6">
        <f t="shared" si="1"/>
        <v>14.54803754021011</v>
      </c>
      <c r="E208" s="19">
        <f t="shared" si="2"/>
        <v>74.59</v>
      </c>
      <c r="F208" s="6">
        <f t="shared" si="3"/>
        <v>41.105010295126974</v>
      </c>
    </row>
    <row r="209" spans="1:6" ht="12.75" customHeight="1" x14ac:dyDescent="0.35">
      <c r="A209" s="17">
        <f>A208+'Timing data'!$B$2/(60*60*24)</f>
        <v>0.54791666666665884</v>
      </c>
      <c r="B209" s="18">
        <f>InputData_FromArduino!A209</f>
        <v>204</v>
      </c>
      <c r="C209" s="6">
        <f t="shared" si="0"/>
        <v>0.99706744868035191</v>
      </c>
      <c r="D209" s="6">
        <f t="shared" si="1"/>
        <v>14.62157266392369</v>
      </c>
      <c r="E209" s="19">
        <f t="shared" si="2"/>
        <v>74.97</v>
      </c>
      <c r="F209" s="6">
        <f t="shared" si="3"/>
        <v>41.365820178448864</v>
      </c>
    </row>
    <row r="210" spans="1:6" ht="12.75" customHeight="1" x14ac:dyDescent="0.35">
      <c r="A210" s="17">
        <f>A209+'Timing data'!$B$2/(60*60*24)</f>
        <v>0.54814814814814028</v>
      </c>
      <c r="B210" s="18">
        <f>InputData_FromArduino!A210</f>
        <v>205</v>
      </c>
      <c r="C210" s="6">
        <f t="shared" si="0"/>
        <v>1.0019550342130987</v>
      </c>
      <c r="D210" s="6">
        <f t="shared" si="1"/>
        <v>14.695107787637269</v>
      </c>
      <c r="E210" s="19">
        <f t="shared" si="2"/>
        <v>75.34</v>
      </c>
      <c r="F210" s="6">
        <f t="shared" si="3"/>
        <v>41.619766643788601</v>
      </c>
    </row>
    <row r="211" spans="1:6" ht="12.75" customHeight="1" x14ac:dyDescent="0.35">
      <c r="A211" s="17">
        <f>A210+'Timing data'!$B$2/(60*60*24)</f>
        <v>0.54837962962962172</v>
      </c>
      <c r="B211" s="18">
        <f>InputData_FromArduino!A211</f>
        <v>206</v>
      </c>
      <c r="C211" s="6">
        <f t="shared" si="0"/>
        <v>1.0068426197458455</v>
      </c>
      <c r="D211" s="6">
        <f t="shared" si="1"/>
        <v>14.768642911350851</v>
      </c>
      <c r="E211" s="19">
        <f t="shared" si="2"/>
        <v>75.72</v>
      </c>
      <c r="F211" s="6">
        <f t="shared" si="3"/>
        <v>41.880576527110499</v>
      </c>
    </row>
    <row r="212" spans="1:6" ht="12.75" customHeight="1" x14ac:dyDescent="0.35">
      <c r="A212" s="17">
        <f>A211+'Timing data'!$B$2/(60*60*24)</f>
        <v>0.54861111111110317</v>
      </c>
      <c r="B212" s="18">
        <f>InputData_FromArduino!A212</f>
        <v>206</v>
      </c>
      <c r="C212" s="6">
        <f t="shared" si="0"/>
        <v>1.0068426197458455</v>
      </c>
      <c r="D212" s="6">
        <f t="shared" si="1"/>
        <v>14.768642911350851</v>
      </c>
      <c r="E212" s="19">
        <f t="shared" si="2"/>
        <v>75.72</v>
      </c>
      <c r="F212" s="6">
        <f t="shared" si="3"/>
        <v>41.880576527110499</v>
      </c>
    </row>
    <row r="213" spans="1:6" ht="12.75" customHeight="1" x14ac:dyDescent="0.35">
      <c r="A213" s="17">
        <f>A212+'Timing data'!$B$2/(60*60*24)</f>
        <v>0.54884259259258461</v>
      </c>
      <c r="B213" s="18">
        <f>InputData_FromArduino!A213</f>
        <v>207</v>
      </c>
      <c r="C213" s="6">
        <f t="shared" si="0"/>
        <v>1.0117302052785924</v>
      </c>
      <c r="D213" s="6">
        <f t="shared" si="1"/>
        <v>14.84217803506443</v>
      </c>
      <c r="E213" s="19">
        <f t="shared" si="2"/>
        <v>76.099999999999994</v>
      </c>
      <c r="F213" s="6">
        <f t="shared" si="3"/>
        <v>42.141386410432389</v>
      </c>
    </row>
    <row r="214" spans="1:6" ht="12.75" customHeight="1" x14ac:dyDescent="0.35">
      <c r="A214" s="17">
        <f>A213+'Timing data'!$B$2/(60*60*24)</f>
        <v>0.54907407407406605</v>
      </c>
      <c r="B214" s="18">
        <f>InputData_FromArduino!A214</f>
        <v>208</v>
      </c>
      <c r="C214" s="6">
        <f t="shared" si="0"/>
        <v>1.0166177908113392</v>
      </c>
      <c r="D214" s="6">
        <f t="shared" si="1"/>
        <v>14.915713158778011</v>
      </c>
      <c r="E214" s="19">
        <f t="shared" si="2"/>
        <v>76.47</v>
      </c>
      <c r="F214" s="6">
        <f t="shared" si="3"/>
        <v>42.395332875772127</v>
      </c>
    </row>
    <row r="215" spans="1:6" ht="12.75" customHeight="1" x14ac:dyDescent="0.35">
      <c r="A215" s="17">
        <f>A214+'Timing data'!$B$2/(60*60*24)</f>
        <v>0.5493055555555475</v>
      </c>
      <c r="B215" s="18">
        <f>InputData_FromArduino!A215</f>
        <v>209</v>
      </c>
      <c r="C215" s="6">
        <f t="shared" si="0"/>
        <v>1.021505376344086</v>
      </c>
      <c r="D215" s="6">
        <f t="shared" si="1"/>
        <v>14.989248282491591</v>
      </c>
      <c r="E215" s="19">
        <f t="shared" si="2"/>
        <v>76.849999999999994</v>
      </c>
      <c r="F215" s="6">
        <f t="shared" si="3"/>
        <v>42.656142759094017</v>
      </c>
    </row>
    <row r="216" spans="1:6" ht="12.75" customHeight="1" x14ac:dyDescent="0.35">
      <c r="A216" s="17">
        <f>A215+'Timing data'!$B$2/(60*60*24)</f>
        <v>0.54953703703702894</v>
      </c>
      <c r="B216" s="18">
        <f>InputData_FromArduino!A216</f>
        <v>210</v>
      </c>
      <c r="C216" s="6">
        <f t="shared" si="0"/>
        <v>1.0263929618768328</v>
      </c>
      <c r="D216" s="6">
        <f t="shared" si="1"/>
        <v>15.062783406205169</v>
      </c>
      <c r="E216" s="19">
        <f t="shared" si="2"/>
        <v>77.23</v>
      </c>
      <c r="F216" s="6">
        <f t="shared" si="3"/>
        <v>42.916952642415922</v>
      </c>
    </row>
    <row r="217" spans="1:6" ht="12.75" customHeight="1" x14ac:dyDescent="0.35">
      <c r="A217" s="17">
        <f>A216+'Timing data'!$B$2/(60*60*24)</f>
        <v>0.54976851851851039</v>
      </c>
      <c r="B217" s="18">
        <f>InputData_FromArduino!A217</f>
        <v>210</v>
      </c>
      <c r="C217" s="6">
        <f t="shared" si="0"/>
        <v>1.0263929618768328</v>
      </c>
      <c r="D217" s="6">
        <f t="shared" si="1"/>
        <v>15.062783406205169</v>
      </c>
      <c r="E217" s="19">
        <f t="shared" si="2"/>
        <v>77.23</v>
      </c>
      <c r="F217" s="6">
        <f t="shared" si="3"/>
        <v>42.916952642415922</v>
      </c>
    </row>
    <row r="218" spans="1:6" ht="12.75" customHeight="1" x14ac:dyDescent="0.35">
      <c r="A218" s="17">
        <f>A217+'Timing data'!$B$2/(60*60*24)</f>
        <v>0.54999999999999183</v>
      </c>
      <c r="B218" s="18">
        <f>InputData_FromArduino!A218</f>
        <v>211</v>
      </c>
      <c r="C218" s="6">
        <f t="shared" si="0"/>
        <v>1.0312805474095796</v>
      </c>
      <c r="D218" s="6">
        <f t="shared" si="1"/>
        <v>15.13631852991875</v>
      </c>
      <c r="E218" s="19">
        <f t="shared" si="2"/>
        <v>77.61</v>
      </c>
      <c r="F218" s="6">
        <f t="shared" si="3"/>
        <v>43.177762525737812</v>
      </c>
    </row>
    <row r="219" spans="1:6" ht="12.75" customHeight="1" x14ac:dyDescent="0.35">
      <c r="A219" s="17">
        <f>A218+'Timing data'!$B$2/(60*60*24)</f>
        <v>0.55023148148147327</v>
      </c>
      <c r="B219" s="18">
        <f>InputData_FromArduino!A219</f>
        <v>212</v>
      </c>
      <c r="C219" s="6">
        <f t="shared" si="0"/>
        <v>1.0361681329423265</v>
      </c>
      <c r="D219" s="6">
        <f t="shared" si="1"/>
        <v>15.209853653632329</v>
      </c>
      <c r="E219" s="19">
        <f t="shared" si="2"/>
        <v>77.98</v>
      </c>
      <c r="F219" s="6">
        <f t="shared" si="3"/>
        <v>43.431708991077549</v>
      </c>
    </row>
    <row r="220" spans="1:6" ht="12.75" customHeight="1" x14ac:dyDescent="0.35">
      <c r="A220" s="17">
        <f>A219+'Timing data'!$B$2/(60*60*24)</f>
        <v>0.55046296296295472</v>
      </c>
      <c r="B220" s="18">
        <f>InputData_FromArduino!A220</f>
        <v>213</v>
      </c>
      <c r="C220" s="6">
        <f t="shared" si="0"/>
        <v>1.0410557184750733</v>
      </c>
      <c r="D220" s="6">
        <f t="shared" si="1"/>
        <v>15.283388777345909</v>
      </c>
      <c r="E220" s="19">
        <f t="shared" si="2"/>
        <v>78.36</v>
      </c>
      <c r="F220" s="6">
        <f t="shared" si="3"/>
        <v>43.692518874399447</v>
      </c>
    </row>
    <row r="221" spans="1:6" ht="12.75" customHeight="1" x14ac:dyDescent="0.35">
      <c r="A221" s="17">
        <f>A220+'Timing data'!$B$2/(60*60*24)</f>
        <v>0.55069444444443616</v>
      </c>
      <c r="B221" s="18">
        <f>InputData_FromArduino!A221</f>
        <v>213</v>
      </c>
      <c r="C221" s="6">
        <f t="shared" si="0"/>
        <v>1.0410557184750733</v>
      </c>
      <c r="D221" s="6">
        <f t="shared" si="1"/>
        <v>15.283388777345909</v>
      </c>
      <c r="E221" s="19">
        <f t="shared" si="2"/>
        <v>78.36</v>
      </c>
      <c r="F221" s="6">
        <f t="shared" si="3"/>
        <v>43.692518874399447</v>
      </c>
    </row>
    <row r="222" spans="1:6" ht="12.75" customHeight="1" x14ac:dyDescent="0.35">
      <c r="A222" s="17">
        <f>A221+'Timing data'!$B$2/(60*60*24)</f>
        <v>0.5509259259259176</v>
      </c>
      <c r="B222" s="18">
        <f>InputData_FromArduino!A222</f>
        <v>214</v>
      </c>
      <c r="C222" s="6">
        <f t="shared" si="0"/>
        <v>1.0459433040078201</v>
      </c>
      <c r="D222" s="6">
        <f t="shared" si="1"/>
        <v>15.35692390105949</v>
      </c>
      <c r="E222" s="19">
        <f t="shared" si="2"/>
        <v>78.739999999999995</v>
      </c>
      <c r="F222" s="6">
        <f t="shared" si="3"/>
        <v>43.953328757721337</v>
      </c>
    </row>
    <row r="223" spans="1:6" ht="12.75" customHeight="1" x14ac:dyDescent="0.35">
      <c r="A223" s="17">
        <f>A222+'Timing data'!$B$2/(60*60*24)</f>
        <v>0.55115740740739905</v>
      </c>
      <c r="B223" s="18">
        <f>InputData_FromArduino!A223</f>
        <v>215</v>
      </c>
      <c r="C223" s="6">
        <f t="shared" si="0"/>
        <v>1.0508308895405669</v>
      </c>
      <c r="D223" s="6">
        <f t="shared" si="1"/>
        <v>15.43045902477307</v>
      </c>
      <c r="E223" s="19">
        <f t="shared" si="2"/>
        <v>79.11</v>
      </c>
      <c r="F223" s="6">
        <f t="shared" si="3"/>
        <v>44.207275223061075</v>
      </c>
    </row>
    <row r="224" spans="1:6" ht="12.75" customHeight="1" x14ac:dyDescent="0.35">
      <c r="A224" s="17">
        <f>A223+'Timing data'!$B$2/(60*60*24)</f>
        <v>0.55138888888888049</v>
      </c>
      <c r="B224" s="18">
        <f>InputData_FromArduino!A224</f>
        <v>216</v>
      </c>
      <c r="C224" s="6">
        <f t="shared" si="0"/>
        <v>1.0557184750733137</v>
      </c>
      <c r="D224" s="6">
        <f t="shared" si="1"/>
        <v>15.503994148486651</v>
      </c>
      <c r="E224" s="19">
        <f t="shared" si="2"/>
        <v>79.489999999999995</v>
      </c>
      <c r="F224" s="6">
        <f t="shared" si="3"/>
        <v>44.468085106382965</v>
      </c>
    </row>
    <row r="225" spans="1:6" ht="12.75" customHeight="1" x14ac:dyDescent="0.35">
      <c r="A225" s="17">
        <f>A224+'Timing data'!$B$2/(60*60*24)</f>
        <v>0.55162037037036193</v>
      </c>
      <c r="B225" s="18">
        <f>InputData_FromArduino!A225</f>
        <v>217</v>
      </c>
      <c r="C225" s="6">
        <f t="shared" si="0"/>
        <v>1.0606060606060606</v>
      </c>
      <c r="D225" s="6">
        <f t="shared" si="1"/>
        <v>15.577529272200231</v>
      </c>
      <c r="E225" s="19">
        <f t="shared" si="2"/>
        <v>79.87</v>
      </c>
      <c r="F225" s="6">
        <f t="shared" si="3"/>
        <v>44.728894989704877</v>
      </c>
    </row>
    <row r="226" spans="1:6" ht="12.75" customHeight="1" x14ac:dyDescent="0.35">
      <c r="A226" s="17">
        <f>A225+'Timing data'!$B$2/(60*60*24)</f>
        <v>0.55185185185184338</v>
      </c>
      <c r="B226" s="18">
        <f>InputData_FromArduino!A226</f>
        <v>217</v>
      </c>
      <c r="C226" s="6">
        <f t="shared" si="0"/>
        <v>1.0606060606060606</v>
      </c>
      <c r="D226" s="6">
        <f t="shared" si="1"/>
        <v>15.577529272200231</v>
      </c>
      <c r="E226" s="19">
        <f t="shared" si="2"/>
        <v>79.87</v>
      </c>
      <c r="F226" s="6">
        <f t="shared" si="3"/>
        <v>44.728894989704877</v>
      </c>
    </row>
    <row r="227" spans="1:6" ht="12.75" customHeight="1" x14ac:dyDescent="0.35">
      <c r="A227" s="17">
        <f>A226+'Timing data'!$B$2/(60*60*24)</f>
        <v>0.55208333333332482</v>
      </c>
      <c r="B227" s="18">
        <f>InputData_FromArduino!A227</f>
        <v>218</v>
      </c>
      <c r="C227" s="6">
        <f t="shared" si="0"/>
        <v>1.0654936461388074</v>
      </c>
      <c r="D227" s="6">
        <f t="shared" si="1"/>
        <v>15.65106439591381</v>
      </c>
      <c r="E227" s="19">
        <f t="shared" si="2"/>
        <v>80.25</v>
      </c>
      <c r="F227" s="6">
        <f t="shared" si="3"/>
        <v>44.989704873026767</v>
      </c>
    </row>
    <row r="228" spans="1:6" ht="12.75" customHeight="1" x14ac:dyDescent="0.35">
      <c r="A228" s="17">
        <f>A227+'Timing data'!$B$2/(60*60*24)</f>
        <v>0.55231481481480627</v>
      </c>
      <c r="B228" s="18">
        <f>InputData_FromArduino!A228</f>
        <v>219</v>
      </c>
      <c r="C228" s="6">
        <f t="shared" si="0"/>
        <v>1.0703812316715542</v>
      </c>
      <c r="D228" s="6">
        <f t="shared" si="1"/>
        <v>15.724599519627391</v>
      </c>
      <c r="E228" s="19">
        <f t="shared" si="2"/>
        <v>80.62</v>
      </c>
      <c r="F228" s="6">
        <f t="shared" si="3"/>
        <v>45.243651338366512</v>
      </c>
    </row>
    <row r="229" spans="1:6" ht="12.75" customHeight="1" x14ac:dyDescent="0.35">
      <c r="A229" s="17">
        <f>A228+'Timing data'!$B$2/(60*60*24)</f>
        <v>0.55254629629628771</v>
      </c>
      <c r="B229" s="18">
        <f>InputData_FromArduino!A229</f>
        <v>220</v>
      </c>
      <c r="C229" s="6">
        <f t="shared" si="0"/>
        <v>1.075268817204301</v>
      </c>
      <c r="D229" s="6">
        <f t="shared" si="1"/>
        <v>15.798134643340971</v>
      </c>
      <c r="E229" s="19">
        <f t="shared" si="2"/>
        <v>81</v>
      </c>
      <c r="F229" s="6">
        <f t="shared" si="3"/>
        <v>45.504461221688402</v>
      </c>
    </row>
    <row r="230" spans="1:6" ht="12.75" customHeight="1" x14ac:dyDescent="0.35">
      <c r="A230" s="17">
        <f>A229+'Timing data'!$B$2/(60*60*24)</f>
        <v>0.55277777777776915</v>
      </c>
      <c r="B230" s="18">
        <f>InputData_FromArduino!A230</f>
        <v>220</v>
      </c>
      <c r="C230" s="6">
        <f t="shared" si="0"/>
        <v>1.075268817204301</v>
      </c>
      <c r="D230" s="6">
        <f t="shared" si="1"/>
        <v>15.798134643340971</v>
      </c>
      <c r="E230" s="19">
        <f t="shared" si="2"/>
        <v>81</v>
      </c>
      <c r="F230" s="6">
        <f t="shared" si="3"/>
        <v>45.504461221688402</v>
      </c>
    </row>
    <row r="231" spans="1:6" ht="12.75" customHeight="1" x14ac:dyDescent="0.35">
      <c r="A231" s="17">
        <f>A230+'Timing data'!$B$2/(60*60*24)</f>
        <v>0.5530092592592506</v>
      </c>
      <c r="B231" s="18">
        <f>InputData_FromArduino!A231</f>
        <v>221</v>
      </c>
      <c r="C231" s="6">
        <f t="shared" si="0"/>
        <v>1.0801564027370478</v>
      </c>
      <c r="D231" s="6">
        <f t="shared" si="1"/>
        <v>15.87166976705455</v>
      </c>
      <c r="E231" s="19">
        <f t="shared" si="2"/>
        <v>81.38</v>
      </c>
      <c r="F231" s="6">
        <f t="shared" si="3"/>
        <v>45.765271105010292</v>
      </c>
    </row>
    <row r="232" spans="1:6" ht="12.75" customHeight="1" x14ac:dyDescent="0.35">
      <c r="A232" s="17">
        <f>A231+'Timing data'!$B$2/(60*60*24)</f>
        <v>0.55324074074073204</v>
      </c>
      <c r="B232" s="18">
        <f>InputData_FromArduino!A232</f>
        <v>222</v>
      </c>
      <c r="C232" s="6">
        <f t="shared" si="0"/>
        <v>1.0850439882697946</v>
      </c>
      <c r="D232" s="6">
        <f t="shared" si="1"/>
        <v>15.945204890768132</v>
      </c>
      <c r="E232" s="19">
        <f t="shared" si="2"/>
        <v>81.75</v>
      </c>
      <c r="F232" s="6">
        <f t="shared" si="3"/>
        <v>46.019217570350037</v>
      </c>
    </row>
    <row r="233" spans="1:6" ht="12.75" customHeight="1" x14ac:dyDescent="0.35">
      <c r="A233" s="17">
        <f>A232+'Timing data'!$B$2/(60*60*24)</f>
        <v>0.55347222222221348</v>
      </c>
      <c r="B233" s="18">
        <f>InputData_FromArduino!A233</f>
        <v>223</v>
      </c>
      <c r="C233" s="6">
        <f t="shared" si="0"/>
        <v>1.0899315738025415</v>
      </c>
      <c r="D233" s="6">
        <f t="shared" si="1"/>
        <v>16.018740014481711</v>
      </c>
      <c r="E233" s="19">
        <f t="shared" si="2"/>
        <v>82.13</v>
      </c>
      <c r="F233" s="6">
        <f t="shared" si="3"/>
        <v>46.280027453671927</v>
      </c>
    </row>
    <row r="234" spans="1:6" ht="12.75" customHeight="1" x14ac:dyDescent="0.35">
      <c r="A234" s="17">
        <f>A233+'Timing data'!$B$2/(60*60*24)</f>
        <v>0.55370370370369493</v>
      </c>
      <c r="B234" s="18">
        <f>InputData_FromArduino!A234</f>
        <v>223</v>
      </c>
      <c r="C234" s="6">
        <f t="shared" si="0"/>
        <v>1.0899315738025415</v>
      </c>
      <c r="D234" s="6">
        <f t="shared" si="1"/>
        <v>16.018740014481711</v>
      </c>
      <c r="E234" s="19">
        <f t="shared" si="2"/>
        <v>82.13</v>
      </c>
      <c r="F234" s="6">
        <f t="shared" si="3"/>
        <v>46.280027453671927</v>
      </c>
    </row>
    <row r="235" spans="1:6" ht="12.75" customHeight="1" x14ac:dyDescent="0.35">
      <c r="A235" s="17">
        <f>A234+'Timing data'!$B$2/(60*60*24)</f>
        <v>0.55393518518517637</v>
      </c>
      <c r="B235" s="18">
        <f>InputData_FromArduino!A235</f>
        <v>224</v>
      </c>
      <c r="C235" s="6">
        <f t="shared" si="0"/>
        <v>1.0948191593352883</v>
      </c>
      <c r="D235" s="6">
        <f t="shared" si="1"/>
        <v>16.092275138195291</v>
      </c>
      <c r="E235" s="19">
        <f t="shared" si="2"/>
        <v>82.51</v>
      </c>
      <c r="F235" s="6">
        <f t="shared" si="3"/>
        <v>46.540837336993825</v>
      </c>
    </row>
    <row r="236" spans="1:6" ht="12.75" customHeight="1" x14ac:dyDescent="0.35">
      <c r="A236" s="17">
        <f>A235+'Timing data'!$B$2/(60*60*24)</f>
        <v>0.55416666666665781</v>
      </c>
      <c r="B236" s="18">
        <f>InputData_FromArduino!A236</f>
        <v>225</v>
      </c>
      <c r="C236" s="6">
        <f t="shared" si="0"/>
        <v>1.0997067448680351</v>
      </c>
      <c r="D236" s="6">
        <f t="shared" si="1"/>
        <v>16.16581026190887</v>
      </c>
      <c r="E236" s="19">
        <f t="shared" si="2"/>
        <v>82.89</v>
      </c>
      <c r="F236" s="6">
        <f t="shared" si="3"/>
        <v>46.801647220315715</v>
      </c>
    </row>
    <row r="237" spans="1:6" ht="12.75" customHeight="1" x14ac:dyDescent="0.35">
      <c r="A237" s="17">
        <f>A236+'Timing data'!$B$2/(60*60*24)</f>
        <v>0.55439814814813926</v>
      </c>
      <c r="B237" s="18">
        <f>InputData_FromArduino!A237</f>
        <v>226</v>
      </c>
      <c r="C237" s="6">
        <f t="shared" si="0"/>
        <v>1.1045943304007819</v>
      </c>
      <c r="D237" s="6">
        <f t="shared" si="1"/>
        <v>16.239345385622453</v>
      </c>
      <c r="E237" s="19">
        <f t="shared" si="2"/>
        <v>83.26</v>
      </c>
      <c r="F237" s="6">
        <f t="shared" si="3"/>
        <v>47.05559368565546</v>
      </c>
    </row>
    <row r="238" spans="1:6" ht="12.75" customHeight="1" x14ac:dyDescent="0.35">
      <c r="A238" s="17">
        <f>A237+'Timing data'!$B$2/(60*60*24)</f>
        <v>0.5546296296296207</v>
      </c>
      <c r="B238" s="18">
        <f>InputData_FromArduino!A238</f>
        <v>227</v>
      </c>
      <c r="C238" s="6">
        <f t="shared" si="0"/>
        <v>1.1094819159335287</v>
      </c>
      <c r="D238" s="6">
        <f t="shared" si="1"/>
        <v>16.312880509336033</v>
      </c>
      <c r="E238" s="19">
        <f t="shared" si="2"/>
        <v>83.64</v>
      </c>
      <c r="F238" s="6">
        <f t="shared" si="3"/>
        <v>47.31640356897735</v>
      </c>
    </row>
    <row r="239" spans="1:6" ht="12.75" customHeight="1" x14ac:dyDescent="0.35">
      <c r="A239" s="17">
        <f>A238+'Timing data'!$B$2/(60*60*24)</f>
        <v>0.55486111111110215</v>
      </c>
      <c r="B239" s="18">
        <f>InputData_FromArduino!A239</f>
        <v>227</v>
      </c>
      <c r="C239" s="6">
        <f t="shared" si="0"/>
        <v>1.1094819159335287</v>
      </c>
      <c r="D239" s="6">
        <f t="shared" si="1"/>
        <v>16.312880509336033</v>
      </c>
      <c r="E239" s="19">
        <f t="shared" si="2"/>
        <v>83.64</v>
      </c>
      <c r="F239" s="6">
        <f t="shared" si="3"/>
        <v>47.31640356897735</v>
      </c>
    </row>
    <row r="240" spans="1:6" ht="12.75" customHeight="1" x14ac:dyDescent="0.35">
      <c r="A240" s="17">
        <f>A239+'Timing data'!$B$2/(60*60*24)</f>
        <v>0.55509259259258359</v>
      </c>
      <c r="B240" s="18">
        <f>InputData_FromArduino!A240</f>
        <v>228</v>
      </c>
      <c r="C240" s="6">
        <f t="shared" si="0"/>
        <v>1.1143695014662756</v>
      </c>
      <c r="D240" s="6">
        <f t="shared" si="1"/>
        <v>16.386415633049612</v>
      </c>
      <c r="E240" s="19">
        <f t="shared" si="2"/>
        <v>84.02</v>
      </c>
      <c r="F240" s="6">
        <f t="shared" si="3"/>
        <v>47.57721345229924</v>
      </c>
    </row>
    <row r="241" spans="1:6" ht="12.75" customHeight="1" x14ac:dyDescent="0.35">
      <c r="A241" s="17">
        <f>A240+'Timing data'!$B$2/(60*60*24)</f>
        <v>0.55532407407406503</v>
      </c>
      <c r="B241" s="18">
        <f>InputData_FromArduino!A241</f>
        <v>229</v>
      </c>
      <c r="C241" s="6">
        <f t="shared" si="0"/>
        <v>1.1192570869990224</v>
      </c>
      <c r="D241" s="6">
        <f t="shared" si="1"/>
        <v>16.459950756763192</v>
      </c>
      <c r="E241" s="19">
        <f t="shared" si="2"/>
        <v>84.39</v>
      </c>
      <c r="F241" s="6">
        <f t="shared" si="3"/>
        <v>47.831159917638985</v>
      </c>
    </row>
    <row r="242" spans="1:6" ht="12.75" customHeight="1" x14ac:dyDescent="0.35">
      <c r="A242" s="17">
        <f>A241+'Timing data'!$B$2/(60*60*24)</f>
        <v>0.55555555555554648</v>
      </c>
      <c r="B242" s="18">
        <f>InputData_FromArduino!A242</f>
        <v>230</v>
      </c>
      <c r="C242" s="6">
        <f t="shared" si="0"/>
        <v>1.1241446725317692</v>
      </c>
      <c r="D242" s="6">
        <f t="shared" si="1"/>
        <v>16.533485880476771</v>
      </c>
      <c r="E242" s="19">
        <f t="shared" si="2"/>
        <v>84.77</v>
      </c>
      <c r="F242" s="6">
        <f t="shared" si="3"/>
        <v>48.091969800960875</v>
      </c>
    </row>
    <row r="243" spans="1:6" ht="12.75" customHeight="1" x14ac:dyDescent="0.35">
      <c r="A243" s="17">
        <f>A242+'Timing data'!$B$2/(60*60*24)</f>
        <v>0.55578703703702792</v>
      </c>
      <c r="B243" s="18">
        <f>InputData_FromArduino!A243</f>
        <v>230</v>
      </c>
      <c r="C243" s="6">
        <f t="shared" si="0"/>
        <v>1.1241446725317692</v>
      </c>
      <c r="D243" s="6">
        <f t="shared" si="1"/>
        <v>16.533485880476771</v>
      </c>
      <c r="E243" s="19">
        <f t="shared" si="2"/>
        <v>84.77</v>
      </c>
      <c r="F243" s="6">
        <f t="shared" si="3"/>
        <v>48.091969800960875</v>
      </c>
    </row>
    <row r="244" spans="1:6" ht="12.75" customHeight="1" x14ac:dyDescent="0.35">
      <c r="A244" s="17">
        <f>A243+'Timing data'!$B$2/(60*60*24)</f>
        <v>0.55601851851850936</v>
      </c>
      <c r="B244" s="18">
        <f>InputData_FromArduino!A244</f>
        <v>231</v>
      </c>
      <c r="C244" s="6">
        <f t="shared" si="0"/>
        <v>1.1290322580645162</v>
      </c>
      <c r="D244" s="6">
        <f t="shared" si="1"/>
        <v>16.607021004190354</v>
      </c>
      <c r="E244" s="19">
        <f t="shared" si="2"/>
        <v>85.15</v>
      </c>
      <c r="F244" s="6">
        <f t="shared" si="3"/>
        <v>48.352779684282773</v>
      </c>
    </row>
    <row r="245" spans="1:6" ht="12.75" customHeight="1" x14ac:dyDescent="0.35">
      <c r="A245" s="17">
        <f>A244+'Timing data'!$B$2/(60*60*24)</f>
        <v>0.55624999999999081</v>
      </c>
      <c r="B245" s="18">
        <f>InputData_FromArduino!A245</f>
        <v>232</v>
      </c>
      <c r="C245" s="6">
        <f t="shared" si="0"/>
        <v>1.1339198435972631</v>
      </c>
      <c r="D245" s="6">
        <f t="shared" si="1"/>
        <v>16.680556127903937</v>
      </c>
      <c r="E245" s="19">
        <f t="shared" si="2"/>
        <v>85.53</v>
      </c>
      <c r="F245" s="6">
        <f t="shared" si="3"/>
        <v>48.613589567604663</v>
      </c>
    </row>
    <row r="246" spans="1:6" ht="12.75" customHeight="1" x14ac:dyDescent="0.35">
      <c r="A246" s="17">
        <f>A245+'Timing data'!$B$2/(60*60*24)</f>
        <v>0.55648148148147225</v>
      </c>
      <c r="B246" s="18">
        <f>InputData_FromArduino!A246</f>
        <v>233</v>
      </c>
      <c r="C246" s="6">
        <f t="shared" si="0"/>
        <v>1.1388074291300099</v>
      </c>
      <c r="D246" s="6">
        <f t="shared" si="1"/>
        <v>16.754091251617517</v>
      </c>
      <c r="E246" s="19">
        <f t="shared" si="2"/>
        <v>85.9</v>
      </c>
      <c r="F246" s="6">
        <f t="shared" si="3"/>
        <v>48.867536032944408</v>
      </c>
    </row>
    <row r="247" spans="1:6" ht="12.75" customHeight="1" x14ac:dyDescent="0.35">
      <c r="A247" s="17">
        <f>A246+'Timing data'!$B$2/(60*60*24)</f>
        <v>0.55671296296295369</v>
      </c>
      <c r="B247" s="18">
        <f>InputData_FromArduino!A247</f>
        <v>234</v>
      </c>
      <c r="C247" s="6">
        <f t="shared" si="0"/>
        <v>1.1436950146627567</v>
      </c>
      <c r="D247" s="6">
        <f t="shared" si="1"/>
        <v>16.827626375331096</v>
      </c>
      <c r="E247" s="19">
        <f t="shared" si="2"/>
        <v>86.28</v>
      </c>
      <c r="F247" s="6">
        <f t="shared" si="3"/>
        <v>49.128345916266298</v>
      </c>
    </row>
    <row r="248" spans="1:6" ht="12.75" customHeight="1" x14ac:dyDescent="0.35">
      <c r="A248" s="17">
        <f>A247+'Timing data'!$B$2/(60*60*24)</f>
        <v>0.55694444444443514</v>
      </c>
      <c r="B248" s="18">
        <f>InputData_FromArduino!A248</f>
        <v>234</v>
      </c>
      <c r="C248" s="6">
        <f t="shared" si="0"/>
        <v>1.1436950146627567</v>
      </c>
      <c r="D248" s="6">
        <f t="shared" si="1"/>
        <v>16.827626375331096</v>
      </c>
      <c r="E248" s="19">
        <f t="shared" si="2"/>
        <v>86.28</v>
      </c>
      <c r="F248" s="6">
        <f t="shared" si="3"/>
        <v>49.128345916266298</v>
      </c>
    </row>
    <row r="249" spans="1:6" ht="12.75" customHeight="1" x14ac:dyDescent="0.35">
      <c r="A249" s="17">
        <f>A248+'Timing data'!$B$2/(60*60*24)</f>
        <v>0.55717592592591658</v>
      </c>
      <c r="B249" s="18">
        <f>InputData_FromArduino!A249</f>
        <v>235</v>
      </c>
      <c r="C249" s="6">
        <f t="shared" si="0"/>
        <v>1.1485826001955035</v>
      </c>
      <c r="D249" s="6">
        <f t="shared" si="1"/>
        <v>16.901161499044676</v>
      </c>
      <c r="E249" s="19">
        <f t="shared" si="2"/>
        <v>86.66</v>
      </c>
      <c r="F249" s="6">
        <f t="shared" si="3"/>
        <v>49.389155799588188</v>
      </c>
    </row>
    <row r="250" spans="1:6" ht="12.75" customHeight="1" x14ac:dyDescent="0.35">
      <c r="A250" s="17">
        <f>A249+'Timing data'!$B$2/(60*60*24)</f>
        <v>0.55740740740739803</v>
      </c>
      <c r="B250" s="18">
        <f>InputData_FromArduino!A250</f>
        <v>236</v>
      </c>
      <c r="C250" s="6">
        <f t="shared" si="0"/>
        <v>1.1534701857282503</v>
      </c>
      <c r="D250" s="6">
        <f t="shared" si="1"/>
        <v>16.974696622758255</v>
      </c>
      <c r="E250" s="19">
        <f t="shared" si="2"/>
        <v>87.03</v>
      </c>
      <c r="F250" s="6">
        <f t="shared" si="3"/>
        <v>49.643102264927933</v>
      </c>
    </row>
    <row r="251" spans="1:6" ht="12.75" customHeight="1" x14ac:dyDescent="0.35">
      <c r="A251" s="17">
        <f>A250+'Timing data'!$B$2/(60*60*24)</f>
        <v>0.55763888888887947</v>
      </c>
      <c r="B251" s="18">
        <f>InputData_FromArduino!A251</f>
        <v>237</v>
      </c>
      <c r="C251" s="6">
        <f t="shared" si="0"/>
        <v>1.1583577712609971</v>
      </c>
      <c r="D251" s="6">
        <f t="shared" si="1"/>
        <v>17.048231746471838</v>
      </c>
      <c r="E251" s="19">
        <f t="shared" si="2"/>
        <v>87.41</v>
      </c>
      <c r="F251" s="6">
        <f t="shared" si="3"/>
        <v>49.903912148249823</v>
      </c>
    </row>
    <row r="252" spans="1:6" ht="12.75" customHeight="1" x14ac:dyDescent="0.35">
      <c r="A252" s="17">
        <f>A251+'Timing data'!$B$2/(60*60*24)</f>
        <v>0.55787037037036091</v>
      </c>
      <c r="B252" s="18">
        <f>InputData_FromArduino!A252</f>
        <v>237</v>
      </c>
      <c r="C252" s="6">
        <f t="shared" si="0"/>
        <v>1.1583577712609971</v>
      </c>
      <c r="D252" s="6">
        <f t="shared" si="1"/>
        <v>17.048231746471838</v>
      </c>
      <c r="E252" s="19">
        <f t="shared" si="2"/>
        <v>87.41</v>
      </c>
      <c r="F252" s="6">
        <f t="shared" si="3"/>
        <v>49.903912148249823</v>
      </c>
    </row>
    <row r="253" spans="1:6" ht="12.75" customHeight="1" x14ac:dyDescent="0.35">
      <c r="A253" s="17">
        <f>A252+'Timing data'!$B$2/(60*60*24)</f>
        <v>0.55810185185184236</v>
      </c>
      <c r="B253" s="18">
        <f>InputData_FromArduino!A253</f>
        <v>238</v>
      </c>
      <c r="C253" s="6">
        <f t="shared" si="0"/>
        <v>1.163245356793744</v>
      </c>
      <c r="D253" s="6">
        <f t="shared" si="1"/>
        <v>17.121766870185418</v>
      </c>
      <c r="E253" s="19">
        <f t="shared" si="2"/>
        <v>87.79</v>
      </c>
      <c r="F253" s="6">
        <f t="shared" si="3"/>
        <v>50.164722031571728</v>
      </c>
    </row>
    <row r="254" spans="1:6" ht="12.75" customHeight="1" x14ac:dyDescent="0.35">
      <c r="A254" s="17">
        <f>A253+'Timing data'!$B$2/(60*60*24)</f>
        <v>0.5583333333333238</v>
      </c>
      <c r="B254" s="18">
        <f>InputData_FromArduino!A254</f>
        <v>239</v>
      </c>
      <c r="C254" s="6">
        <f t="shared" si="0"/>
        <v>1.1681329423264908</v>
      </c>
      <c r="D254" s="6">
        <f t="shared" si="1"/>
        <v>17.195301993898997</v>
      </c>
      <c r="E254" s="19">
        <f t="shared" si="2"/>
        <v>88.17</v>
      </c>
      <c r="F254" s="6">
        <f t="shared" si="3"/>
        <v>50.425531914893618</v>
      </c>
    </row>
    <row r="255" spans="1:6" ht="12.75" customHeight="1" x14ac:dyDescent="0.35">
      <c r="A255" s="17">
        <f>A254+'Timing data'!$B$2/(60*60*24)</f>
        <v>0.55856481481480524</v>
      </c>
      <c r="B255" s="18">
        <f>InputData_FromArduino!A255</f>
        <v>240</v>
      </c>
      <c r="C255" s="6">
        <f t="shared" si="0"/>
        <v>1.1730205278592376</v>
      </c>
      <c r="D255" s="6">
        <f t="shared" si="1"/>
        <v>17.268837117612577</v>
      </c>
      <c r="E255" s="19">
        <f t="shared" si="2"/>
        <v>88.54</v>
      </c>
      <c r="F255" s="6">
        <f t="shared" si="3"/>
        <v>50.679478380233363</v>
      </c>
    </row>
    <row r="256" spans="1:6" ht="12.75" customHeight="1" x14ac:dyDescent="0.35">
      <c r="A256" s="17">
        <f>A255+'Timing data'!$B$2/(60*60*24)</f>
        <v>0.55879629629628669</v>
      </c>
      <c r="B256" s="18">
        <f>InputData_FromArduino!A256</f>
        <v>240</v>
      </c>
      <c r="C256" s="6">
        <f t="shared" si="0"/>
        <v>1.1730205278592376</v>
      </c>
      <c r="D256" s="6">
        <f t="shared" si="1"/>
        <v>17.268837117612577</v>
      </c>
      <c r="E256" s="19">
        <f t="shared" si="2"/>
        <v>88.54</v>
      </c>
      <c r="F256" s="6">
        <f t="shared" si="3"/>
        <v>50.679478380233363</v>
      </c>
    </row>
    <row r="257" spans="1:6" ht="12.75" customHeight="1" x14ac:dyDescent="0.35">
      <c r="A257" s="17">
        <f>A256+'Timing data'!$B$2/(60*60*24)</f>
        <v>0.55902777777776813</v>
      </c>
      <c r="B257" s="18">
        <f>InputData_FromArduino!A257</f>
        <v>241</v>
      </c>
      <c r="C257" s="6">
        <f t="shared" si="0"/>
        <v>1.1779081133919844</v>
      </c>
      <c r="D257" s="6">
        <f t="shared" si="1"/>
        <v>17.342372241326157</v>
      </c>
      <c r="E257" s="19">
        <f t="shared" si="2"/>
        <v>88.92</v>
      </c>
      <c r="F257" s="6">
        <f t="shared" si="3"/>
        <v>50.940288263555253</v>
      </c>
    </row>
    <row r="258" spans="1:6" ht="12.75" customHeight="1" x14ac:dyDescent="0.35">
      <c r="A258" s="17">
        <f>A257+'Timing data'!$B$2/(60*60*24)</f>
        <v>0.55925925925924957</v>
      </c>
      <c r="B258" s="18">
        <f>InputData_FromArduino!A258</f>
        <v>242</v>
      </c>
      <c r="C258" s="6">
        <f t="shared" si="0"/>
        <v>1.1827956989247312</v>
      </c>
      <c r="D258" s="6">
        <f t="shared" si="1"/>
        <v>17.415907365039736</v>
      </c>
      <c r="E258" s="19">
        <f t="shared" si="2"/>
        <v>89.3</v>
      </c>
      <c r="F258" s="6">
        <f t="shared" si="3"/>
        <v>51.201098146877143</v>
      </c>
    </row>
    <row r="259" spans="1:6" ht="12.75" customHeight="1" x14ac:dyDescent="0.35">
      <c r="A259" s="17">
        <f>A258+'Timing data'!$B$2/(60*60*24)</f>
        <v>0.55949074074073102</v>
      </c>
      <c r="B259" s="18">
        <f>InputData_FromArduino!A259</f>
        <v>243</v>
      </c>
      <c r="C259" s="6">
        <f t="shared" si="0"/>
        <v>1.1876832844574781</v>
      </c>
      <c r="D259" s="6">
        <f t="shared" si="1"/>
        <v>17.489442488753319</v>
      </c>
      <c r="E259" s="19">
        <f t="shared" si="2"/>
        <v>89.67</v>
      </c>
      <c r="F259" s="6">
        <f t="shared" si="3"/>
        <v>51.455044612216888</v>
      </c>
    </row>
    <row r="260" spans="1:6" ht="12.75" customHeight="1" x14ac:dyDescent="0.35">
      <c r="A260" s="17">
        <f>A259+'Timing data'!$B$2/(60*60*24)</f>
        <v>0.55972222222221246</v>
      </c>
      <c r="B260" s="18">
        <f>InputData_FromArduino!A260</f>
        <v>244</v>
      </c>
      <c r="C260" s="6">
        <f t="shared" si="0"/>
        <v>1.1925708699902249</v>
      </c>
      <c r="D260" s="6">
        <f t="shared" si="1"/>
        <v>17.562977612466899</v>
      </c>
      <c r="E260" s="19">
        <f t="shared" si="2"/>
        <v>90.05</v>
      </c>
      <c r="F260" s="6">
        <f t="shared" si="3"/>
        <v>51.715854495538778</v>
      </c>
    </row>
    <row r="261" spans="1:6" ht="12.75" customHeight="1" x14ac:dyDescent="0.35">
      <c r="A261" s="17">
        <f>A260+'Timing data'!$B$2/(60*60*24)</f>
        <v>0.55995370370369391</v>
      </c>
      <c r="B261" s="18">
        <f>InputData_FromArduino!A261</f>
        <v>244</v>
      </c>
      <c r="C261" s="6">
        <f t="shared" si="0"/>
        <v>1.1925708699902249</v>
      </c>
      <c r="D261" s="6">
        <f t="shared" si="1"/>
        <v>17.562977612466899</v>
      </c>
      <c r="E261" s="19">
        <f t="shared" si="2"/>
        <v>90.05</v>
      </c>
      <c r="F261" s="6">
        <f t="shared" si="3"/>
        <v>51.715854495538778</v>
      </c>
    </row>
    <row r="262" spans="1:6" ht="12.75" customHeight="1" x14ac:dyDescent="0.35">
      <c r="A262" s="17">
        <f>A261+'Timing data'!$B$2/(60*60*24)</f>
        <v>0.56018518518517535</v>
      </c>
      <c r="B262" s="18">
        <f>InputData_FromArduino!A262</f>
        <v>245</v>
      </c>
      <c r="C262" s="6">
        <f t="shared" si="0"/>
        <v>1.1974584555229717</v>
      </c>
      <c r="D262" s="6">
        <f t="shared" si="1"/>
        <v>17.636512736180478</v>
      </c>
      <c r="E262" s="19">
        <f t="shared" si="2"/>
        <v>90.43</v>
      </c>
      <c r="F262" s="6">
        <f t="shared" si="3"/>
        <v>51.976664378860676</v>
      </c>
    </row>
    <row r="263" spans="1:6" ht="12.75" customHeight="1" x14ac:dyDescent="0.35">
      <c r="A263" s="17">
        <f>A262+'Timing data'!$B$2/(60*60*24)</f>
        <v>0.56041666666665679</v>
      </c>
      <c r="B263" s="18">
        <f>InputData_FromArduino!A263</f>
        <v>246</v>
      </c>
      <c r="C263" s="6">
        <f t="shared" si="0"/>
        <v>1.2023460410557185</v>
      </c>
      <c r="D263" s="6">
        <f t="shared" si="1"/>
        <v>17.710047859894058</v>
      </c>
      <c r="E263" s="19">
        <f t="shared" si="2"/>
        <v>90.81</v>
      </c>
      <c r="F263" s="6">
        <f t="shared" si="3"/>
        <v>52.237474262182566</v>
      </c>
    </row>
    <row r="264" spans="1:6" ht="12.75" customHeight="1" x14ac:dyDescent="0.35">
      <c r="A264" s="17">
        <f>A263+'Timing data'!$B$2/(60*60*24)</f>
        <v>0.56064814814813824</v>
      </c>
      <c r="B264" s="18">
        <f>InputData_FromArduino!A264</f>
        <v>247</v>
      </c>
      <c r="C264" s="6">
        <f t="shared" si="0"/>
        <v>1.2072336265884653</v>
      </c>
      <c r="D264" s="6">
        <f t="shared" si="1"/>
        <v>17.783582983607637</v>
      </c>
      <c r="E264" s="19">
        <f t="shared" si="2"/>
        <v>91.18</v>
      </c>
      <c r="F264" s="6">
        <f t="shared" si="3"/>
        <v>52.491420727522311</v>
      </c>
    </row>
    <row r="265" spans="1:6" ht="12.75" customHeight="1" x14ac:dyDescent="0.35">
      <c r="A265" s="17">
        <f>A264+'Timing data'!$B$2/(60*60*24)</f>
        <v>0.56087962962961968</v>
      </c>
      <c r="B265" s="18">
        <f>InputData_FromArduino!A265</f>
        <v>247</v>
      </c>
      <c r="C265" s="6">
        <f t="shared" si="0"/>
        <v>1.2072336265884653</v>
      </c>
      <c r="D265" s="6">
        <f t="shared" si="1"/>
        <v>17.783582983607637</v>
      </c>
      <c r="E265" s="19">
        <f t="shared" si="2"/>
        <v>91.18</v>
      </c>
      <c r="F265" s="6">
        <f t="shared" si="3"/>
        <v>52.491420727522311</v>
      </c>
    </row>
    <row r="266" spans="1:6" ht="12.75" customHeight="1" x14ac:dyDescent="0.35">
      <c r="A266" s="17">
        <f>A265+'Timing data'!$B$2/(60*60*24)</f>
        <v>0.56111111111110112</v>
      </c>
      <c r="B266" s="18">
        <f>InputData_FromArduino!A266</f>
        <v>248</v>
      </c>
      <c r="C266" s="6">
        <f t="shared" si="0"/>
        <v>1.2121212121212122</v>
      </c>
      <c r="D266" s="6">
        <f t="shared" si="1"/>
        <v>17.85711810732122</v>
      </c>
      <c r="E266" s="19">
        <f t="shared" si="2"/>
        <v>91.56</v>
      </c>
      <c r="F266" s="6">
        <f t="shared" si="3"/>
        <v>52.752230610844201</v>
      </c>
    </row>
    <row r="267" spans="1:6" ht="12.75" customHeight="1" x14ac:dyDescent="0.35">
      <c r="A267" s="17">
        <f>A266+'Timing data'!$B$2/(60*60*24)</f>
        <v>0.56134259259258257</v>
      </c>
      <c r="B267" s="18">
        <f>InputData_FromArduino!A267</f>
        <v>249</v>
      </c>
      <c r="C267" s="6">
        <f t="shared" si="0"/>
        <v>1.217008797653959</v>
      </c>
      <c r="D267" s="6">
        <f t="shared" si="1"/>
        <v>17.9306532310348</v>
      </c>
      <c r="E267" s="19">
        <f t="shared" si="2"/>
        <v>91.94</v>
      </c>
      <c r="F267" s="6">
        <f t="shared" si="3"/>
        <v>53.013040494166091</v>
      </c>
    </row>
    <row r="268" spans="1:6" ht="12.75" customHeight="1" x14ac:dyDescent="0.35">
      <c r="A268" s="17">
        <f>A267+'Timing data'!$B$2/(60*60*24)</f>
        <v>0.56157407407406401</v>
      </c>
      <c r="B268" s="18">
        <f>InputData_FromArduino!A268</f>
        <v>250</v>
      </c>
      <c r="C268" s="6">
        <f t="shared" si="0"/>
        <v>1.2218963831867058</v>
      </c>
      <c r="D268" s="6">
        <f t="shared" si="1"/>
        <v>18.004188354748379</v>
      </c>
      <c r="E268" s="19">
        <f t="shared" si="2"/>
        <v>92.31</v>
      </c>
      <c r="F268" s="6">
        <f t="shared" si="3"/>
        <v>53.266986959505836</v>
      </c>
    </row>
    <row r="269" spans="1:6" ht="12.75" customHeight="1" x14ac:dyDescent="0.35">
      <c r="A269" s="17">
        <f>A268+'Timing data'!$B$2/(60*60*24)</f>
        <v>0.56180555555554545</v>
      </c>
      <c r="B269" s="18">
        <f>InputData_FromArduino!A269</f>
        <v>251</v>
      </c>
      <c r="C269" s="6">
        <f t="shared" si="0"/>
        <v>1.2267839687194526</v>
      </c>
      <c r="D269" s="6">
        <f t="shared" si="1"/>
        <v>18.077723478461959</v>
      </c>
      <c r="E269" s="19">
        <f t="shared" si="2"/>
        <v>92.69</v>
      </c>
      <c r="F269" s="6">
        <f t="shared" si="3"/>
        <v>53.527796842827726</v>
      </c>
    </row>
    <row r="270" spans="1:6" ht="12.75" customHeight="1" x14ac:dyDescent="0.35">
      <c r="A270" s="17">
        <f>A269+'Timing data'!$B$2/(60*60*24)</f>
        <v>0.5620370370370269</v>
      </c>
      <c r="B270" s="18">
        <f>InputData_FromArduino!A270</f>
        <v>251</v>
      </c>
      <c r="C270" s="6">
        <f t="shared" si="0"/>
        <v>1.2267839687194526</v>
      </c>
      <c r="D270" s="6">
        <f t="shared" si="1"/>
        <v>18.077723478461959</v>
      </c>
      <c r="E270" s="19">
        <f t="shared" si="2"/>
        <v>92.69</v>
      </c>
      <c r="F270" s="6">
        <f t="shared" si="3"/>
        <v>53.527796842827726</v>
      </c>
    </row>
    <row r="271" spans="1:6" ht="12.75" customHeight="1" x14ac:dyDescent="0.35">
      <c r="A271" s="17">
        <f>A270+'Timing data'!$B$2/(60*60*24)</f>
        <v>0.56226851851850834</v>
      </c>
      <c r="B271" s="18">
        <f>InputData_FromArduino!A271</f>
        <v>252</v>
      </c>
      <c r="C271" s="6">
        <f t="shared" si="0"/>
        <v>1.2316715542521994</v>
      </c>
      <c r="D271" s="6">
        <f t="shared" si="1"/>
        <v>18.151258602175538</v>
      </c>
      <c r="E271" s="19">
        <f t="shared" si="2"/>
        <v>93.07</v>
      </c>
      <c r="F271" s="6">
        <f t="shared" si="3"/>
        <v>53.788606726149617</v>
      </c>
    </row>
    <row r="272" spans="1:6" ht="12.75" customHeight="1" x14ac:dyDescent="0.35">
      <c r="A272" s="17">
        <f>A271+'Timing data'!$B$2/(60*60*24)</f>
        <v>0.56249999999998979</v>
      </c>
      <c r="B272" s="18">
        <f>InputData_FromArduino!A272</f>
        <v>253</v>
      </c>
      <c r="C272" s="6">
        <f t="shared" si="0"/>
        <v>1.2365591397849462</v>
      </c>
      <c r="D272" s="6">
        <f t="shared" si="1"/>
        <v>18.224793725889118</v>
      </c>
      <c r="E272" s="19">
        <f t="shared" si="2"/>
        <v>93.44</v>
      </c>
      <c r="F272" s="6">
        <f t="shared" si="3"/>
        <v>54.042553191489361</v>
      </c>
    </row>
    <row r="273" spans="1:6" ht="12.75" customHeight="1" x14ac:dyDescent="0.35">
      <c r="A273" s="17">
        <f>A272+'Timing data'!$B$2/(60*60*24)</f>
        <v>0.56273148148147123</v>
      </c>
      <c r="B273" s="18">
        <f>InputData_FromArduino!A273</f>
        <v>254</v>
      </c>
      <c r="C273" s="6">
        <f t="shared" si="0"/>
        <v>1.2414467253176931</v>
      </c>
      <c r="D273" s="6">
        <f t="shared" si="1"/>
        <v>18.298328849602701</v>
      </c>
      <c r="E273" s="19">
        <f t="shared" si="2"/>
        <v>93.82</v>
      </c>
      <c r="F273" s="6">
        <f t="shared" si="3"/>
        <v>54.303363074811251</v>
      </c>
    </row>
    <row r="274" spans="1:6" ht="12.75" customHeight="1" x14ac:dyDescent="0.35">
      <c r="A274" s="17">
        <f>A273+'Timing data'!$B$2/(60*60*24)</f>
        <v>0.56296296296295267</v>
      </c>
      <c r="B274" s="18">
        <f>InputData_FromArduino!A274</f>
        <v>254</v>
      </c>
      <c r="C274" s="6">
        <f t="shared" si="0"/>
        <v>1.2414467253176931</v>
      </c>
      <c r="D274" s="6">
        <f t="shared" si="1"/>
        <v>18.298328849602701</v>
      </c>
      <c r="E274" s="19">
        <f t="shared" si="2"/>
        <v>93.82</v>
      </c>
      <c r="F274" s="6">
        <f t="shared" si="3"/>
        <v>54.303363074811251</v>
      </c>
    </row>
    <row r="275" spans="1:6" ht="12.75" customHeight="1" x14ac:dyDescent="0.35">
      <c r="A275" s="17">
        <f>A274+'Timing data'!$B$2/(60*60*24)</f>
        <v>0.56319444444443412</v>
      </c>
      <c r="B275" s="18">
        <f>InputData_FromArduino!A275</f>
        <v>255</v>
      </c>
      <c r="C275" s="6">
        <f t="shared" si="0"/>
        <v>1.2463343108504399</v>
      </c>
      <c r="D275" s="6">
        <f t="shared" si="1"/>
        <v>18.37186397331628</v>
      </c>
      <c r="E275" s="19">
        <f t="shared" si="2"/>
        <v>94.2</v>
      </c>
      <c r="F275" s="6">
        <f t="shared" si="3"/>
        <v>54.564172958133149</v>
      </c>
    </row>
    <row r="276" spans="1:6" ht="12.75" customHeight="1" x14ac:dyDescent="0.35">
      <c r="A276" s="17">
        <f>A275+'Timing data'!$B$2/(60*60*24)</f>
        <v>0.56342592592591556</v>
      </c>
      <c r="B276" s="18">
        <f>InputData_FromArduino!A276</f>
        <v>256</v>
      </c>
      <c r="C276" s="6">
        <f t="shared" si="0"/>
        <v>1.2512218963831867</v>
      </c>
      <c r="D276" s="6">
        <f t="shared" si="1"/>
        <v>18.44539909702986</v>
      </c>
      <c r="E276" s="19">
        <f t="shared" si="2"/>
        <v>94.58</v>
      </c>
      <c r="F276" s="6">
        <f t="shared" si="3"/>
        <v>54.824982841455039</v>
      </c>
    </row>
    <row r="277" spans="1:6" ht="12.75" customHeight="1" x14ac:dyDescent="0.35">
      <c r="A277" s="17">
        <f>A276+'Timing data'!$B$2/(60*60*24)</f>
        <v>0.563657407407397</v>
      </c>
      <c r="B277" s="18">
        <f>InputData_FromArduino!A277</f>
        <v>257</v>
      </c>
      <c r="C277" s="6">
        <f t="shared" si="0"/>
        <v>1.2561094819159335</v>
      </c>
      <c r="D277" s="6">
        <f t="shared" si="1"/>
        <v>18.518934220743439</v>
      </c>
      <c r="E277" s="19">
        <f t="shared" si="2"/>
        <v>94.95</v>
      </c>
      <c r="F277" s="6">
        <f t="shared" si="3"/>
        <v>55.078929306794784</v>
      </c>
    </row>
    <row r="278" spans="1:6" ht="12.75" customHeight="1" x14ac:dyDescent="0.35">
      <c r="A278" s="17">
        <f>A277+'Timing data'!$B$2/(60*60*24)</f>
        <v>0.56388888888887845</v>
      </c>
      <c r="B278" s="18">
        <f>InputData_FromArduino!A278</f>
        <v>257</v>
      </c>
      <c r="C278" s="6">
        <f t="shared" si="0"/>
        <v>1.2561094819159335</v>
      </c>
      <c r="D278" s="6">
        <f t="shared" si="1"/>
        <v>18.518934220743439</v>
      </c>
      <c r="E278" s="19">
        <f t="shared" si="2"/>
        <v>94.95</v>
      </c>
      <c r="F278" s="6">
        <f t="shared" si="3"/>
        <v>55.078929306794784</v>
      </c>
    </row>
    <row r="279" spans="1:6" ht="12.75" customHeight="1" x14ac:dyDescent="0.35">
      <c r="A279" s="17">
        <f>A278+'Timing data'!$B$2/(60*60*24)</f>
        <v>0.56412037037035989</v>
      </c>
      <c r="B279" s="18">
        <f>InputData_FromArduino!A279</f>
        <v>258</v>
      </c>
      <c r="C279" s="6">
        <f t="shared" si="0"/>
        <v>1.2609970674486803</v>
      </c>
      <c r="D279" s="6">
        <f t="shared" si="1"/>
        <v>18.592469344457019</v>
      </c>
      <c r="E279" s="19">
        <f t="shared" si="2"/>
        <v>95.33</v>
      </c>
      <c r="F279" s="6">
        <f t="shared" si="3"/>
        <v>55.339739190116674</v>
      </c>
    </row>
    <row r="280" spans="1:6" ht="12.75" customHeight="1" x14ac:dyDescent="0.35">
      <c r="A280" s="17">
        <f>A279+'Timing data'!$B$2/(60*60*24)</f>
        <v>0.56435185185184134</v>
      </c>
      <c r="B280" s="18">
        <f>InputData_FromArduino!A280</f>
        <v>259</v>
      </c>
      <c r="C280" s="6">
        <f t="shared" si="0"/>
        <v>1.2658846529814272</v>
      </c>
      <c r="D280" s="6">
        <f t="shared" si="1"/>
        <v>18.666004468170602</v>
      </c>
      <c r="E280" s="19">
        <f t="shared" si="2"/>
        <v>95.71</v>
      </c>
      <c r="F280" s="6">
        <f t="shared" si="3"/>
        <v>55.600549073438565</v>
      </c>
    </row>
    <row r="281" spans="1:6" ht="12.75" customHeight="1" x14ac:dyDescent="0.35">
      <c r="A281" s="17">
        <f>A280+'Timing data'!$B$2/(60*60*24)</f>
        <v>0.56458333333332278</v>
      </c>
      <c r="B281" s="18">
        <f>InputData_FromArduino!A281</f>
        <v>260</v>
      </c>
      <c r="C281" s="6">
        <f t="shared" si="0"/>
        <v>1.270772238514174</v>
      </c>
      <c r="D281" s="6">
        <f t="shared" si="1"/>
        <v>18.739539591884181</v>
      </c>
      <c r="E281" s="19">
        <f t="shared" si="2"/>
        <v>96.08</v>
      </c>
      <c r="F281" s="6">
        <f t="shared" si="3"/>
        <v>55.854495538778309</v>
      </c>
    </row>
    <row r="282" spans="1:6" ht="12.75" customHeight="1" x14ac:dyDescent="0.35">
      <c r="A282" s="17">
        <f>A281+'Timing data'!$B$2/(60*60*24)</f>
        <v>0.56481481481480422</v>
      </c>
      <c r="B282" s="18">
        <f>InputData_FromArduino!A282</f>
        <v>261</v>
      </c>
      <c r="C282" s="6">
        <f t="shared" si="0"/>
        <v>1.2756598240469208</v>
      </c>
      <c r="D282" s="6">
        <f t="shared" si="1"/>
        <v>18.813074715597761</v>
      </c>
      <c r="E282" s="19">
        <f t="shared" si="2"/>
        <v>96.46</v>
      </c>
      <c r="F282" s="6">
        <f t="shared" si="3"/>
        <v>56.115305422100199</v>
      </c>
    </row>
    <row r="283" spans="1:6" ht="12.75" customHeight="1" x14ac:dyDescent="0.35">
      <c r="A283" s="17">
        <f>A282+'Timing data'!$B$2/(60*60*24)</f>
        <v>0.56504629629628567</v>
      </c>
      <c r="B283" s="18">
        <f>InputData_FromArduino!A283</f>
        <v>261</v>
      </c>
      <c r="C283" s="6">
        <f t="shared" si="0"/>
        <v>1.2756598240469208</v>
      </c>
      <c r="D283" s="6">
        <f t="shared" si="1"/>
        <v>18.813074715597761</v>
      </c>
      <c r="E283" s="19">
        <f t="shared" si="2"/>
        <v>96.46</v>
      </c>
      <c r="F283" s="6">
        <f t="shared" si="3"/>
        <v>56.115305422100199</v>
      </c>
    </row>
    <row r="284" spans="1:6" ht="12.75" customHeight="1" x14ac:dyDescent="0.35">
      <c r="A284" s="17">
        <f>A283+'Timing data'!$B$2/(60*60*24)</f>
        <v>0.56527777777776711</v>
      </c>
      <c r="B284" s="18">
        <f>InputData_FromArduino!A284</f>
        <v>262</v>
      </c>
      <c r="C284" s="6">
        <f t="shared" si="0"/>
        <v>1.2805474095796676</v>
      </c>
      <c r="D284" s="6">
        <f t="shared" si="1"/>
        <v>18.88660983931134</v>
      </c>
      <c r="E284" s="19">
        <f t="shared" si="2"/>
        <v>96.84</v>
      </c>
      <c r="F284" s="6">
        <f t="shared" si="3"/>
        <v>56.376115305422097</v>
      </c>
    </row>
    <row r="285" spans="1:6" ht="12.75" customHeight="1" x14ac:dyDescent="0.35">
      <c r="A285" s="17">
        <f>A284+'Timing data'!$B$2/(60*60*24)</f>
        <v>0.56550925925924855</v>
      </c>
      <c r="B285" s="18">
        <f>InputData_FromArduino!A285</f>
        <v>263</v>
      </c>
      <c r="C285" s="6">
        <f t="shared" si="0"/>
        <v>1.2854349951124144</v>
      </c>
      <c r="D285" s="6">
        <f t="shared" si="1"/>
        <v>18.96014496302492</v>
      </c>
      <c r="E285" s="19">
        <f t="shared" si="2"/>
        <v>97.22</v>
      </c>
      <c r="F285" s="6">
        <f t="shared" si="3"/>
        <v>56.636925188743987</v>
      </c>
    </row>
    <row r="286" spans="1:6" ht="12.75" customHeight="1" x14ac:dyDescent="0.35">
      <c r="A286" s="17">
        <f>A285+'Timing data'!$B$2/(60*60*24)</f>
        <v>0.56574074074073</v>
      </c>
      <c r="B286" s="18">
        <f>InputData_FromArduino!A286</f>
        <v>264</v>
      </c>
      <c r="C286" s="6">
        <f t="shared" si="0"/>
        <v>1.2903225806451613</v>
      </c>
      <c r="D286" s="6">
        <f t="shared" si="1"/>
        <v>19.033680086738499</v>
      </c>
      <c r="E286" s="19">
        <f t="shared" si="2"/>
        <v>97.59</v>
      </c>
      <c r="F286" s="6">
        <f t="shared" si="3"/>
        <v>56.890871654083732</v>
      </c>
    </row>
    <row r="287" spans="1:6" ht="12.75" customHeight="1" x14ac:dyDescent="0.35">
      <c r="A287" s="17">
        <f>A286+'Timing data'!$B$2/(60*60*24)</f>
        <v>0.56597222222221144</v>
      </c>
      <c r="B287" s="18">
        <f>InputData_FromArduino!A287</f>
        <v>264</v>
      </c>
      <c r="C287" s="6">
        <f t="shared" si="0"/>
        <v>1.2903225806451613</v>
      </c>
      <c r="D287" s="6">
        <f t="shared" si="1"/>
        <v>19.033680086738499</v>
      </c>
      <c r="E287" s="19">
        <f t="shared" si="2"/>
        <v>97.59</v>
      </c>
      <c r="F287" s="6">
        <f t="shared" si="3"/>
        <v>56.890871654083732</v>
      </c>
    </row>
    <row r="288" spans="1:6" ht="12.75" customHeight="1" x14ac:dyDescent="0.35">
      <c r="A288" s="17">
        <f>A287+'Timing data'!$B$2/(60*60*24)</f>
        <v>0.56620370370369288</v>
      </c>
      <c r="B288" s="18">
        <f>InputData_FromArduino!A288</f>
        <v>265</v>
      </c>
      <c r="C288" s="6">
        <f t="shared" si="0"/>
        <v>1.2952101661779081</v>
      </c>
      <c r="D288" s="6">
        <f t="shared" si="1"/>
        <v>19.107215210452082</v>
      </c>
      <c r="E288" s="19">
        <f t="shared" si="2"/>
        <v>97.97</v>
      </c>
      <c r="F288" s="6">
        <f t="shared" si="3"/>
        <v>57.151681537405622</v>
      </c>
    </row>
    <row r="289" spans="1:6" ht="12.75" customHeight="1" x14ac:dyDescent="0.35">
      <c r="A289" s="17">
        <f>A288+'Timing data'!$B$2/(60*60*24)</f>
        <v>0.56643518518517433</v>
      </c>
      <c r="B289" s="18">
        <f>InputData_FromArduino!A289</f>
        <v>266</v>
      </c>
      <c r="C289" s="6">
        <f t="shared" si="0"/>
        <v>1.3000977517106549</v>
      </c>
      <c r="D289" s="6">
        <f t="shared" si="1"/>
        <v>19.180750334165662</v>
      </c>
      <c r="E289" s="19">
        <f t="shared" si="2"/>
        <v>98.35</v>
      </c>
      <c r="F289" s="6">
        <f t="shared" si="3"/>
        <v>57.412491420727513</v>
      </c>
    </row>
    <row r="290" spans="1:6" ht="12.75" customHeight="1" x14ac:dyDescent="0.35">
      <c r="A290" s="17">
        <f>A289+'Timing data'!$B$2/(60*60*24)</f>
        <v>0.56666666666665577</v>
      </c>
      <c r="B290" s="18">
        <f>InputData_FromArduino!A290</f>
        <v>267</v>
      </c>
      <c r="C290" s="6">
        <f t="shared" si="0"/>
        <v>1.3049853372434017</v>
      </c>
      <c r="D290" s="6">
        <f t="shared" si="1"/>
        <v>19.254285457879242</v>
      </c>
      <c r="E290" s="19">
        <f t="shared" si="2"/>
        <v>98.72</v>
      </c>
      <c r="F290" s="6">
        <f t="shared" si="3"/>
        <v>57.666437886067257</v>
      </c>
    </row>
    <row r="291" spans="1:6" ht="12.75" customHeight="1" x14ac:dyDescent="0.35">
      <c r="A291" s="17">
        <f>A290+'Timing data'!$B$2/(60*60*24)</f>
        <v>0.56689814814813722</v>
      </c>
      <c r="B291" s="18">
        <f>InputData_FromArduino!A291</f>
        <v>268</v>
      </c>
      <c r="C291" s="6">
        <f t="shared" si="0"/>
        <v>1.3098729227761485</v>
      </c>
      <c r="D291" s="6">
        <f t="shared" si="1"/>
        <v>19.327820581592821</v>
      </c>
      <c r="E291" s="19">
        <f t="shared" si="2"/>
        <v>99.1</v>
      </c>
      <c r="F291" s="6">
        <f t="shared" si="3"/>
        <v>57.927247769389147</v>
      </c>
    </row>
    <row r="292" spans="1:6" ht="12.75" customHeight="1" x14ac:dyDescent="0.35">
      <c r="A292" s="17">
        <f>A291+'Timing data'!$B$2/(60*60*24)</f>
        <v>0.56712962962961866</v>
      </c>
      <c r="B292" s="18">
        <f>InputData_FromArduino!A292</f>
        <v>268</v>
      </c>
      <c r="C292" s="6">
        <f t="shared" si="0"/>
        <v>1.3098729227761485</v>
      </c>
      <c r="D292" s="6">
        <f t="shared" si="1"/>
        <v>19.327820581592821</v>
      </c>
      <c r="E292" s="19">
        <f t="shared" si="2"/>
        <v>99.1</v>
      </c>
      <c r="F292" s="6">
        <f t="shared" si="3"/>
        <v>57.927247769389147</v>
      </c>
    </row>
    <row r="293" spans="1:6" ht="12.75" customHeight="1" x14ac:dyDescent="0.35">
      <c r="A293" s="17">
        <f>A292+'Timing data'!$B$2/(60*60*24)</f>
        <v>0.5673611111111001</v>
      </c>
      <c r="B293" s="18">
        <f>InputData_FromArduino!A293</f>
        <v>269</v>
      </c>
      <c r="C293" s="6">
        <f t="shared" si="0"/>
        <v>1.3147605083088953</v>
      </c>
      <c r="D293" s="6">
        <f t="shared" si="1"/>
        <v>19.401355705306401</v>
      </c>
      <c r="E293" s="19">
        <f t="shared" si="2"/>
        <v>99.48</v>
      </c>
      <c r="F293" s="6">
        <f t="shared" si="3"/>
        <v>58.188057652711045</v>
      </c>
    </row>
    <row r="294" spans="1:6" ht="12.75" customHeight="1" x14ac:dyDescent="0.35">
      <c r="A294" s="17">
        <f>A293+'Timing data'!$B$2/(60*60*24)</f>
        <v>0.56759259259258155</v>
      </c>
      <c r="B294" s="18">
        <f>InputData_FromArduino!A294</f>
        <v>270</v>
      </c>
      <c r="C294" s="6">
        <f t="shared" si="0"/>
        <v>1.3196480938416422</v>
      </c>
      <c r="D294" s="6">
        <f t="shared" si="1"/>
        <v>19.474890829019984</v>
      </c>
      <c r="E294" s="19">
        <f t="shared" si="2"/>
        <v>99.86</v>
      </c>
      <c r="F294" s="6">
        <f t="shared" si="3"/>
        <v>58.448867536032935</v>
      </c>
    </row>
    <row r="295" spans="1:6" ht="12.75" customHeight="1" x14ac:dyDescent="0.35">
      <c r="A295" s="17">
        <f>A294+'Timing data'!$B$2/(60*60*24)</f>
        <v>0.56782407407406299</v>
      </c>
      <c r="B295" s="18">
        <f>InputData_FromArduino!A295</f>
        <v>271</v>
      </c>
      <c r="C295" s="6">
        <f t="shared" si="0"/>
        <v>1.324535679374389</v>
      </c>
      <c r="D295" s="6">
        <f t="shared" si="1"/>
        <v>19.548425952733563</v>
      </c>
      <c r="E295" s="19">
        <f t="shared" si="2"/>
        <v>100.23</v>
      </c>
      <c r="F295" s="6">
        <f t="shared" si="3"/>
        <v>58.70281400137268</v>
      </c>
    </row>
    <row r="296" spans="1:6" ht="12.75" customHeight="1" x14ac:dyDescent="0.35">
      <c r="A296" s="17">
        <f>A295+'Timing data'!$B$2/(60*60*24)</f>
        <v>0.56805555555554443</v>
      </c>
      <c r="B296" s="18">
        <f>InputData_FromArduino!A296</f>
        <v>271</v>
      </c>
      <c r="C296" s="6">
        <f t="shared" si="0"/>
        <v>1.324535679374389</v>
      </c>
      <c r="D296" s="6">
        <f t="shared" si="1"/>
        <v>19.548425952733563</v>
      </c>
      <c r="E296" s="19">
        <f t="shared" si="2"/>
        <v>100.23</v>
      </c>
      <c r="F296" s="6">
        <f t="shared" si="3"/>
        <v>58.70281400137268</v>
      </c>
    </row>
    <row r="297" spans="1:6" ht="12.75" customHeight="1" x14ac:dyDescent="0.35">
      <c r="A297" s="17">
        <f>A296+'Timing data'!$B$2/(60*60*24)</f>
        <v>0.56828703703702588</v>
      </c>
      <c r="B297" s="18">
        <f>InputData_FromArduino!A297</f>
        <v>272</v>
      </c>
      <c r="C297" s="6">
        <f t="shared" si="0"/>
        <v>1.3294232649071358</v>
      </c>
      <c r="D297" s="6">
        <f t="shared" si="1"/>
        <v>19.621961076447143</v>
      </c>
      <c r="E297" s="19">
        <f t="shared" si="2"/>
        <v>100.61</v>
      </c>
      <c r="F297" s="6">
        <f t="shared" si="3"/>
        <v>58.96362388469457</v>
      </c>
    </row>
    <row r="298" spans="1:6" ht="12.75" customHeight="1" x14ac:dyDescent="0.35">
      <c r="A298" s="17">
        <f>A297+'Timing data'!$B$2/(60*60*24)</f>
        <v>0.56851851851850732</v>
      </c>
      <c r="B298" s="18">
        <f>InputData_FromArduino!A298</f>
        <v>273</v>
      </c>
      <c r="C298" s="6">
        <f t="shared" si="0"/>
        <v>1.3343108504398826</v>
      </c>
      <c r="D298" s="6">
        <f t="shared" si="1"/>
        <v>19.695496200160722</v>
      </c>
      <c r="E298" s="19">
        <f t="shared" si="2"/>
        <v>100.99</v>
      </c>
      <c r="F298" s="6">
        <f t="shared" si="3"/>
        <v>59.224433768016461</v>
      </c>
    </row>
    <row r="299" spans="1:6" ht="12.75" customHeight="1" x14ac:dyDescent="0.35">
      <c r="A299" s="17">
        <f>A298+'Timing data'!$B$2/(60*60*24)</f>
        <v>0.56874999999998876</v>
      </c>
      <c r="B299" s="18">
        <f>InputData_FromArduino!A299</f>
        <v>274</v>
      </c>
      <c r="C299" s="6">
        <f t="shared" si="0"/>
        <v>1.3391984359726294</v>
      </c>
      <c r="D299" s="6">
        <f t="shared" si="1"/>
        <v>19.769031323874302</v>
      </c>
      <c r="E299" s="19">
        <f t="shared" si="2"/>
        <v>101.36</v>
      </c>
      <c r="F299" s="6">
        <f t="shared" si="3"/>
        <v>59.478380233356205</v>
      </c>
    </row>
    <row r="300" spans="1:6" ht="12.75" customHeight="1" x14ac:dyDescent="0.35">
      <c r="A300" s="17">
        <f>A299+'Timing data'!$B$2/(60*60*24)</f>
        <v>0.56898148148147021</v>
      </c>
      <c r="B300" s="18">
        <f>InputData_FromArduino!A300</f>
        <v>274</v>
      </c>
      <c r="C300" s="6">
        <f t="shared" si="0"/>
        <v>1.3391984359726294</v>
      </c>
      <c r="D300" s="6">
        <f t="shared" si="1"/>
        <v>19.769031323874302</v>
      </c>
      <c r="E300" s="19">
        <f t="shared" si="2"/>
        <v>101.36</v>
      </c>
      <c r="F300" s="6">
        <f t="shared" si="3"/>
        <v>59.478380233356205</v>
      </c>
    </row>
    <row r="301" spans="1:6" ht="12.75" customHeight="1" x14ac:dyDescent="0.35">
      <c r="A301" s="17">
        <f>A300+'Timing data'!$B$2/(60*60*24)</f>
        <v>0.56921296296295165</v>
      </c>
      <c r="B301" s="18">
        <f>InputData_FromArduino!A301</f>
        <v>275</v>
      </c>
      <c r="C301" s="6">
        <f t="shared" si="0"/>
        <v>1.3440860215053763</v>
      </c>
      <c r="D301" s="6">
        <f t="shared" si="1"/>
        <v>19.842566447587885</v>
      </c>
      <c r="E301" s="19">
        <f t="shared" si="2"/>
        <v>101.74</v>
      </c>
      <c r="F301" s="6">
        <f t="shared" si="3"/>
        <v>59.739190116678095</v>
      </c>
    </row>
    <row r="302" spans="1:6" ht="12.75" customHeight="1" x14ac:dyDescent="0.35">
      <c r="A302" s="17">
        <f>A301+'Timing data'!$B$2/(60*60*24)</f>
        <v>0.5694444444444331</v>
      </c>
      <c r="B302" s="18">
        <f>InputData_FromArduino!A302</f>
        <v>276</v>
      </c>
      <c r="C302" s="6">
        <f t="shared" si="0"/>
        <v>1.3489736070381231</v>
      </c>
      <c r="D302" s="6">
        <f t="shared" si="1"/>
        <v>19.916101571301464</v>
      </c>
      <c r="E302" s="19">
        <f t="shared" si="2"/>
        <v>102.12</v>
      </c>
      <c r="F302" s="6">
        <f t="shared" si="3"/>
        <v>60</v>
      </c>
    </row>
    <row r="303" spans="1:6" ht="12.75" customHeight="1" x14ac:dyDescent="0.35">
      <c r="A303" s="17">
        <f>A302+'Timing data'!$B$2/(60*60*24)</f>
        <v>0.56967592592591454</v>
      </c>
      <c r="B303" s="18">
        <f>InputData_FromArduino!A303</f>
        <v>277</v>
      </c>
      <c r="C303" s="6">
        <f t="shared" si="0"/>
        <v>1.3538611925708699</v>
      </c>
      <c r="D303" s="6">
        <f t="shared" si="1"/>
        <v>19.989636695015044</v>
      </c>
      <c r="E303" s="19">
        <f t="shared" si="2"/>
        <v>102.5</v>
      </c>
      <c r="F303" s="6">
        <f t="shared" si="3"/>
        <v>60.26080988332189</v>
      </c>
    </row>
    <row r="304" spans="1:6" ht="12.75" customHeight="1" x14ac:dyDescent="0.35">
      <c r="A304" s="17">
        <f>A303+'Timing data'!$B$2/(60*60*24)</f>
        <v>0.56990740740739598</v>
      </c>
      <c r="B304" s="18">
        <f>InputData_FromArduino!A304</f>
        <v>278</v>
      </c>
      <c r="C304" s="6">
        <f t="shared" si="0"/>
        <v>1.3587487781036167</v>
      </c>
      <c r="D304" s="6">
        <f t="shared" si="1"/>
        <v>20.063171818728623</v>
      </c>
      <c r="E304" s="19">
        <f t="shared" si="2"/>
        <v>102.87</v>
      </c>
      <c r="F304" s="6">
        <f t="shared" si="3"/>
        <v>60.514756348661635</v>
      </c>
    </row>
    <row r="305" spans="1:6" ht="12.75" customHeight="1" x14ac:dyDescent="0.35">
      <c r="A305" s="17">
        <f>A304+'Timing data'!$B$2/(60*60*24)</f>
        <v>0.57013888888887743</v>
      </c>
      <c r="B305" s="18">
        <f>InputData_FromArduino!A305</f>
        <v>278</v>
      </c>
      <c r="C305" s="6">
        <f t="shared" si="0"/>
        <v>1.3587487781036167</v>
      </c>
      <c r="D305" s="6">
        <f t="shared" si="1"/>
        <v>20.063171818728623</v>
      </c>
      <c r="E305" s="19">
        <f t="shared" si="2"/>
        <v>102.87</v>
      </c>
      <c r="F305" s="6">
        <f t="shared" si="3"/>
        <v>60.514756348661635</v>
      </c>
    </row>
    <row r="306" spans="1:6" ht="12.75" customHeight="1" x14ac:dyDescent="0.35">
      <c r="A306" s="17">
        <f>A305+'Timing data'!$B$2/(60*60*24)</f>
        <v>0.57037037037035887</v>
      </c>
      <c r="B306" s="18">
        <f>InputData_FromArduino!A306</f>
        <v>279</v>
      </c>
      <c r="C306" s="6">
        <f t="shared" si="0"/>
        <v>1.3636363636363635</v>
      </c>
      <c r="D306" s="6">
        <f t="shared" si="1"/>
        <v>20.136706942442203</v>
      </c>
      <c r="E306" s="19">
        <f t="shared" si="2"/>
        <v>103.25</v>
      </c>
      <c r="F306" s="6">
        <f t="shared" si="3"/>
        <v>60.775566231983525</v>
      </c>
    </row>
    <row r="307" spans="1:6" ht="12.75" customHeight="1" x14ac:dyDescent="0.35">
      <c r="A307" s="17">
        <f>A306+'Timing data'!$B$2/(60*60*24)</f>
        <v>0.57060185185184031</v>
      </c>
      <c r="B307" s="18">
        <f>InputData_FromArduino!A307</f>
        <v>280</v>
      </c>
      <c r="C307" s="6">
        <f t="shared" si="0"/>
        <v>1.3685239491691104</v>
      </c>
      <c r="D307" s="6">
        <f t="shared" si="1"/>
        <v>20.210242066155782</v>
      </c>
      <c r="E307" s="19">
        <f t="shared" si="2"/>
        <v>103.63</v>
      </c>
      <c r="F307" s="6">
        <f t="shared" si="3"/>
        <v>61.036376115305416</v>
      </c>
    </row>
    <row r="308" spans="1:6" ht="12.75" customHeight="1" x14ac:dyDescent="0.35">
      <c r="A308" s="17">
        <f>A307+'Timing data'!$B$2/(60*60*24)</f>
        <v>0.57083333333332176</v>
      </c>
      <c r="B308" s="18">
        <f>InputData_FromArduino!A308</f>
        <v>281</v>
      </c>
      <c r="C308" s="6">
        <f t="shared" si="0"/>
        <v>1.3734115347018572</v>
      </c>
      <c r="D308" s="6">
        <f t="shared" si="1"/>
        <v>20.283777189869365</v>
      </c>
      <c r="E308" s="19">
        <f t="shared" si="2"/>
        <v>104</v>
      </c>
      <c r="F308" s="6">
        <f t="shared" si="3"/>
        <v>61.29032258064516</v>
      </c>
    </row>
    <row r="309" spans="1:6" ht="12.75" customHeight="1" x14ac:dyDescent="0.35">
      <c r="A309" s="17">
        <f>A308+'Timing data'!$B$2/(60*60*24)</f>
        <v>0.5710648148148032</v>
      </c>
      <c r="B309" s="18">
        <f>InputData_FromArduino!A309</f>
        <v>281</v>
      </c>
      <c r="C309" s="6">
        <f t="shared" si="0"/>
        <v>1.3734115347018572</v>
      </c>
      <c r="D309" s="6">
        <f t="shared" si="1"/>
        <v>20.283777189869365</v>
      </c>
      <c r="E309" s="19">
        <f t="shared" si="2"/>
        <v>104</v>
      </c>
      <c r="F309" s="6">
        <f t="shared" si="3"/>
        <v>61.29032258064516</v>
      </c>
    </row>
    <row r="310" spans="1:6" ht="12.75" customHeight="1" x14ac:dyDescent="0.35">
      <c r="A310" s="17">
        <f>A309+'Timing data'!$B$2/(60*60*24)</f>
        <v>0.57129629629628464</v>
      </c>
      <c r="B310" s="18">
        <f>InputData_FromArduino!A310</f>
        <v>282</v>
      </c>
      <c r="C310" s="6">
        <f t="shared" si="0"/>
        <v>1.3782991202346042</v>
      </c>
      <c r="D310" s="6">
        <f t="shared" si="1"/>
        <v>20.357312313582948</v>
      </c>
      <c r="E310" s="19">
        <f t="shared" si="2"/>
        <v>104.38</v>
      </c>
      <c r="F310" s="6">
        <f t="shared" si="3"/>
        <v>61.551132463967051</v>
      </c>
    </row>
    <row r="311" spans="1:6" ht="12.75" customHeight="1" x14ac:dyDescent="0.35">
      <c r="A311" s="17">
        <f>A310+'Timing data'!$B$2/(60*60*24)</f>
        <v>0.57152777777776609</v>
      </c>
      <c r="B311" s="18">
        <f>InputData_FromArduino!A311</f>
        <v>283</v>
      </c>
      <c r="C311" s="6">
        <f t="shared" si="0"/>
        <v>1.383186705767351</v>
      </c>
      <c r="D311" s="6">
        <f t="shared" si="1"/>
        <v>20.430847437296528</v>
      </c>
      <c r="E311" s="19">
        <f t="shared" si="2"/>
        <v>104.76</v>
      </c>
      <c r="F311" s="6">
        <f t="shared" si="3"/>
        <v>61.811942347288948</v>
      </c>
    </row>
    <row r="312" spans="1:6" ht="12.75" customHeight="1" x14ac:dyDescent="0.35">
      <c r="A312" s="17">
        <f>A311+'Timing data'!$B$2/(60*60*24)</f>
        <v>0.57175925925924753</v>
      </c>
      <c r="B312" s="18">
        <f>InputData_FromArduino!A312</f>
        <v>284</v>
      </c>
      <c r="C312" s="6">
        <f t="shared" si="0"/>
        <v>1.3880742913000979</v>
      </c>
      <c r="D312" s="6">
        <f t="shared" si="1"/>
        <v>20.504382561010107</v>
      </c>
      <c r="E312" s="19">
        <f t="shared" si="2"/>
        <v>105.14</v>
      </c>
      <c r="F312" s="6">
        <f t="shared" si="3"/>
        <v>62.072752230610838</v>
      </c>
    </row>
    <row r="313" spans="1:6" ht="12.75" customHeight="1" x14ac:dyDescent="0.35">
      <c r="A313" s="17">
        <f>A312+'Timing data'!$B$2/(60*60*24)</f>
        <v>0.57199074074072898</v>
      </c>
      <c r="B313" s="18">
        <f>InputData_FromArduino!A313</f>
        <v>285</v>
      </c>
      <c r="C313" s="6">
        <f t="shared" si="0"/>
        <v>1.3929618768328447</v>
      </c>
      <c r="D313" s="6">
        <f t="shared" si="1"/>
        <v>20.577917684723687</v>
      </c>
      <c r="E313" s="19">
        <f t="shared" si="2"/>
        <v>105.51</v>
      </c>
      <c r="F313" s="6">
        <f t="shared" si="3"/>
        <v>62.326698695950583</v>
      </c>
    </row>
    <row r="314" spans="1:6" ht="12.75" customHeight="1" x14ac:dyDescent="0.35">
      <c r="A314" s="17">
        <f>A313+'Timing data'!$B$2/(60*60*24)</f>
        <v>0.57222222222221042</v>
      </c>
      <c r="B314" s="18">
        <f>InputData_FromArduino!A314</f>
        <v>285</v>
      </c>
      <c r="C314" s="6">
        <f t="shared" si="0"/>
        <v>1.3929618768328447</v>
      </c>
      <c r="D314" s="6">
        <f t="shared" si="1"/>
        <v>20.577917684723687</v>
      </c>
      <c r="E314" s="19">
        <f t="shared" si="2"/>
        <v>105.51</v>
      </c>
      <c r="F314" s="6">
        <f t="shared" si="3"/>
        <v>62.326698695950583</v>
      </c>
    </row>
    <row r="315" spans="1:6" ht="12.75" customHeight="1" x14ac:dyDescent="0.35">
      <c r="A315" s="17">
        <f>A314+'Timing data'!$B$2/(60*60*24)</f>
        <v>0.57245370370369186</v>
      </c>
      <c r="B315" s="18">
        <f>InputData_FromArduino!A315</f>
        <v>286</v>
      </c>
      <c r="C315" s="6">
        <f t="shared" si="0"/>
        <v>1.3978494623655915</v>
      </c>
      <c r="D315" s="6">
        <f t="shared" si="1"/>
        <v>20.651452808437266</v>
      </c>
      <c r="E315" s="19">
        <f t="shared" si="2"/>
        <v>105.89</v>
      </c>
      <c r="F315" s="6">
        <f t="shared" si="3"/>
        <v>62.587508579272473</v>
      </c>
    </row>
    <row r="316" spans="1:6" ht="12.75" customHeight="1" x14ac:dyDescent="0.35">
      <c r="A316" s="17">
        <f>A315+'Timing data'!$B$2/(60*60*24)</f>
        <v>0.57268518518517331</v>
      </c>
      <c r="B316" s="18">
        <f>InputData_FromArduino!A316</f>
        <v>287</v>
      </c>
      <c r="C316" s="6">
        <f t="shared" si="0"/>
        <v>1.4027370478983383</v>
      </c>
      <c r="D316" s="6">
        <f t="shared" si="1"/>
        <v>20.724987932150849</v>
      </c>
      <c r="E316" s="19">
        <f t="shared" si="2"/>
        <v>106.27</v>
      </c>
      <c r="F316" s="6">
        <f t="shared" si="3"/>
        <v>62.848318462594364</v>
      </c>
    </row>
    <row r="317" spans="1:6" ht="12.75" customHeight="1" x14ac:dyDescent="0.35">
      <c r="A317" s="17">
        <f>A316+'Timing data'!$B$2/(60*60*24)</f>
        <v>0.57291666666665475</v>
      </c>
      <c r="B317" s="18">
        <f>InputData_FromArduino!A317</f>
        <v>288</v>
      </c>
      <c r="C317" s="6">
        <f t="shared" si="0"/>
        <v>1.4076246334310851</v>
      </c>
      <c r="D317" s="6">
        <f t="shared" si="1"/>
        <v>20.798523055864429</v>
      </c>
      <c r="E317" s="19">
        <f t="shared" si="2"/>
        <v>106.64</v>
      </c>
      <c r="F317" s="6">
        <f t="shared" si="3"/>
        <v>63.102264927934108</v>
      </c>
    </row>
    <row r="318" spans="1:6" ht="12.75" customHeight="1" x14ac:dyDescent="0.35">
      <c r="A318" s="17">
        <f>A317+'Timing data'!$B$2/(60*60*24)</f>
        <v>0.57314814814813619</v>
      </c>
      <c r="B318" s="18">
        <f>InputData_FromArduino!A318</f>
        <v>288</v>
      </c>
      <c r="C318" s="6">
        <f t="shared" si="0"/>
        <v>1.4076246334310851</v>
      </c>
      <c r="D318" s="6">
        <f t="shared" si="1"/>
        <v>20.798523055864429</v>
      </c>
      <c r="E318" s="19">
        <f t="shared" si="2"/>
        <v>106.64</v>
      </c>
      <c r="F318" s="6">
        <f t="shared" si="3"/>
        <v>63.102264927934108</v>
      </c>
    </row>
    <row r="319" spans="1:6" ht="12.75" customHeight="1" x14ac:dyDescent="0.35">
      <c r="A319" s="17">
        <f>A318+'Timing data'!$B$2/(60*60*24)</f>
        <v>0.57337962962961764</v>
      </c>
      <c r="B319" s="18">
        <f>InputData_FromArduino!A319</f>
        <v>289</v>
      </c>
      <c r="C319" s="6">
        <f t="shared" si="0"/>
        <v>1.4125122189638319</v>
      </c>
      <c r="D319" s="6">
        <f t="shared" si="1"/>
        <v>20.872058179578008</v>
      </c>
      <c r="E319" s="19">
        <f t="shared" si="2"/>
        <v>107.02</v>
      </c>
      <c r="F319" s="6">
        <f t="shared" si="3"/>
        <v>63.363074811255998</v>
      </c>
    </row>
    <row r="320" spans="1:6" ht="12.75" customHeight="1" x14ac:dyDescent="0.35">
      <c r="A320" s="17">
        <f>A319+'Timing data'!$B$2/(60*60*24)</f>
        <v>0.57361111111109908</v>
      </c>
      <c r="B320" s="18">
        <f>InputData_FromArduino!A320</f>
        <v>290</v>
      </c>
      <c r="C320" s="6">
        <f t="shared" si="0"/>
        <v>1.4173998044965788</v>
      </c>
      <c r="D320" s="6">
        <f t="shared" si="1"/>
        <v>20.945593303291588</v>
      </c>
      <c r="E320" s="19">
        <f t="shared" si="2"/>
        <v>107.4</v>
      </c>
      <c r="F320" s="6">
        <f t="shared" si="3"/>
        <v>63.623884694577896</v>
      </c>
    </row>
    <row r="321" spans="1:6" ht="12.75" customHeight="1" x14ac:dyDescent="0.35">
      <c r="A321" s="17">
        <f>A320+'Timing data'!$B$2/(60*60*24)</f>
        <v>0.57384259259258052</v>
      </c>
      <c r="B321" s="18">
        <f>InputData_FromArduino!A321</f>
        <v>291</v>
      </c>
      <c r="C321" s="6">
        <f t="shared" si="0"/>
        <v>1.4222873900293256</v>
      </c>
      <c r="D321" s="6">
        <f t="shared" si="1"/>
        <v>21.019128427005167</v>
      </c>
      <c r="E321" s="19">
        <f t="shared" si="2"/>
        <v>107.78</v>
      </c>
      <c r="F321" s="6">
        <f t="shared" si="3"/>
        <v>63.884694577899786</v>
      </c>
    </row>
    <row r="322" spans="1:6" ht="12.75" customHeight="1" x14ac:dyDescent="0.35">
      <c r="A322" s="17">
        <f>A321+'Timing data'!$B$2/(60*60*24)</f>
        <v>0.57407407407406197</v>
      </c>
      <c r="B322" s="18">
        <f>InputData_FromArduino!A322</f>
        <v>291</v>
      </c>
      <c r="C322" s="6">
        <f t="shared" si="0"/>
        <v>1.4222873900293256</v>
      </c>
      <c r="D322" s="6">
        <f t="shared" si="1"/>
        <v>21.019128427005167</v>
      </c>
      <c r="E322" s="19">
        <f t="shared" si="2"/>
        <v>107.78</v>
      </c>
      <c r="F322" s="6">
        <f t="shared" si="3"/>
        <v>63.884694577899786</v>
      </c>
    </row>
    <row r="323" spans="1:6" ht="12.75" customHeight="1" x14ac:dyDescent="0.35">
      <c r="A323" s="17">
        <f>A322+'Timing data'!$B$2/(60*60*24)</f>
        <v>0.57430555555554341</v>
      </c>
      <c r="B323" s="18">
        <f>InputData_FromArduino!A323</f>
        <v>292</v>
      </c>
      <c r="C323" s="6">
        <f t="shared" si="0"/>
        <v>1.4271749755620724</v>
      </c>
      <c r="D323" s="6">
        <f t="shared" si="1"/>
        <v>21.092663550718751</v>
      </c>
      <c r="E323" s="19">
        <f t="shared" si="2"/>
        <v>108.15</v>
      </c>
      <c r="F323" s="6">
        <f t="shared" si="3"/>
        <v>64.138641043239531</v>
      </c>
    </row>
    <row r="324" spans="1:6" ht="12.75" customHeight="1" x14ac:dyDescent="0.35">
      <c r="A324" s="17">
        <f>A323+'Timing data'!$B$2/(60*60*24)</f>
        <v>0.57453703703702486</v>
      </c>
      <c r="B324" s="18">
        <f>InputData_FromArduino!A324</f>
        <v>293</v>
      </c>
      <c r="C324" s="6">
        <f t="shared" si="0"/>
        <v>1.4320625610948192</v>
      </c>
      <c r="D324" s="6">
        <f t="shared" si="1"/>
        <v>21.16619867443233</v>
      </c>
      <c r="E324" s="19">
        <f t="shared" si="2"/>
        <v>108.53</v>
      </c>
      <c r="F324" s="6">
        <f t="shared" si="3"/>
        <v>64.399450926561428</v>
      </c>
    </row>
    <row r="325" spans="1:6" ht="12.75" customHeight="1" x14ac:dyDescent="0.35">
      <c r="A325" s="17">
        <f>A324+'Timing data'!$B$2/(60*60*24)</f>
        <v>0.5747685185185063</v>
      </c>
      <c r="B325" s="18">
        <f>InputData_FromArduino!A325</f>
        <v>294</v>
      </c>
      <c r="C325" s="6">
        <f t="shared" si="0"/>
        <v>1.436950146627566</v>
      </c>
      <c r="D325" s="6">
        <f t="shared" si="1"/>
        <v>21.23973379814591</v>
      </c>
      <c r="E325" s="19">
        <f t="shared" si="2"/>
        <v>108.91</v>
      </c>
      <c r="F325" s="6">
        <f t="shared" si="3"/>
        <v>64.660260809883312</v>
      </c>
    </row>
    <row r="326" spans="1:6" ht="12.75" customHeight="1" x14ac:dyDescent="0.35">
      <c r="A326" s="17">
        <f>A325+'Timing data'!$B$2/(60*60*24)</f>
        <v>0.57499999999998774</v>
      </c>
      <c r="B326" s="18">
        <f>InputData_FromArduino!A326</f>
        <v>295</v>
      </c>
      <c r="C326" s="6">
        <f t="shared" si="0"/>
        <v>1.4418377321603129</v>
      </c>
      <c r="D326" s="6">
        <f t="shared" si="1"/>
        <v>21.313268921859489</v>
      </c>
      <c r="E326" s="19">
        <f t="shared" si="2"/>
        <v>109.28</v>
      </c>
      <c r="F326" s="6">
        <f t="shared" si="3"/>
        <v>64.914207275223063</v>
      </c>
    </row>
    <row r="327" spans="1:6" ht="12.75" customHeight="1" x14ac:dyDescent="0.35">
      <c r="A327" s="17">
        <f>A326+'Timing data'!$B$2/(60*60*24)</f>
        <v>0.57523148148146919</v>
      </c>
      <c r="B327" s="18">
        <f>InputData_FromArduino!A327</f>
        <v>295</v>
      </c>
      <c r="C327" s="6">
        <f t="shared" si="0"/>
        <v>1.4418377321603129</v>
      </c>
      <c r="D327" s="6">
        <f t="shared" si="1"/>
        <v>21.313268921859489</v>
      </c>
      <c r="E327" s="19">
        <f t="shared" si="2"/>
        <v>109.28</v>
      </c>
      <c r="F327" s="6">
        <f t="shared" si="3"/>
        <v>64.914207275223063</v>
      </c>
    </row>
    <row r="328" spans="1:6" ht="12.75" customHeight="1" x14ac:dyDescent="0.35">
      <c r="A328" s="17">
        <f>A327+'Timing data'!$B$2/(60*60*24)</f>
        <v>0.57546296296295063</v>
      </c>
      <c r="B328" s="18">
        <f>InputData_FromArduino!A328</f>
        <v>296</v>
      </c>
      <c r="C328" s="6">
        <f t="shared" si="0"/>
        <v>1.4467253176930597</v>
      </c>
      <c r="D328" s="6">
        <f t="shared" si="1"/>
        <v>21.386804045573069</v>
      </c>
      <c r="E328" s="19">
        <f t="shared" si="2"/>
        <v>109.66</v>
      </c>
      <c r="F328" s="6">
        <f t="shared" si="3"/>
        <v>65.175017158544946</v>
      </c>
    </row>
    <row r="329" spans="1:6" ht="12.75" customHeight="1" x14ac:dyDescent="0.35">
      <c r="A329" s="17">
        <f>A328+'Timing data'!$B$2/(60*60*24)</f>
        <v>0.57569444444443207</v>
      </c>
      <c r="B329" s="18">
        <f>InputData_FromArduino!A329</f>
        <v>297</v>
      </c>
      <c r="C329" s="6">
        <f t="shared" si="0"/>
        <v>1.4516129032258065</v>
      </c>
      <c r="D329" s="6">
        <f t="shared" si="1"/>
        <v>21.460339169286648</v>
      </c>
      <c r="E329" s="19">
        <f t="shared" si="2"/>
        <v>110.04</v>
      </c>
      <c r="F329" s="6">
        <f t="shared" si="3"/>
        <v>65.435827041866858</v>
      </c>
    </row>
    <row r="330" spans="1:6" ht="12.75" customHeight="1" x14ac:dyDescent="0.35">
      <c r="A330" s="17">
        <f>A329+'Timing data'!$B$2/(60*60*24)</f>
        <v>0.57592592592591352</v>
      </c>
      <c r="B330" s="18">
        <f>InputData_FromArduino!A330</f>
        <v>298</v>
      </c>
      <c r="C330" s="6">
        <f t="shared" si="0"/>
        <v>1.4565004887585533</v>
      </c>
      <c r="D330" s="6">
        <f t="shared" si="1"/>
        <v>21.533874293000231</v>
      </c>
      <c r="E330" s="19">
        <f t="shared" si="2"/>
        <v>110.42</v>
      </c>
      <c r="F330" s="6">
        <f t="shared" si="3"/>
        <v>65.696636925188741</v>
      </c>
    </row>
    <row r="331" spans="1:6" ht="12.75" customHeight="1" x14ac:dyDescent="0.35">
      <c r="A331" s="17">
        <f>A330+'Timing data'!$B$2/(60*60*24)</f>
        <v>0.57615740740739496</v>
      </c>
      <c r="B331" s="18">
        <f>InputData_FromArduino!A331</f>
        <v>298</v>
      </c>
      <c r="C331" s="6">
        <f t="shared" si="0"/>
        <v>1.4565004887585533</v>
      </c>
      <c r="D331" s="6">
        <f t="shared" si="1"/>
        <v>21.533874293000231</v>
      </c>
      <c r="E331" s="19">
        <f t="shared" si="2"/>
        <v>110.42</v>
      </c>
      <c r="F331" s="6">
        <f t="shared" si="3"/>
        <v>65.696636925188741</v>
      </c>
    </row>
    <row r="332" spans="1:6" ht="12.75" customHeight="1" x14ac:dyDescent="0.35">
      <c r="A332" s="17">
        <f>A331+'Timing data'!$B$2/(60*60*24)</f>
        <v>0.57638888888887641</v>
      </c>
      <c r="B332" s="18">
        <f>InputData_FromArduino!A332</f>
        <v>299</v>
      </c>
      <c r="C332" s="6">
        <f t="shared" si="0"/>
        <v>1.4613880742913001</v>
      </c>
      <c r="D332" s="6">
        <f t="shared" si="1"/>
        <v>21.607409416713811</v>
      </c>
      <c r="E332" s="19">
        <f t="shared" si="2"/>
        <v>110.79</v>
      </c>
      <c r="F332" s="6">
        <f t="shared" si="3"/>
        <v>65.950583390528493</v>
      </c>
    </row>
    <row r="333" spans="1:6" ht="12.75" customHeight="1" x14ac:dyDescent="0.35">
      <c r="A333" s="17">
        <f>A332+'Timing data'!$B$2/(60*60*24)</f>
        <v>0.57662037037035785</v>
      </c>
      <c r="B333" s="18">
        <f>InputData_FromArduino!A333</f>
        <v>300</v>
      </c>
      <c r="C333" s="6">
        <f t="shared" si="0"/>
        <v>1.466275659824047</v>
      </c>
      <c r="D333" s="6">
        <f t="shared" si="1"/>
        <v>21.68094454042739</v>
      </c>
      <c r="E333" s="19">
        <f t="shared" si="2"/>
        <v>111.17</v>
      </c>
      <c r="F333" s="6">
        <f t="shared" si="3"/>
        <v>66.211393273850376</v>
      </c>
    </row>
    <row r="334" spans="1:6" ht="12.75" customHeight="1" x14ac:dyDescent="0.35">
      <c r="A334" s="17">
        <f>A333+'Timing data'!$B$2/(60*60*24)</f>
        <v>0.57685185185183929</v>
      </c>
      <c r="B334" s="18">
        <f>InputData_FromArduino!A334</f>
        <v>301</v>
      </c>
      <c r="C334" s="6">
        <f t="shared" si="0"/>
        <v>1.4711632453567938</v>
      </c>
      <c r="D334" s="6">
        <f t="shared" si="1"/>
        <v>21.75447966414097</v>
      </c>
      <c r="E334" s="19">
        <f t="shared" si="2"/>
        <v>111.55</v>
      </c>
      <c r="F334" s="6">
        <f t="shared" si="3"/>
        <v>66.472203157172274</v>
      </c>
    </row>
    <row r="335" spans="1:6" ht="12.75" customHeight="1" x14ac:dyDescent="0.35">
      <c r="A335" s="17">
        <f>A334+'Timing data'!$B$2/(60*60*24)</f>
        <v>0.57708333333332074</v>
      </c>
      <c r="B335" s="18">
        <f>InputData_FromArduino!A335</f>
        <v>302</v>
      </c>
      <c r="C335" s="6">
        <f t="shared" si="0"/>
        <v>1.4760508308895406</v>
      </c>
      <c r="D335" s="6">
        <f t="shared" si="1"/>
        <v>21.828014787854549</v>
      </c>
      <c r="E335" s="19">
        <f t="shared" si="2"/>
        <v>111.92</v>
      </c>
      <c r="F335" s="6">
        <f t="shared" si="3"/>
        <v>66.726149622512011</v>
      </c>
    </row>
    <row r="336" spans="1:6" ht="12.75" customHeight="1" x14ac:dyDescent="0.35">
      <c r="A336" s="17">
        <f>A335+'Timing data'!$B$2/(60*60*24)</f>
        <v>0.57731481481480218</v>
      </c>
      <c r="B336" s="18">
        <f>InputData_FromArduino!A336</f>
        <v>302</v>
      </c>
      <c r="C336" s="6">
        <f t="shared" si="0"/>
        <v>1.4760508308895406</v>
      </c>
      <c r="D336" s="6">
        <f t="shared" si="1"/>
        <v>21.828014787854549</v>
      </c>
      <c r="E336" s="19">
        <f t="shared" si="2"/>
        <v>111.92</v>
      </c>
      <c r="F336" s="6">
        <f t="shared" si="3"/>
        <v>66.726149622512011</v>
      </c>
    </row>
    <row r="337" spans="1:6" ht="12.75" customHeight="1" x14ac:dyDescent="0.35">
      <c r="A337" s="17">
        <f>A336+'Timing data'!$B$2/(60*60*24)</f>
        <v>0.57754629629628362</v>
      </c>
      <c r="B337" s="18">
        <f>InputData_FromArduino!A337</f>
        <v>303</v>
      </c>
      <c r="C337" s="6">
        <f t="shared" si="0"/>
        <v>1.4809384164222874</v>
      </c>
      <c r="D337" s="6">
        <f t="shared" si="1"/>
        <v>21.901549911568132</v>
      </c>
      <c r="E337" s="19">
        <f t="shared" si="2"/>
        <v>112.3</v>
      </c>
      <c r="F337" s="6">
        <f t="shared" si="3"/>
        <v>66.986959505833909</v>
      </c>
    </row>
    <row r="338" spans="1:6" ht="12.75" customHeight="1" x14ac:dyDescent="0.35">
      <c r="A338" s="17">
        <f>A337+'Timing data'!$B$2/(60*60*24)</f>
        <v>0.57777777777776507</v>
      </c>
      <c r="B338" s="18">
        <f>InputData_FromArduino!A338</f>
        <v>304</v>
      </c>
      <c r="C338" s="6">
        <f t="shared" si="0"/>
        <v>1.4858260019550342</v>
      </c>
      <c r="D338" s="6">
        <f t="shared" si="1"/>
        <v>21.975085035281712</v>
      </c>
      <c r="E338" s="19">
        <f t="shared" si="2"/>
        <v>112.68</v>
      </c>
      <c r="F338" s="6">
        <f t="shared" si="3"/>
        <v>67.247769389155806</v>
      </c>
    </row>
    <row r="339" spans="1:6" ht="12.75" customHeight="1" x14ac:dyDescent="0.35">
      <c r="A339" s="17">
        <f>A338+'Timing data'!$B$2/(60*60*24)</f>
        <v>0.57800925925924651</v>
      </c>
      <c r="B339" s="18">
        <f>InputData_FromArduino!A339</f>
        <v>305</v>
      </c>
      <c r="C339" s="6">
        <f t="shared" si="0"/>
        <v>1.490713587487781</v>
      </c>
      <c r="D339" s="6">
        <f t="shared" si="1"/>
        <v>22.048620158995291</v>
      </c>
      <c r="E339" s="19">
        <f t="shared" si="2"/>
        <v>113.06</v>
      </c>
      <c r="F339" s="6">
        <f t="shared" si="3"/>
        <v>67.508579272477689</v>
      </c>
    </row>
    <row r="340" spans="1:6" ht="12.75" customHeight="1" x14ac:dyDescent="0.35">
      <c r="A340" s="17">
        <f>A339+'Timing data'!$B$2/(60*60*24)</f>
        <v>0.57824074074072795</v>
      </c>
      <c r="B340" s="18">
        <f>InputData_FromArduino!A340</f>
        <v>305</v>
      </c>
      <c r="C340" s="6">
        <f t="shared" si="0"/>
        <v>1.490713587487781</v>
      </c>
      <c r="D340" s="6">
        <f t="shared" si="1"/>
        <v>22.048620158995291</v>
      </c>
      <c r="E340" s="19">
        <f t="shared" si="2"/>
        <v>113.06</v>
      </c>
      <c r="F340" s="6">
        <f t="shared" si="3"/>
        <v>67.508579272477689</v>
      </c>
    </row>
    <row r="341" spans="1:6" ht="12.75" customHeight="1" x14ac:dyDescent="0.35">
      <c r="A341" s="17">
        <f>A340+'Timing data'!$B$2/(60*60*24)</f>
        <v>0.5784722222222094</v>
      </c>
      <c r="B341" s="18">
        <f>InputData_FromArduino!A341</f>
        <v>306</v>
      </c>
      <c r="C341" s="6">
        <f t="shared" si="0"/>
        <v>1.4956011730205279</v>
      </c>
      <c r="D341" s="6">
        <f t="shared" si="1"/>
        <v>22.122155282708871</v>
      </c>
      <c r="E341" s="19">
        <f t="shared" si="2"/>
        <v>113.43</v>
      </c>
      <c r="F341" s="6">
        <f t="shared" si="3"/>
        <v>67.762525737817441</v>
      </c>
    </row>
    <row r="342" spans="1:6" ht="12.75" customHeight="1" x14ac:dyDescent="0.35">
      <c r="A342" s="17">
        <f>A341+'Timing data'!$B$2/(60*60*24)</f>
        <v>0.57870370370369084</v>
      </c>
      <c r="B342" s="18">
        <f>InputData_FromArduino!A342</f>
        <v>307</v>
      </c>
      <c r="C342" s="6">
        <f t="shared" si="0"/>
        <v>1.5004887585532747</v>
      </c>
      <c r="D342" s="6">
        <f t="shared" si="1"/>
        <v>22.19569040642245</v>
      </c>
      <c r="E342" s="19">
        <f t="shared" si="2"/>
        <v>113.81</v>
      </c>
      <c r="F342" s="6">
        <f t="shared" si="3"/>
        <v>68.023335621139324</v>
      </c>
    </row>
    <row r="343" spans="1:6" ht="12.75" customHeight="1" x14ac:dyDescent="0.35">
      <c r="A343" s="17">
        <f>A342+'Timing data'!$B$2/(60*60*24)</f>
        <v>0.57893518518517229</v>
      </c>
      <c r="B343" s="18">
        <f>InputData_FromArduino!A343</f>
        <v>308</v>
      </c>
      <c r="C343" s="6">
        <f t="shared" si="0"/>
        <v>1.5053763440860215</v>
      </c>
      <c r="D343" s="6">
        <f t="shared" si="1"/>
        <v>22.269225530136033</v>
      </c>
      <c r="E343" s="19">
        <f t="shared" si="2"/>
        <v>114.19</v>
      </c>
      <c r="F343" s="6">
        <f t="shared" si="3"/>
        <v>68.284145504461222</v>
      </c>
    </row>
    <row r="344" spans="1:6" ht="12.75" customHeight="1" x14ac:dyDescent="0.35">
      <c r="A344" s="17">
        <f>A343+'Timing data'!$B$2/(60*60*24)</f>
        <v>0.57916666666665373</v>
      </c>
      <c r="B344" s="18">
        <f>InputData_FromArduino!A344</f>
        <v>308</v>
      </c>
      <c r="C344" s="6">
        <f t="shared" si="0"/>
        <v>1.5053763440860215</v>
      </c>
      <c r="D344" s="6">
        <f t="shared" si="1"/>
        <v>22.269225530136033</v>
      </c>
      <c r="E344" s="19">
        <f t="shared" si="2"/>
        <v>114.19</v>
      </c>
      <c r="F344" s="6">
        <f t="shared" si="3"/>
        <v>68.284145504461222</v>
      </c>
    </row>
    <row r="345" spans="1:6" ht="12.75" customHeight="1" x14ac:dyDescent="0.35">
      <c r="A345" s="17">
        <f>A344+'Timing data'!$B$2/(60*60*24)</f>
        <v>0.57939814814813517</v>
      </c>
      <c r="B345" s="18">
        <f>InputData_FromArduino!A345</f>
        <v>309</v>
      </c>
      <c r="C345" s="6">
        <f t="shared" si="0"/>
        <v>1.5102639296187683</v>
      </c>
      <c r="D345" s="6">
        <f t="shared" si="1"/>
        <v>22.342760653849613</v>
      </c>
      <c r="E345" s="19">
        <f t="shared" si="2"/>
        <v>114.56</v>
      </c>
      <c r="F345" s="6">
        <f t="shared" si="3"/>
        <v>68.538091969800959</v>
      </c>
    </row>
    <row r="346" spans="1:6" ht="12.75" customHeight="1" x14ac:dyDescent="0.35">
      <c r="A346" s="17">
        <f>A345+'Timing data'!$B$2/(60*60*24)</f>
        <v>0.57962962962961662</v>
      </c>
      <c r="B346" s="18">
        <f>InputData_FromArduino!A346</f>
        <v>310</v>
      </c>
      <c r="C346" s="6">
        <f t="shared" si="0"/>
        <v>1.5151515151515151</v>
      </c>
      <c r="D346" s="6">
        <f t="shared" si="1"/>
        <v>22.416295777563192</v>
      </c>
      <c r="E346" s="19">
        <f t="shared" si="2"/>
        <v>114.94</v>
      </c>
      <c r="F346" s="6">
        <f t="shared" si="3"/>
        <v>68.798901853122857</v>
      </c>
    </row>
    <row r="347" spans="1:6" ht="12.75" customHeight="1" x14ac:dyDescent="0.35">
      <c r="A347" s="17">
        <f>A346+'Timing data'!$B$2/(60*60*24)</f>
        <v>0.57986111111109806</v>
      </c>
      <c r="B347" s="18">
        <f>InputData_FromArduino!A347</f>
        <v>311</v>
      </c>
      <c r="C347" s="6">
        <f t="shared" si="0"/>
        <v>1.520039100684262</v>
      </c>
      <c r="D347" s="6">
        <f t="shared" si="1"/>
        <v>22.489830901276772</v>
      </c>
      <c r="E347" s="19">
        <f t="shared" si="2"/>
        <v>115.32</v>
      </c>
      <c r="F347" s="6">
        <f t="shared" si="3"/>
        <v>69.05971173644474</v>
      </c>
    </row>
    <row r="348" spans="1:6" ht="12.75" customHeight="1" x14ac:dyDescent="0.35">
      <c r="A348" s="17">
        <f>A347+'Timing data'!$B$2/(60*60*24)</f>
        <v>0.5800925925925795</v>
      </c>
      <c r="B348" s="18">
        <f>InputData_FromArduino!A348</f>
        <v>312</v>
      </c>
      <c r="C348" s="6">
        <f t="shared" si="0"/>
        <v>1.5249266862170088</v>
      </c>
      <c r="D348" s="6">
        <f t="shared" si="1"/>
        <v>22.563366024990351</v>
      </c>
      <c r="E348" s="19">
        <f t="shared" si="2"/>
        <v>115.69</v>
      </c>
      <c r="F348" s="6">
        <f t="shared" si="3"/>
        <v>69.313658201784492</v>
      </c>
    </row>
    <row r="349" spans="1:6" ht="12.75" customHeight="1" x14ac:dyDescent="0.35">
      <c r="A349" s="17">
        <f>A348+'Timing data'!$B$2/(60*60*24)</f>
        <v>0.58032407407406095</v>
      </c>
      <c r="B349" s="18">
        <f>InputData_FromArduino!A349</f>
        <v>312</v>
      </c>
      <c r="C349" s="6">
        <f t="shared" si="0"/>
        <v>1.5249266862170088</v>
      </c>
      <c r="D349" s="6">
        <f t="shared" si="1"/>
        <v>22.563366024990351</v>
      </c>
      <c r="E349" s="19">
        <f t="shared" si="2"/>
        <v>115.69</v>
      </c>
      <c r="F349" s="6">
        <f t="shared" si="3"/>
        <v>69.313658201784492</v>
      </c>
    </row>
    <row r="350" spans="1:6" ht="12.75" customHeight="1" x14ac:dyDescent="0.35">
      <c r="A350" s="17">
        <f>A349+'Timing data'!$B$2/(60*60*24)</f>
        <v>0.58055555555554239</v>
      </c>
      <c r="B350" s="18">
        <f>InputData_FromArduino!A350</f>
        <v>313</v>
      </c>
      <c r="C350" s="6">
        <f t="shared" si="0"/>
        <v>1.5298142717497556</v>
      </c>
      <c r="D350" s="6">
        <f t="shared" si="1"/>
        <v>22.636901148703931</v>
      </c>
      <c r="E350" s="19">
        <f t="shared" si="2"/>
        <v>116.07</v>
      </c>
      <c r="F350" s="6">
        <f t="shared" si="3"/>
        <v>69.574468085106375</v>
      </c>
    </row>
    <row r="351" spans="1:6" ht="12.75" customHeight="1" x14ac:dyDescent="0.35">
      <c r="A351" s="17">
        <f>A350+'Timing data'!$B$2/(60*60*24)</f>
        <v>0.58078703703702383</v>
      </c>
      <c r="B351" s="18">
        <f>InputData_FromArduino!A351</f>
        <v>314</v>
      </c>
      <c r="C351" s="6">
        <f t="shared" si="0"/>
        <v>1.5347018572825024</v>
      </c>
      <c r="D351" s="6">
        <f t="shared" si="1"/>
        <v>22.710436272417514</v>
      </c>
      <c r="E351" s="19">
        <f t="shared" si="2"/>
        <v>116.45</v>
      </c>
      <c r="F351" s="6">
        <f t="shared" si="3"/>
        <v>69.835277968428272</v>
      </c>
    </row>
    <row r="352" spans="1:6" ht="12.75" customHeight="1" x14ac:dyDescent="0.35">
      <c r="A352" s="17">
        <f>A351+'Timing data'!$B$2/(60*60*24)</f>
        <v>0.58101851851850528</v>
      </c>
      <c r="B352" s="18">
        <f>InputData_FromArduino!A352</f>
        <v>315</v>
      </c>
      <c r="C352" s="6">
        <f t="shared" si="0"/>
        <v>1.5395894428152492</v>
      </c>
      <c r="D352" s="6">
        <f t="shared" si="1"/>
        <v>22.783971396131093</v>
      </c>
      <c r="E352" s="19">
        <f t="shared" si="2"/>
        <v>116.83</v>
      </c>
      <c r="F352" s="6">
        <f t="shared" si="3"/>
        <v>70.09608785175017</v>
      </c>
    </row>
    <row r="353" spans="1:6" ht="12.75" customHeight="1" x14ac:dyDescent="0.35">
      <c r="A353" s="17">
        <f>A352+'Timing data'!$B$2/(60*60*24)</f>
        <v>0.58124999999998672</v>
      </c>
      <c r="B353" s="18">
        <f>InputData_FromArduino!A353</f>
        <v>315</v>
      </c>
      <c r="C353" s="6">
        <f t="shared" si="0"/>
        <v>1.5395894428152492</v>
      </c>
      <c r="D353" s="6">
        <f t="shared" si="1"/>
        <v>22.783971396131093</v>
      </c>
      <c r="E353" s="19">
        <f t="shared" si="2"/>
        <v>116.83</v>
      </c>
      <c r="F353" s="6">
        <f t="shared" si="3"/>
        <v>70.09608785175017</v>
      </c>
    </row>
    <row r="354" spans="1:6" ht="12.75" customHeight="1" x14ac:dyDescent="0.35">
      <c r="A354" s="17">
        <f>A353+'Timing data'!$B$2/(60*60*24)</f>
        <v>0.58148148148146817</v>
      </c>
      <c r="B354" s="18">
        <f>InputData_FromArduino!A354</f>
        <v>316</v>
      </c>
      <c r="C354" s="6">
        <f t="shared" si="0"/>
        <v>1.5444770283479961</v>
      </c>
      <c r="D354" s="6">
        <f t="shared" si="1"/>
        <v>22.857506519844673</v>
      </c>
      <c r="E354" s="19">
        <f t="shared" si="2"/>
        <v>117.2</v>
      </c>
      <c r="F354" s="6">
        <f t="shared" si="3"/>
        <v>70.350034317089907</v>
      </c>
    </row>
    <row r="355" spans="1:6" ht="12.75" customHeight="1" x14ac:dyDescent="0.35">
      <c r="A355" s="17">
        <f>A354+'Timing data'!$B$2/(60*60*24)</f>
        <v>0.58171296296294961</v>
      </c>
      <c r="B355" s="18">
        <f>InputData_FromArduino!A355</f>
        <v>317</v>
      </c>
      <c r="C355" s="6">
        <f t="shared" si="0"/>
        <v>1.5493646138807429</v>
      </c>
      <c r="D355" s="6">
        <f t="shared" si="1"/>
        <v>22.931041643558252</v>
      </c>
      <c r="E355" s="19">
        <f t="shared" si="2"/>
        <v>117.58</v>
      </c>
      <c r="F355" s="6">
        <f t="shared" si="3"/>
        <v>70.610844200411805</v>
      </c>
    </row>
    <row r="356" spans="1:6" ht="12.75" customHeight="1" x14ac:dyDescent="0.35">
      <c r="A356" s="17">
        <f>A355+'Timing data'!$B$2/(60*60*24)</f>
        <v>0.58194444444443105</v>
      </c>
      <c r="B356" s="18">
        <f>InputData_FromArduino!A356</f>
        <v>318</v>
      </c>
      <c r="C356" s="6">
        <f t="shared" si="0"/>
        <v>1.5542521994134897</v>
      </c>
      <c r="D356" s="6">
        <f t="shared" si="1"/>
        <v>23.004576767271832</v>
      </c>
      <c r="E356" s="19">
        <f t="shared" si="2"/>
        <v>117.96</v>
      </c>
      <c r="F356" s="6">
        <f t="shared" si="3"/>
        <v>70.871654083733688</v>
      </c>
    </row>
    <row r="357" spans="1:6" ht="12.75" customHeight="1" x14ac:dyDescent="0.35">
      <c r="A357" s="17">
        <f>A356+'Timing data'!$B$2/(60*60*24)</f>
        <v>0.5821759259259125</v>
      </c>
      <c r="B357" s="18">
        <f>InputData_FromArduino!A357</f>
        <v>319</v>
      </c>
      <c r="C357" s="6">
        <f t="shared" si="0"/>
        <v>1.5591397849462365</v>
      </c>
      <c r="D357" s="6">
        <f t="shared" si="1"/>
        <v>23.078111890985415</v>
      </c>
      <c r="E357" s="19">
        <f t="shared" si="2"/>
        <v>118.33</v>
      </c>
      <c r="F357" s="6">
        <f t="shared" si="3"/>
        <v>71.12560054907344</v>
      </c>
    </row>
    <row r="358" spans="1:6" ht="12.75" customHeight="1" x14ac:dyDescent="0.35">
      <c r="A358" s="17">
        <f>A357+'Timing data'!$B$2/(60*60*24)</f>
        <v>0.58240740740739394</v>
      </c>
      <c r="B358" s="18">
        <f>InputData_FromArduino!A358</f>
        <v>319</v>
      </c>
      <c r="C358" s="6">
        <f t="shared" si="0"/>
        <v>1.5591397849462365</v>
      </c>
      <c r="D358" s="6">
        <f t="shared" si="1"/>
        <v>23.078111890985415</v>
      </c>
      <c r="E358" s="19">
        <f t="shared" si="2"/>
        <v>118.33</v>
      </c>
      <c r="F358" s="6">
        <f t="shared" si="3"/>
        <v>71.12560054907344</v>
      </c>
    </row>
    <row r="359" spans="1:6" ht="12.75" customHeight="1" x14ac:dyDescent="0.35">
      <c r="A359" s="17">
        <f>A358+'Timing data'!$B$2/(60*60*24)</f>
        <v>0.58263888888887538</v>
      </c>
      <c r="B359" s="18">
        <f>InputData_FromArduino!A359</f>
        <v>320</v>
      </c>
      <c r="C359" s="6">
        <f t="shared" si="0"/>
        <v>1.5640273704789833</v>
      </c>
      <c r="D359" s="6">
        <f t="shared" si="1"/>
        <v>23.151647014698995</v>
      </c>
      <c r="E359" s="19">
        <f t="shared" si="2"/>
        <v>118.71</v>
      </c>
      <c r="F359" s="6">
        <f t="shared" si="3"/>
        <v>71.386410432395323</v>
      </c>
    </row>
    <row r="360" spans="1:6" ht="12.75" customHeight="1" x14ac:dyDescent="0.35">
      <c r="A360" s="17">
        <f>A359+'Timing data'!$B$2/(60*60*24)</f>
        <v>0.58287037037035683</v>
      </c>
      <c r="B360" s="18">
        <f>InputData_FromArduino!A360</f>
        <v>321</v>
      </c>
      <c r="C360" s="6">
        <f t="shared" si="0"/>
        <v>1.5689149560117301</v>
      </c>
      <c r="D360" s="6">
        <f t="shared" si="1"/>
        <v>23.225182138412574</v>
      </c>
      <c r="E360" s="19">
        <f t="shared" si="2"/>
        <v>119.09</v>
      </c>
      <c r="F360" s="6">
        <f t="shared" si="3"/>
        <v>71.647220315717234</v>
      </c>
    </row>
    <row r="361" spans="1:6" ht="12.75" customHeight="1" x14ac:dyDescent="0.35">
      <c r="A361" s="17">
        <f>A360+'Timing data'!$B$2/(60*60*24)</f>
        <v>0.58310185185183827</v>
      </c>
      <c r="B361" s="18">
        <f>InputData_FromArduino!A361</f>
        <v>322</v>
      </c>
      <c r="C361" s="6">
        <f t="shared" si="0"/>
        <v>1.573802541544477</v>
      </c>
      <c r="D361" s="6">
        <f t="shared" si="1"/>
        <v>23.298717262126154</v>
      </c>
      <c r="E361" s="19">
        <f t="shared" si="2"/>
        <v>119.47</v>
      </c>
      <c r="F361" s="6">
        <f t="shared" si="3"/>
        <v>71.908030199039118</v>
      </c>
    </row>
    <row r="362" spans="1:6" ht="12.75" customHeight="1" x14ac:dyDescent="0.35">
      <c r="A362" s="17">
        <f>A361+'Timing data'!$B$2/(60*60*24)</f>
        <v>0.58333333333331971</v>
      </c>
      <c r="B362" s="18">
        <f>InputData_FromArduino!A362</f>
        <v>322</v>
      </c>
      <c r="C362" s="6">
        <f t="shared" si="0"/>
        <v>1.573802541544477</v>
      </c>
      <c r="D362" s="6">
        <f t="shared" si="1"/>
        <v>23.298717262126154</v>
      </c>
      <c r="E362" s="19">
        <f t="shared" si="2"/>
        <v>119.47</v>
      </c>
      <c r="F362" s="6">
        <f t="shared" si="3"/>
        <v>71.908030199039118</v>
      </c>
    </row>
    <row r="363" spans="1:6" ht="12.75" customHeight="1" x14ac:dyDescent="0.35">
      <c r="A363" s="17">
        <f>A362+'Timing data'!$B$2/(60*60*24)</f>
        <v>0.58356481481480116</v>
      </c>
      <c r="B363" s="18">
        <f>InputData_FromArduino!A363</f>
        <v>323</v>
      </c>
      <c r="C363" s="6">
        <f t="shared" si="0"/>
        <v>1.5786901270772238</v>
      </c>
      <c r="D363" s="6">
        <f t="shared" si="1"/>
        <v>23.372252385839733</v>
      </c>
      <c r="E363" s="19">
        <f t="shared" si="2"/>
        <v>119.84</v>
      </c>
      <c r="F363" s="6">
        <f t="shared" si="3"/>
        <v>72.161976664378869</v>
      </c>
    </row>
    <row r="364" spans="1:6" ht="12.75" customHeight="1" x14ac:dyDescent="0.35">
      <c r="A364" s="17">
        <f>A363+'Timing data'!$B$2/(60*60*24)</f>
        <v>0.5837962962962826</v>
      </c>
      <c r="B364" s="18">
        <f>InputData_FromArduino!A364</f>
        <v>324</v>
      </c>
      <c r="C364" s="6">
        <f t="shared" si="0"/>
        <v>1.5835777126099706</v>
      </c>
      <c r="D364" s="6">
        <f t="shared" si="1"/>
        <v>23.445787509553313</v>
      </c>
      <c r="E364" s="19">
        <f t="shared" si="2"/>
        <v>120.22</v>
      </c>
      <c r="F364" s="6">
        <f t="shared" si="3"/>
        <v>72.422786547700753</v>
      </c>
    </row>
    <row r="365" spans="1:6" ht="12.75" customHeight="1" x14ac:dyDescent="0.35">
      <c r="A365" s="17">
        <f>A364+'Timing data'!$B$2/(60*60*24)</f>
        <v>0.58402777777776405</v>
      </c>
      <c r="B365" s="18">
        <f>InputData_FromArduino!A365</f>
        <v>325</v>
      </c>
      <c r="C365" s="6">
        <f t="shared" si="0"/>
        <v>1.5884652981427174</v>
      </c>
      <c r="D365" s="6">
        <f t="shared" si="1"/>
        <v>23.519322633266896</v>
      </c>
      <c r="E365" s="19">
        <f t="shared" si="2"/>
        <v>120.6</v>
      </c>
      <c r="F365" s="6">
        <f t="shared" si="3"/>
        <v>72.68359643102265</v>
      </c>
    </row>
    <row r="366" spans="1:6" ht="12.75" customHeight="1" x14ac:dyDescent="0.35">
      <c r="A366" s="17">
        <f>A365+'Timing data'!$B$2/(60*60*24)</f>
        <v>0.58425925925924549</v>
      </c>
      <c r="B366" s="18">
        <f>InputData_FromArduino!A366</f>
        <v>325</v>
      </c>
      <c r="C366" s="6">
        <f t="shared" si="0"/>
        <v>1.5884652981427174</v>
      </c>
      <c r="D366" s="6">
        <f t="shared" si="1"/>
        <v>23.519322633266896</v>
      </c>
      <c r="E366" s="19">
        <f t="shared" si="2"/>
        <v>120.6</v>
      </c>
      <c r="F366" s="6">
        <f t="shared" si="3"/>
        <v>72.68359643102265</v>
      </c>
    </row>
    <row r="367" spans="1:6" ht="12.75" customHeight="1" x14ac:dyDescent="0.35">
      <c r="A367" s="17">
        <f>A366+'Timing data'!$B$2/(60*60*24)</f>
        <v>0.58449074074072693</v>
      </c>
      <c r="B367" s="18">
        <f>InputData_FromArduino!A367</f>
        <v>326</v>
      </c>
      <c r="C367" s="6">
        <f t="shared" si="0"/>
        <v>1.5933528836754642</v>
      </c>
      <c r="D367" s="6">
        <f t="shared" si="1"/>
        <v>23.592857756980475</v>
      </c>
      <c r="E367" s="19">
        <f t="shared" si="2"/>
        <v>120.97</v>
      </c>
      <c r="F367" s="6">
        <f t="shared" si="3"/>
        <v>72.937542896362388</v>
      </c>
    </row>
    <row r="368" spans="1:6" ht="12.75" customHeight="1" x14ac:dyDescent="0.35">
      <c r="A368" s="17">
        <f>A367+'Timing data'!$B$2/(60*60*24)</f>
        <v>0.58472222222220838</v>
      </c>
      <c r="B368" s="18">
        <f>InputData_FromArduino!A368</f>
        <v>327</v>
      </c>
      <c r="C368" s="6">
        <f t="shared" si="0"/>
        <v>1.5982404692082111</v>
      </c>
      <c r="D368" s="6">
        <f t="shared" si="1"/>
        <v>23.666392880694055</v>
      </c>
      <c r="E368" s="19">
        <f t="shared" si="2"/>
        <v>121.35</v>
      </c>
      <c r="F368" s="6">
        <f t="shared" si="3"/>
        <v>73.198352779684285</v>
      </c>
    </row>
    <row r="369" spans="1:6" ht="12.75" customHeight="1" x14ac:dyDescent="0.35">
      <c r="A369" s="17">
        <f>A368+'Timing data'!$B$2/(60*60*24)</f>
        <v>0.58495370370368982</v>
      </c>
      <c r="B369" s="18">
        <f>InputData_FromArduino!A369</f>
        <v>328</v>
      </c>
      <c r="C369" s="6">
        <f t="shared" si="0"/>
        <v>1.6031280547409579</v>
      </c>
      <c r="D369" s="6">
        <f t="shared" si="1"/>
        <v>23.739928004407634</v>
      </c>
      <c r="E369" s="19">
        <f t="shared" si="2"/>
        <v>121.73</v>
      </c>
      <c r="F369" s="6">
        <f t="shared" si="3"/>
        <v>73.459162663006168</v>
      </c>
    </row>
    <row r="370" spans="1:6" ht="12.75" customHeight="1" x14ac:dyDescent="0.35">
      <c r="A370" s="17">
        <f>A369+'Timing data'!$B$2/(60*60*24)</f>
        <v>0.58518518518517126</v>
      </c>
      <c r="B370" s="18">
        <f>InputData_FromArduino!A370</f>
        <v>329</v>
      </c>
      <c r="C370" s="6">
        <f t="shared" si="0"/>
        <v>1.6080156402737047</v>
      </c>
      <c r="D370" s="6">
        <f t="shared" si="1"/>
        <v>23.813463128121214</v>
      </c>
      <c r="E370" s="19">
        <f t="shared" si="2"/>
        <v>122.11</v>
      </c>
      <c r="F370" s="6">
        <f t="shared" si="3"/>
        <v>73.719972546328066</v>
      </c>
    </row>
    <row r="371" spans="1:6" ht="12.75" customHeight="1" x14ac:dyDescent="0.35">
      <c r="A371" s="17">
        <f>A370+'Timing data'!$B$2/(60*60*24)</f>
        <v>0.58541666666665271</v>
      </c>
      <c r="B371" s="18">
        <f>InputData_FromArduino!A371</f>
        <v>329</v>
      </c>
      <c r="C371" s="6">
        <f t="shared" si="0"/>
        <v>1.6080156402737047</v>
      </c>
      <c r="D371" s="6">
        <f t="shared" si="1"/>
        <v>23.813463128121214</v>
      </c>
      <c r="E371" s="19">
        <f t="shared" si="2"/>
        <v>122.11</v>
      </c>
      <c r="F371" s="6">
        <f t="shared" si="3"/>
        <v>73.719972546328066</v>
      </c>
    </row>
    <row r="372" spans="1:6" ht="12.75" customHeight="1" x14ac:dyDescent="0.35">
      <c r="A372" s="17">
        <f>A371+'Timing data'!$B$2/(60*60*24)</f>
        <v>0.58564814814813415</v>
      </c>
      <c r="B372" s="18">
        <f>InputData_FromArduino!A372</f>
        <v>330</v>
      </c>
      <c r="C372" s="6">
        <f t="shared" si="0"/>
        <v>1.6129032258064515</v>
      </c>
      <c r="D372" s="6">
        <f t="shared" si="1"/>
        <v>23.886998251834797</v>
      </c>
      <c r="E372" s="19">
        <f t="shared" si="2"/>
        <v>122.48</v>
      </c>
      <c r="F372" s="6">
        <f t="shared" si="3"/>
        <v>73.973919011667803</v>
      </c>
    </row>
    <row r="373" spans="1:6" ht="12.75" customHeight="1" x14ac:dyDescent="0.35">
      <c r="A373" s="17">
        <f>A372+'Timing data'!$B$2/(60*60*24)</f>
        <v>0.58587962962961559</v>
      </c>
      <c r="B373" s="18">
        <f>InputData_FromArduino!A373</f>
        <v>331</v>
      </c>
      <c r="C373" s="6">
        <f t="shared" si="0"/>
        <v>1.6177908113391983</v>
      </c>
      <c r="D373" s="6">
        <f t="shared" si="1"/>
        <v>23.960533375548376</v>
      </c>
      <c r="E373" s="19">
        <f t="shared" si="2"/>
        <v>122.86</v>
      </c>
      <c r="F373" s="6">
        <f t="shared" si="3"/>
        <v>74.234728894989701</v>
      </c>
    </row>
    <row r="374" spans="1:6" ht="12.75" customHeight="1" x14ac:dyDescent="0.35">
      <c r="A374" s="17">
        <f>A373+'Timing data'!$B$2/(60*60*24)</f>
        <v>0.58611111111109704</v>
      </c>
      <c r="B374" s="18">
        <f>InputData_FromArduino!A374</f>
        <v>332</v>
      </c>
      <c r="C374" s="6">
        <f t="shared" si="0"/>
        <v>1.6226783968719452</v>
      </c>
      <c r="D374" s="6">
        <f t="shared" si="1"/>
        <v>24.034068499261956</v>
      </c>
      <c r="E374" s="19">
        <f t="shared" si="2"/>
        <v>123.24</v>
      </c>
      <c r="F374" s="6">
        <f t="shared" si="3"/>
        <v>74.495538778311584</v>
      </c>
    </row>
    <row r="375" spans="1:6" ht="12.75" customHeight="1" x14ac:dyDescent="0.35">
      <c r="A375" s="17">
        <f>A374+'Timing data'!$B$2/(60*60*24)</f>
        <v>0.58634259259257848</v>
      </c>
      <c r="B375" s="18">
        <f>InputData_FromArduino!A375</f>
        <v>332</v>
      </c>
      <c r="C375" s="6">
        <f t="shared" si="0"/>
        <v>1.6226783968719452</v>
      </c>
      <c r="D375" s="6">
        <f t="shared" si="1"/>
        <v>24.034068499261956</v>
      </c>
      <c r="E375" s="19">
        <f t="shared" si="2"/>
        <v>123.24</v>
      </c>
      <c r="F375" s="6">
        <f t="shared" si="3"/>
        <v>74.495538778311584</v>
      </c>
    </row>
    <row r="376" spans="1:6" ht="12.75" customHeight="1" x14ac:dyDescent="0.35">
      <c r="A376" s="17">
        <f>A375+'Timing data'!$B$2/(60*60*24)</f>
        <v>0.58657407407405993</v>
      </c>
      <c r="B376" s="18">
        <f>InputData_FromArduino!A376</f>
        <v>333</v>
      </c>
      <c r="C376" s="6">
        <f t="shared" si="0"/>
        <v>1.6275659824046922</v>
      </c>
      <c r="D376" s="6">
        <f t="shared" si="1"/>
        <v>24.107603622975539</v>
      </c>
      <c r="E376" s="19">
        <f t="shared" si="2"/>
        <v>123.61</v>
      </c>
      <c r="F376" s="6">
        <f t="shared" si="3"/>
        <v>74.749485243651336</v>
      </c>
    </row>
    <row r="377" spans="1:6" ht="12.75" customHeight="1" x14ac:dyDescent="0.35">
      <c r="A377" s="17">
        <f>A376+'Timing data'!$B$2/(60*60*24)</f>
        <v>0.58680555555554137</v>
      </c>
      <c r="B377" s="18">
        <f>InputData_FromArduino!A377</f>
        <v>334</v>
      </c>
      <c r="C377" s="6">
        <f t="shared" si="0"/>
        <v>1.632453567937439</v>
      </c>
      <c r="D377" s="6">
        <f t="shared" si="1"/>
        <v>24.181138746689118</v>
      </c>
      <c r="E377" s="19">
        <f t="shared" si="2"/>
        <v>123.99</v>
      </c>
      <c r="F377" s="6">
        <f t="shared" si="3"/>
        <v>75.010295126973219</v>
      </c>
    </row>
    <row r="378" spans="1:6" ht="12.75" customHeight="1" x14ac:dyDescent="0.35">
      <c r="A378" s="17">
        <f>A377+'Timing data'!$B$2/(60*60*24)</f>
        <v>0.58703703703702281</v>
      </c>
      <c r="B378" s="18">
        <f>InputData_FromArduino!A378</f>
        <v>335</v>
      </c>
      <c r="C378" s="6">
        <f t="shared" si="0"/>
        <v>1.6373411534701858</v>
      </c>
      <c r="D378" s="6">
        <f t="shared" si="1"/>
        <v>24.254673870402698</v>
      </c>
      <c r="E378" s="19">
        <f t="shared" si="2"/>
        <v>124.37</v>
      </c>
      <c r="F378" s="6">
        <f t="shared" si="3"/>
        <v>75.27110501029513</v>
      </c>
    </row>
    <row r="379" spans="1:6" ht="12.75" customHeight="1" x14ac:dyDescent="0.35">
      <c r="A379" s="17">
        <f>A378+'Timing data'!$B$2/(60*60*24)</f>
        <v>0.58726851851850426</v>
      </c>
      <c r="B379" s="18">
        <f>InputData_FromArduino!A379</f>
        <v>336</v>
      </c>
      <c r="C379" s="6">
        <f t="shared" si="0"/>
        <v>1.6422287390029326</v>
      </c>
      <c r="D379" s="6">
        <f t="shared" si="1"/>
        <v>24.328208994116281</v>
      </c>
      <c r="E379" s="19">
        <f t="shared" si="2"/>
        <v>124.75</v>
      </c>
      <c r="F379" s="6">
        <f t="shared" si="3"/>
        <v>75.531914893617014</v>
      </c>
    </row>
    <row r="380" spans="1:6" ht="12.75" customHeight="1" x14ac:dyDescent="0.35">
      <c r="A380" s="17">
        <f>A379+'Timing data'!$B$2/(60*60*24)</f>
        <v>0.5874999999999857</v>
      </c>
      <c r="B380" s="18">
        <f>InputData_FromArduino!A380</f>
        <v>336</v>
      </c>
      <c r="C380" s="6">
        <f t="shared" si="0"/>
        <v>1.6422287390029326</v>
      </c>
      <c r="D380" s="6">
        <f t="shared" si="1"/>
        <v>24.328208994116281</v>
      </c>
      <c r="E380" s="19">
        <f t="shared" si="2"/>
        <v>124.75</v>
      </c>
      <c r="F380" s="6">
        <f t="shared" si="3"/>
        <v>75.531914893617014</v>
      </c>
    </row>
    <row r="381" spans="1:6" ht="12.75" customHeight="1" x14ac:dyDescent="0.35">
      <c r="A381" s="17">
        <f>A380+'Timing data'!$B$2/(60*60*24)</f>
        <v>0.58773148148146714</v>
      </c>
      <c r="B381" s="18">
        <f>InputData_FromArduino!A381</f>
        <v>337</v>
      </c>
      <c r="C381" s="6">
        <f t="shared" si="0"/>
        <v>1.6471163245356795</v>
      </c>
      <c r="D381" s="6">
        <f t="shared" si="1"/>
        <v>24.40174411782986</v>
      </c>
      <c r="E381" s="19">
        <f t="shared" si="2"/>
        <v>125.12</v>
      </c>
      <c r="F381" s="6">
        <f t="shared" si="3"/>
        <v>75.785861358956765</v>
      </c>
    </row>
    <row r="382" spans="1:6" ht="12.75" customHeight="1" x14ac:dyDescent="0.35">
      <c r="A382" s="17">
        <f>A381+'Timing data'!$B$2/(60*60*24)</f>
        <v>0.58796296296294859</v>
      </c>
      <c r="B382" s="18">
        <f>InputData_FromArduino!A382</f>
        <v>338</v>
      </c>
      <c r="C382" s="6">
        <f t="shared" si="0"/>
        <v>1.6520039100684263</v>
      </c>
      <c r="D382" s="6">
        <f t="shared" si="1"/>
        <v>24.47527924154344</v>
      </c>
      <c r="E382" s="19">
        <f t="shared" si="2"/>
        <v>125.5</v>
      </c>
      <c r="F382" s="6">
        <f t="shared" si="3"/>
        <v>76.046671242278649</v>
      </c>
    </row>
    <row r="383" spans="1:6" ht="12.75" customHeight="1" x14ac:dyDescent="0.35">
      <c r="A383" s="17">
        <f>A382+'Timing data'!$B$2/(60*60*24)</f>
        <v>0.58819444444443003</v>
      </c>
      <c r="B383" s="18">
        <f>InputData_FromArduino!A383</f>
        <v>339</v>
      </c>
      <c r="C383" s="6">
        <f t="shared" si="0"/>
        <v>1.6568914956011731</v>
      </c>
      <c r="D383" s="6">
        <f t="shared" si="1"/>
        <v>24.548814365257019</v>
      </c>
      <c r="E383" s="19">
        <f t="shared" si="2"/>
        <v>125.88</v>
      </c>
      <c r="F383" s="6">
        <f t="shared" si="3"/>
        <v>76.307481125600546</v>
      </c>
    </row>
    <row r="384" spans="1:6" ht="12.75" customHeight="1" x14ac:dyDescent="0.35">
      <c r="A384" s="17">
        <f>A383+'Timing data'!$B$2/(60*60*24)</f>
        <v>0.58842592592591147</v>
      </c>
      <c r="B384" s="18">
        <f>InputData_FromArduino!A384</f>
        <v>339</v>
      </c>
      <c r="C384" s="6">
        <f t="shared" si="0"/>
        <v>1.6568914956011731</v>
      </c>
      <c r="D384" s="6">
        <f t="shared" si="1"/>
        <v>24.548814365257019</v>
      </c>
      <c r="E384" s="19">
        <f t="shared" si="2"/>
        <v>125.88</v>
      </c>
      <c r="F384" s="6">
        <f t="shared" si="3"/>
        <v>76.307481125600546</v>
      </c>
    </row>
    <row r="385" spans="1:6" ht="12.75" customHeight="1" x14ac:dyDescent="0.35">
      <c r="A385" s="17">
        <f>A384+'Timing data'!$B$2/(60*60*24)</f>
        <v>0.58865740740739292</v>
      </c>
      <c r="B385" s="18">
        <f>InputData_FromArduino!A385</f>
        <v>340</v>
      </c>
      <c r="C385" s="6">
        <f t="shared" si="0"/>
        <v>1.6617790811339199</v>
      </c>
      <c r="D385" s="6">
        <f t="shared" si="1"/>
        <v>24.622349488970599</v>
      </c>
      <c r="E385" s="19">
        <f t="shared" si="2"/>
        <v>126.25</v>
      </c>
      <c r="F385" s="6">
        <f t="shared" si="3"/>
        <v>76.561427590940283</v>
      </c>
    </row>
    <row r="386" spans="1:6" ht="12.75" customHeight="1" x14ac:dyDescent="0.35">
      <c r="A386" s="17">
        <f>A385+'Timing data'!$B$2/(60*60*24)</f>
        <v>0.58888888888887436</v>
      </c>
      <c r="B386" s="18">
        <f>InputData_FromArduino!A386</f>
        <v>341</v>
      </c>
      <c r="C386" s="6">
        <f t="shared" si="0"/>
        <v>1.6666666666666667</v>
      </c>
      <c r="D386" s="6">
        <f t="shared" si="1"/>
        <v>24.695884612684178</v>
      </c>
      <c r="E386" s="19">
        <f t="shared" si="2"/>
        <v>126.63</v>
      </c>
      <c r="F386" s="6">
        <f t="shared" si="3"/>
        <v>76.822237474262181</v>
      </c>
    </row>
    <row r="387" spans="1:6" ht="12.75" customHeight="1" x14ac:dyDescent="0.35">
      <c r="A387" s="17">
        <f>A386+'Timing data'!$B$2/(60*60*24)</f>
        <v>0.58912037037035581</v>
      </c>
      <c r="B387" s="18">
        <f>InputData_FromArduino!A387</f>
        <v>342</v>
      </c>
      <c r="C387" s="6">
        <f t="shared" si="0"/>
        <v>1.6715542521994136</v>
      </c>
      <c r="D387" s="6">
        <f t="shared" si="1"/>
        <v>24.769419736397762</v>
      </c>
      <c r="E387" s="19">
        <f t="shared" si="2"/>
        <v>127.01</v>
      </c>
      <c r="F387" s="6">
        <f t="shared" si="3"/>
        <v>77.083047357584064</v>
      </c>
    </row>
    <row r="388" spans="1:6" ht="12.75" customHeight="1" x14ac:dyDescent="0.35">
      <c r="A388" s="17">
        <f>A387+'Timing data'!$B$2/(60*60*24)</f>
        <v>0.58935185185183725</v>
      </c>
      <c r="B388" s="18">
        <f>InputData_FromArduino!A388</f>
        <v>342</v>
      </c>
      <c r="C388" s="6">
        <f t="shared" si="0"/>
        <v>1.6715542521994136</v>
      </c>
      <c r="D388" s="6">
        <f t="shared" si="1"/>
        <v>24.769419736397762</v>
      </c>
      <c r="E388" s="19">
        <f t="shared" si="2"/>
        <v>127.01</v>
      </c>
      <c r="F388" s="6">
        <f t="shared" si="3"/>
        <v>77.083047357584064</v>
      </c>
    </row>
    <row r="389" spans="1:6" ht="12.75" customHeight="1" x14ac:dyDescent="0.35">
      <c r="A389" s="17">
        <f>A388+'Timing data'!$B$2/(60*60*24)</f>
        <v>0.58958333333331869</v>
      </c>
      <c r="B389" s="18">
        <f>InputData_FromArduino!A389</f>
        <v>343</v>
      </c>
      <c r="C389" s="6">
        <f t="shared" si="0"/>
        <v>1.6764418377321604</v>
      </c>
      <c r="D389" s="6">
        <f t="shared" si="1"/>
        <v>24.842954860111341</v>
      </c>
      <c r="E389" s="19">
        <f t="shared" si="2"/>
        <v>127.39</v>
      </c>
      <c r="F389" s="6">
        <f t="shared" si="3"/>
        <v>77.343857240905976</v>
      </c>
    </row>
    <row r="390" spans="1:6" ht="12.75" customHeight="1" x14ac:dyDescent="0.35">
      <c r="A390" s="17">
        <f>A389+'Timing data'!$B$2/(60*60*24)</f>
        <v>0.58981481481480014</v>
      </c>
      <c r="B390" s="18">
        <f>InputData_FromArduino!A390</f>
        <v>344</v>
      </c>
      <c r="C390" s="6">
        <f t="shared" si="0"/>
        <v>1.6813294232649072</v>
      </c>
      <c r="D390" s="6">
        <f t="shared" si="1"/>
        <v>24.916489983824921</v>
      </c>
      <c r="E390" s="19">
        <f t="shared" si="2"/>
        <v>127.76</v>
      </c>
      <c r="F390" s="6">
        <f t="shared" si="3"/>
        <v>77.597803706245699</v>
      </c>
    </row>
    <row r="391" spans="1:6" ht="12.75" customHeight="1" x14ac:dyDescent="0.35">
      <c r="A391" s="17">
        <f>A390+'Timing data'!$B$2/(60*60*24)</f>
        <v>0.59004629629628158</v>
      </c>
      <c r="B391" s="18">
        <f>InputData_FromArduino!A391</f>
        <v>345</v>
      </c>
      <c r="C391" s="6">
        <f t="shared" si="0"/>
        <v>1.686217008797654</v>
      </c>
      <c r="D391" s="6">
        <f t="shared" si="1"/>
        <v>24.9900251075385</v>
      </c>
      <c r="E391" s="19">
        <f t="shared" si="2"/>
        <v>128.13999999999999</v>
      </c>
      <c r="F391" s="6">
        <f t="shared" si="3"/>
        <v>77.858613589567597</v>
      </c>
    </row>
    <row r="392" spans="1:6" ht="12.75" customHeight="1" x14ac:dyDescent="0.35">
      <c r="A392" s="17">
        <f>A391+'Timing data'!$B$2/(60*60*24)</f>
        <v>0.59027777777776302</v>
      </c>
      <c r="B392" s="18">
        <f>InputData_FromArduino!A392</f>
        <v>346</v>
      </c>
      <c r="C392" s="6">
        <f t="shared" si="0"/>
        <v>1.6911045943304008</v>
      </c>
      <c r="D392" s="6">
        <f t="shared" si="1"/>
        <v>25.06356023125208</v>
      </c>
      <c r="E392" s="19">
        <f t="shared" si="2"/>
        <v>128.52000000000001</v>
      </c>
      <c r="F392" s="6">
        <f t="shared" si="3"/>
        <v>78.119423472889494</v>
      </c>
    </row>
    <row r="393" spans="1:6" ht="12.75" customHeight="1" x14ac:dyDescent="0.35">
      <c r="A393" s="17">
        <f>A392+'Timing data'!$B$2/(60*60*24)</f>
        <v>0.59050925925924447</v>
      </c>
      <c r="B393" s="18">
        <f>InputData_FromArduino!A393</f>
        <v>346</v>
      </c>
      <c r="C393" s="6">
        <f t="shared" si="0"/>
        <v>1.6911045943304008</v>
      </c>
      <c r="D393" s="6">
        <f t="shared" si="1"/>
        <v>25.06356023125208</v>
      </c>
      <c r="E393" s="19">
        <f t="shared" si="2"/>
        <v>128.52000000000001</v>
      </c>
      <c r="F393" s="6">
        <f t="shared" si="3"/>
        <v>78.119423472889494</v>
      </c>
    </row>
    <row r="394" spans="1:6" ht="12.75" customHeight="1" x14ac:dyDescent="0.35">
      <c r="A394" s="17">
        <f>A393+'Timing data'!$B$2/(60*60*24)</f>
        <v>0.59074074074072591</v>
      </c>
      <c r="B394" s="18">
        <f>InputData_FromArduino!A394</f>
        <v>347</v>
      </c>
      <c r="C394" s="6">
        <f t="shared" si="0"/>
        <v>1.6959921798631477</v>
      </c>
      <c r="D394" s="6">
        <f t="shared" si="1"/>
        <v>25.137095354965663</v>
      </c>
      <c r="E394" s="19">
        <f t="shared" si="2"/>
        <v>128.88999999999999</v>
      </c>
      <c r="F394" s="6">
        <f t="shared" si="3"/>
        <v>78.373369938229231</v>
      </c>
    </row>
    <row r="395" spans="1:6" ht="12.75" customHeight="1" x14ac:dyDescent="0.35">
      <c r="A395" s="17">
        <f>A394+'Timing data'!$B$2/(60*60*24)</f>
        <v>0.59097222222220736</v>
      </c>
      <c r="B395" s="18">
        <f>InputData_FromArduino!A395</f>
        <v>348</v>
      </c>
      <c r="C395" s="6">
        <f t="shared" si="0"/>
        <v>1.7008797653958945</v>
      </c>
      <c r="D395" s="6">
        <f t="shared" si="1"/>
        <v>25.210630478679242</v>
      </c>
      <c r="E395" s="19">
        <f t="shared" si="2"/>
        <v>129.27000000000001</v>
      </c>
      <c r="F395" s="6">
        <f t="shared" si="3"/>
        <v>78.634179821551129</v>
      </c>
    </row>
    <row r="396" spans="1:6" ht="12.75" customHeight="1" x14ac:dyDescent="0.35">
      <c r="A396" s="17">
        <f>A395+'Timing data'!$B$2/(60*60*24)</f>
        <v>0.5912037037036888</v>
      </c>
      <c r="B396" s="18">
        <f>InputData_FromArduino!A396</f>
        <v>349</v>
      </c>
      <c r="C396" s="6">
        <f t="shared" si="0"/>
        <v>1.7057673509286413</v>
      </c>
      <c r="D396" s="6">
        <f t="shared" si="1"/>
        <v>25.284165602392822</v>
      </c>
      <c r="E396" s="19">
        <f t="shared" si="2"/>
        <v>129.65</v>
      </c>
      <c r="F396" s="6">
        <f t="shared" si="3"/>
        <v>78.894989704873026</v>
      </c>
    </row>
    <row r="397" spans="1:6" ht="12.75" customHeight="1" x14ac:dyDescent="0.35">
      <c r="A397" s="17">
        <f>A396+'Timing data'!$B$2/(60*60*24)</f>
        <v>0.59143518518517024</v>
      </c>
      <c r="B397" s="18">
        <f>InputData_FromArduino!A397</f>
        <v>349</v>
      </c>
      <c r="C397" s="6">
        <f t="shared" si="0"/>
        <v>1.7057673509286413</v>
      </c>
      <c r="D397" s="6">
        <f t="shared" si="1"/>
        <v>25.284165602392822</v>
      </c>
      <c r="E397" s="19">
        <f t="shared" si="2"/>
        <v>129.65</v>
      </c>
      <c r="F397" s="6">
        <f t="shared" si="3"/>
        <v>78.894989704873026</v>
      </c>
    </row>
    <row r="398" spans="1:6" ht="12.75" customHeight="1" x14ac:dyDescent="0.35">
      <c r="A398" s="17">
        <f>A397+'Timing data'!$B$2/(60*60*24)</f>
        <v>0.59166666666665169</v>
      </c>
      <c r="B398" s="18">
        <f>InputData_FromArduino!A398</f>
        <v>350</v>
      </c>
      <c r="C398" s="6">
        <f t="shared" si="0"/>
        <v>1.7106549364613881</v>
      </c>
      <c r="D398" s="6">
        <f t="shared" si="1"/>
        <v>25.357700726106401</v>
      </c>
      <c r="E398" s="19">
        <f t="shared" si="2"/>
        <v>130.03</v>
      </c>
      <c r="F398" s="6">
        <f t="shared" si="3"/>
        <v>79.15579958819491</v>
      </c>
    </row>
    <row r="399" spans="1:6" ht="12.75" customHeight="1" x14ac:dyDescent="0.35">
      <c r="A399" s="17">
        <f>A398+'Timing data'!$B$2/(60*60*24)</f>
        <v>0.59189814814813313</v>
      </c>
      <c r="B399" s="18">
        <f>InputData_FromArduino!A399</f>
        <v>351</v>
      </c>
      <c r="C399" s="6">
        <f t="shared" si="0"/>
        <v>1.7155425219941349</v>
      </c>
      <c r="D399" s="6">
        <f t="shared" si="1"/>
        <v>25.431235849819981</v>
      </c>
      <c r="E399" s="19">
        <f t="shared" si="2"/>
        <v>130.4</v>
      </c>
      <c r="F399" s="6">
        <f t="shared" si="3"/>
        <v>79.409746053534661</v>
      </c>
    </row>
    <row r="400" spans="1:6" ht="12.75" customHeight="1" x14ac:dyDescent="0.35">
      <c r="A400" s="17">
        <f>A399+'Timing data'!$B$2/(60*60*24)</f>
        <v>0.59212962962961457</v>
      </c>
      <c r="B400" s="18">
        <f>InputData_FromArduino!A400</f>
        <v>352</v>
      </c>
      <c r="C400" s="6">
        <f t="shared" si="0"/>
        <v>1.7204301075268817</v>
      </c>
      <c r="D400" s="6">
        <f t="shared" si="1"/>
        <v>25.504770973533564</v>
      </c>
      <c r="E400" s="19">
        <f t="shared" si="2"/>
        <v>130.78</v>
      </c>
      <c r="F400" s="6">
        <f t="shared" si="3"/>
        <v>79.670555936856545</v>
      </c>
    </row>
    <row r="401" spans="1:6" ht="12.75" customHeight="1" x14ac:dyDescent="0.35">
      <c r="A401" s="17">
        <f>A400+'Timing data'!$B$2/(60*60*24)</f>
        <v>0.59236111111109602</v>
      </c>
      <c r="B401" s="18">
        <f>InputData_FromArduino!A401</f>
        <v>353</v>
      </c>
      <c r="C401" s="6">
        <f t="shared" si="0"/>
        <v>1.7253176930596286</v>
      </c>
      <c r="D401" s="6">
        <f t="shared" si="1"/>
        <v>25.578306097247143</v>
      </c>
      <c r="E401" s="19">
        <f t="shared" si="2"/>
        <v>131.16</v>
      </c>
      <c r="F401" s="6">
        <f t="shared" si="3"/>
        <v>79.931365820178442</v>
      </c>
    </row>
    <row r="402" spans="1:6" ht="12.75" customHeight="1" x14ac:dyDescent="0.35">
      <c r="A402" s="17">
        <f>A401+'Timing data'!$B$2/(60*60*24)</f>
        <v>0.59259259259257746</v>
      </c>
      <c r="B402" s="18">
        <f>InputData_FromArduino!A402</f>
        <v>353</v>
      </c>
      <c r="C402" s="6">
        <f t="shared" si="0"/>
        <v>1.7253176930596286</v>
      </c>
      <c r="D402" s="6">
        <f t="shared" si="1"/>
        <v>25.578306097247143</v>
      </c>
      <c r="E402" s="19">
        <f t="shared" si="2"/>
        <v>131.16</v>
      </c>
      <c r="F402" s="6">
        <f t="shared" si="3"/>
        <v>79.931365820178442</v>
      </c>
    </row>
    <row r="403" spans="1:6" ht="12.75" customHeight="1" x14ac:dyDescent="0.35">
      <c r="A403" s="17">
        <f>A402+'Timing data'!$B$2/(60*60*24)</f>
        <v>0.5928240740740589</v>
      </c>
      <c r="B403" s="18">
        <f>InputData_FromArduino!A403</f>
        <v>354</v>
      </c>
      <c r="C403" s="6">
        <f t="shared" si="0"/>
        <v>1.7302052785923754</v>
      </c>
      <c r="D403" s="6">
        <f t="shared" si="1"/>
        <v>25.651841220960723</v>
      </c>
      <c r="E403" s="19">
        <f t="shared" si="2"/>
        <v>131.53</v>
      </c>
      <c r="F403" s="6">
        <f t="shared" si="3"/>
        <v>80.185312285518179</v>
      </c>
    </row>
    <row r="404" spans="1:6" ht="12.75" customHeight="1" x14ac:dyDescent="0.35">
      <c r="A404" s="17">
        <f>A403+'Timing data'!$B$2/(60*60*24)</f>
        <v>0.59305555555554035</v>
      </c>
      <c r="B404" s="18">
        <f>InputData_FromArduino!A404</f>
        <v>355</v>
      </c>
      <c r="C404" s="6">
        <f t="shared" si="0"/>
        <v>1.7350928641251222</v>
      </c>
      <c r="D404" s="6">
        <f t="shared" si="1"/>
        <v>25.725376344674302</v>
      </c>
      <c r="E404" s="19">
        <f t="shared" si="2"/>
        <v>131.91</v>
      </c>
      <c r="F404" s="6">
        <f t="shared" si="3"/>
        <v>80.446122168840077</v>
      </c>
    </row>
    <row r="405" spans="1:6" ht="12.75" customHeight="1" x14ac:dyDescent="0.35">
      <c r="A405" s="17">
        <f>A404+'Timing data'!$B$2/(60*60*24)</f>
        <v>0.59328703703702179</v>
      </c>
      <c r="B405" s="18">
        <f>InputData_FromArduino!A405</f>
        <v>356</v>
      </c>
      <c r="C405" s="6">
        <f t="shared" si="0"/>
        <v>1.739980449657869</v>
      </c>
      <c r="D405" s="6">
        <f t="shared" si="1"/>
        <v>25.798911468387882</v>
      </c>
      <c r="E405" s="19">
        <f t="shared" si="2"/>
        <v>132.29</v>
      </c>
      <c r="F405" s="6">
        <f t="shared" si="3"/>
        <v>80.70693205216196</v>
      </c>
    </row>
    <row r="406" spans="1:6" ht="12.75" customHeight="1" x14ac:dyDescent="0.35">
      <c r="A406" s="17">
        <f>A405+'Timing data'!$B$2/(60*60*24)</f>
        <v>0.59351851851850324</v>
      </c>
      <c r="B406" s="18">
        <f>InputData_FromArduino!A406</f>
        <v>356</v>
      </c>
      <c r="C406" s="6">
        <f t="shared" si="0"/>
        <v>1.739980449657869</v>
      </c>
      <c r="D406" s="6">
        <f t="shared" si="1"/>
        <v>25.798911468387882</v>
      </c>
      <c r="E406" s="19">
        <f t="shared" si="2"/>
        <v>132.29</v>
      </c>
      <c r="F406" s="6">
        <f t="shared" si="3"/>
        <v>80.70693205216196</v>
      </c>
    </row>
    <row r="407" spans="1:6" ht="12.75" customHeight="1" x14ac:dyDescent="0.35">
      <c r="A407" s="17">
        <f>A406+'Timing data'!$B$2/(60*60*24)</f>
        <v>0.59374999999998468</v>
      </c>
      <c r="B407" s="18">
        <f>InputData_FromArduino!A407</f>
        <v>357</v>
      </c>
      <c r="C407" s="6">
        <f t="shared" si="0"/>
        <v>1.7448680351906158</v>
      </c>
      <c r="D407" s="6">
        <f t="shared" si="1"/>
        <v>25.872446592101461</v>
      </c>
      <c r="E407" s="19">
        <f t="shared" si="2"/>
        <v>132.66999999999999</v>
      </c>
      <c r="F407" s="6">
        <f t="shared" si="3"/>
        <v>80.967741935483858</v>
      </c>
    </row>
    <row r="408" spans="1:6" ht="12.75" customHeight="1" x14ac:dyDescent="0.35">
      <c r="A408" s="17">
        <f>A407+'Timing data'!$B$2/(60*60*24)</f>
        <v>0.59398148148146612</v>
      </c>
      <c r="B408" s="18">
        <f>InputData_FromArduino!A408</f>
        <v>358</v>
      </c>
      <c r="C408" s="6">
        <f t="shared" si="0"/>
        <v>1.7497556207233627</v>
      </c>
      <c r="D408" s="6">
        <f t="shared" si="1"/>
        <v>25.945981715815044</v>
      </c>
      <c r="E408" s="19">
        <f t="shared" si="2"/>
        <v>133.04</v>
      </c>
      <c r="F408" s="6">
        <f t="shared" si="3"/>
        <v>81.221688400823595</v>
      </c>
    </row>
    <row r="409" spans="1:6" ht="12.75" customHeight="1" x14ac:dyDescent="0.35">
      <c r="A409" s="17">
        <f>A408+'Timing data'!$B$2/(60*60*24)</f>
        <v>0.59421296296294757</v>
      </c>
      <c r="B409" s="18">
        <f>InputData_FromArduino!A409</f>
        <v>359</v>
      </c>
      <c r="C409" s="6">
        <f t="shared" si="0"/>
        <v>1.7546432062561095</v>
      </c>
      <c r="D409" s="6">
        <f t="shared" si="1"/>
        <v>26.019516839528624</v>
      </c>
      <c r="E409" s="19">
        <f t="shared" si="2"/>
        <v>133.41999999999999</v>
      </c>
      <c r="F409" s="6">
        <f t="shared" si="3"/>
        <v>81.482498284145493</v>
      </c>
    </row>
    <row r="410" spans="1:6" ht="12.75" customHeight="1" x14ac:dyDescent="0.35">
      <c r="A410" s="17">
        <f>A409+'Timing data'!$B$2/(60*60*24)</f>
        <v>0.59444444444442901</v>
      </c>
      <c r="B410" s="18">
        <f>InputData_FromArduino!A410</f>
        <v>359</v>
      </c>
      <c r="C410" s="6">
        <f t="shared" si="0"/>
        <v>1.7546432062561095</v>
      </c>
      <c r="D410" s="6">
        <f t="shared" si="1"/>
        <v>26.019516839528624</v>
      </c>
      <c r="E410" s="19">
        <f t="shared" si="2"/>
        <v>133.41999999999999</v>
      </c>
      <c r="F410" s="6">
        <f t="shared" si="3"/>
        <v>81.482498284145493</v>
      </c>
    </row>
    <row r="411" spans="1:6" ht="12.75" customHeight="1" x14ac:dyDescent="0.35">
      <c r="A411" s="17">
        <f>A410+'Timing data'!$B$2/(60*60*24)</f>
        <v>0.59467592592591045</v>
      </c>
      <c r="B411" s="18">
        <f>InputData_FromArduino!A411</f>
        <v>360</v>
      </c>
      <c r="C411" s="6">
        <f t="shared" si="0"/>
        <v>1.7595307917888563</v>
      </c>
      <c r="D411" s="6">
        <f t="shared" si="1"/>
        <v>26.093051963242203</v>
      </c>
      <c r="E411" s="19">
        <f t="shared" si="2"/>
        <v>133.80000000000001</v>
      </c>
      <c r="F411" s="6">
        <f t="shared" si="3"/>
        <v>81.743308167467404</v>
      </c>
    </row>
    <row r="412" spans="1:6" ht="12.75" customHeight="1" x14ac:dyDescent="0.35">
      <c r="A412" s="17">
        <f>A411+'Timing data'!$B$2/(60*60*24)</f>
        <v>0.5949074074073919</v>
      </c>
      <c r="B412" s="18">
        <f>InputData_FromArduino!A412</f>
        <v>361</v>
      </c>
      <c r="C412" s="6">
        <f t="shared" si="0"/>
        <v>1.7644183773216031</v>
      </c>
      <c r="D412" s="6">
        <f t="shared" si="1"/>
        <v>26.166587086955783</v>
      </c>
      <c r="E412" s="19">
        <f t="shared" si="2"/>
        <v>134.16999999999999</v>
      </c>
      <c r="F412" s="6">
        <f t="shared" si="3"/>
        <v>81.997254632807127</v>
      </c>
    </row>
    <row r="413" spans="1:6" ht="12.75" customHeight="1" x14ac:dyDescent="0.35">
      <c r="A413" s="17">
        <f>A412+'Timing data'!$B$2/(60*60*24)</f>
        <v>0.59513888888887334</v>
      </c>
      <c r="B413" s="18">
        <f>InputData_FromArduino!A413</f>
        <v>362</v>
      </c>
      <c r="C413" s="6">
        <f t="shared" si="0"/>
        <v>1.7693059628543499</v>
      </c>
      <c r="D413" s="6">
        <f t="shared" si="1"/>
        <v>26.240122210669362</v>
      </c>
      <c r="E413" s="19">
        <f t="shared" si="2"/>
        <v>134.55000000000001</v>
      </c>
      <c r="F413" s="6">
        <f t="shared" si="3"/>
        <v>82.258064516129025</v>
      </c>
    </row>
    <row r="414" spans="1:6" ht="12.75" customHeight="1" x14ac:dyDescent="0.35">
      <c r="A414" s="17">
        <f>A413+'Timing data'!$B$2/(60*60*24)</f>
        <v>0.59537037037035478</v>
      </c>
      <c r="B414" s="18">
        <f>InputData_FromArduino!A414</f>
        <v>363</v>
      </c>
      <c r="C414" s="6">
        <f t="shared" si="0"/>
        <v>1.7741935483870968</v>
      </c>
      <c r="D414" s="6">
        <f t="shared" si="1"/>
        <v>26.313657334382945</v>
      </c>
      <c r="E414" s="19">
        <f t="shared" si="2"/>
        <v>134.93</v>
      </c>
      <c r="F414" s="6">
        <f t="shared" si="3"/>
        <v>82.518874399450922</v>
      </c>
    </row>
    <row r="415" spans="1:6" ht="12.75" customHeight="1" x14ac:dyDescent="0.35">
      <c r="A415" s="17">
        <f>A414+'Timing data'!$B$2/(60*60*24)</f>
        <v>0.59560185185183623</v>
      </c>
      <c r="B415" s="18">
        <f>InputData_FromArduino!A415</f>
        <v>363</v>
      </c>
      <c r="C415" s="6">
        <f t="shared" si="0"/>
        <v>1.7741935483870968</v>
      </c>
      <c r="D415" s="6">
        <f t="shared" si="1"/>
        <v>26.313657334382945</v>
      </c>
      <c r="E415" s="19">
        <f t="shared" si="2"/>
        <v>134.93</v>
      </c>
      <c r="F415" s="6">
        <f t="shared" si="3"/>
        <v>82.518874399450922</v>
      </c>
    </row>
    <row r="416" spans="1:6" ht="12.75" customHeight="1" x14ac:dyDescent="0.35">
      <c r="A416" s="17">
        <f>A415+'Timing data'!$B$2/(60*60*24)</f>
        <v>0.59583333333331767</v>
      </c>
      <c r="B416" s="18">
        <f>InputData_FromArduino!A416</f>
        <v>364</v>
      </c>
      <c r="C416" s="6">
        <f t="shared" si="0"/>
        <v>1.7790811339198436</v>
      </c>
      <c r="D416" s="6">
        <f t="shared" si="1"/>
        <v>26.387192458096525</v>
      </c>
      <c r="E416" s="19">
        <f t="shared" si="2"/>
        <v>135.31</v>
      </c>
      <c r="F416" s="6">
        <f t="shared" si="3"/>
        <v>82.77968428277282</v>
      </c>
    </row>
    <row r="417" spans="1:6" ht="12.75" customHeight="1" x14ac:dyDescent="0.35">
      <c r="A417" s="17">
        <f>A416+'Timing data'!$B$2/(60*60*24)</f>
        <v>0.59606481481479912</v>
      </c>
      <c r="B417" s="18">
        <f>InputData_FromArduino!A417</f>
        <v>365</v>
      </c>
      <c r="C417" s="6">
        <f t="shared" si="0"/>
        <v>1.7839687194525904</v>
      </c>
      <c r="D417" s="6">
        <f t="shared" si="1"/>
        <v>26.460727581810104</v>
      </c>
      <c r="E417" s="19">
        <f t="shared" si="2"/>
        <v>135.68</v>
      </c>
      <c r="F417" s="6">
        <f t="shared" si="3"/>
        <v>83.033630748112557</v>
      </c>
    </row>
    <row r="418" spans="1:6" ht="12.75" customHeight="1" x14ac:dyDescent="0.35">
      <c r="A418" s="17">
        <f>A417+'Timing data'!$B$2/(60*60*24)</f>
        <v>0.59629629629628056</v>
      </c>
      <c r="B418" s="18">
        <f>InputData_FromArduino!A418</f>
        <v>366</v>
      </c>
      <c r="C418" s="6">
        <f t="shared" si="0"/>
        <v>1.7888563049853372</v>
      </c>
      <c r="D418" s="6">
        <f t="shared" si="1"/>
        <v>26.534262705523684</v>
      </c>
      <c r="E418" s="19">
        <f t="shared" si="2"/>
        <v>136.06</v>
      </c>
      <c r="F418" s="6">
        <f t="shared" si="3"/>
        <v>83.294440631434441</v>
      </c>
    </row>
    <row r="419" spans="1:6" ht="12.75" customHeight="1" x14ac:dyDescent="0.35">
      <c r="A419" s="17">
        <f>A418+'Timing data'!$B$2/(60*60*24)</f>
        <v>0.596527777777762</v>
      </c>
      <c r="B419" s="18">
        <f>InputData_FromArduino!A419</f>
        <v>366</v>
      </c>
      <c r="C419" s="6">
        <f t="shared" si="0"/>
        <v>1.7888563049853372</v>
      </c>
      <c r="D419" s="6">
        <f t="shared" si="1"/>
        <v>26.534262705523684</v>
      </c>
      <c r="E419" s="19">
        <f t="shared" si="2"/>
        <v>136.06</v>
      </c>
      <c r="F419" s="6">
        <f t="shared" si="3"/>
        <v>83.294440631434441</v>
      </c>
    </row>
    <row r="420" spans="1:6" ht="12.75" customHeight="1" x14ac:dyDescent="0.35">
      <c r="A420" s="17">
        <f>A419+'Timing data'!$B$2/(60*60*24)</f>
        <v>0.59675925925924345</v>
      </c>
      <c r="B420" s="18">
        <f>InputData_FromArduino!A420</f>
        <v>367</v>
      </c>
      <c r="C420" s="6">
        <f t="shared" si="0"/>
        <v>1.793743890518084</v>
      </c>
      <c r="D420" s="6">
        <f t="shared" si="1"/>
        <v>26.607797829237263</v>
      </c>
      <c r="E420" s="19">
        <f t="shared" si="2"/>
        <v>136.44</v>
      </c>
      <c r="F420" s="6">
        <f t="shared" si="3"/>
        <v>83.555250514756338</v>
      </c>
    </row>
    <row r="421" spans="1:6" ht="12.75" customHeight="1" x14ac:dyDescent="0.35">
      <c r="A421" s="17">
        <f>A420+'Timing data'!$B$2/(60*60*24)</f>
        <v>0.59699074074072489</v>
      </c>
      <c r="B421" s="18">
        <f>InputData_FromArduino!A421</f>
        <v>368</v>
      </c>
      <c r="C421" s="6">
        <f t="shared" si="0"/>
        <v>1.7986314760508308</v>
      </c>
      <c r="D421" s="6">
        <f t="shared" si="1"/>
        <v>26.681332952950843</v>
      </c>
      <c r="E421" s="19">
        <f t="shared" si="2"/>
        <v>136.81</v>
      </c>
      <c r="F421" s="6">
        <f t="shared" si="3"/>
        <v>83.809196980096075</v>
      </c>
    </row>
    <row r="422" spans="1:6" ht="12.75" customHeight="1" x14ac:dyDescent="0.35">
      <c r="A422" s="17">
        <f>A421+'Timing data'!$B$2/(60*60*24)</f>
        <v>0.59722222222220633</v>
      </c>
      <c r="B422" s="18">
        <f>InputData_FromArduino!A422</f>
        <v>369</v>
      </c>
      <c r="C422" s="6">
        <f t="shared" si="0"/>
        <v>1.8035190615835777</v>
      </c>
      <c r="D422" s="6">
        <f t="shared" si="1"/>
        <v>26.754868076664426</v>
      </c>
      <c r="E422" s="19">
        <f t="shared" si="2"/>
        <v>137.19</v>
      </c>
      <c r="F422" s="6">
        <f t="shared" si="3"/>
        <v>84.070006863417973</v>
      </c>
    </row>
    <row r="423" spans="1:6" ht="12.75" customHeight="1" x14ac:dyDescent="0.35">
      <c r="A423" s="17">
        <f>A422+'Timing data'!$B$2/(60*60*24)</f>
        <v>0.59745370370368778</v>
      </c>
      <c r="B423" s="18">
        <f>InputData_FromArduino!A423</f>
        <v>370</v>
      </c>
      <c r="C423" s="6">
        <f t="shared" si="0"/>
        <v>1.8084066471163245</v>
      </c>
      <c r="D423" s="6">
        <f t="shared" si="1"/>
        <v>26.828403200378006</v>
      </c>
      <c r="E423" s="19">
        <f t="shared" si="2"/>
        <v>137.57</v>
      </c>
      <c r="F423" s="6">
        <f t="shared" si="3"/>
        <v>84.330816746739856</v>
      </c>
    </row>
    <row r="424" spans="1:6" ht="12.75" customHeight="1" x14ac:dyDescent="0.35">
      <c r="A424" s="17">
        <f>A423+'Timing data'!$B$2/(60*60*24)</f>
        <v>0.59768518518516922</v>
      </c>
      <c r="B424" s="18">
        <f>InputData_FromArduino!A424</f>
        <v>370</v>
      </c>
      <c r="C424" s="6">
        <f t="shared" si="0"/>
        <v>1.8084066471163245</v>
      </c>
      <c r="D424" s="6">
        <f t="shared" si="1"/>
        <v>26.828403200378006</v>
      </c>
      <c r="E424" s="19">
        <f t="shared" si="2"/>
        <v>137.57</v>
      </c>
      <c r="F424" s="6">
        <f t="shared" si="3"/>
        <v>84.330816746739856</v>
      </c>
    </row>
    <row r="425" spans="1:6" ht="12.75" customHeight="1" x14ac:dyDescent="0.35">
      <c r="A425" s="17">
        <f>A424+'Timing data'!$B$2/(60*60*24)</f>
        <v>0.59791666666665066</v>
      </c>
      <c r="B425" s="18">
        <f>InputData_FromArduino!A425</f>
        <v>371</v>
      </c>
      <c r="C425" s="6">
        <f t="shared" si="0"/>
        <v>1.8132942326490713</v>
      </c>
      <c r="D425" s="6">
        <f t="shared" si="1"/>
        <v>26.901938324091585</v>
      </c>
      <c r="E425" s="19">
        <f t="shared" si="2"/>
        <v>137.94</v>
      </c>
      <c r="F425" s="6">
        <f t="shared" si="3"/>
        <v>84.584763212079608</v>
      </c>
    </row>
    <row r="426" spans="1:6" ht="12.75" customHeight="1" x14ac:dyDescent="0.35">
      <c r="A426" s="17">
        <f>A425+'Timing data'!$B$2/(60*60*24)</f>
        <v>0.59814814814813211</v>
      </c>
      <c r="B426" s="18">
        <f>InputData_FromArduino!A426</f>
        <v>372</v>
      </c>
      <c r="C426" s="6">
        <f t="shared" si="0"/>
        <v>1.8181818181818181</v>
      </c>
      <c r="D426" s="6">
        <f t="shared" si="1"/>
        <v>26.975473447805165</v>
      </c>
      <c r="E426" s="19">
        <f t="shared" si="2"/>
        <v>138.32</v>
      </c>
      <c r="F426" s="6">
        <f t="shared" si="3"/>
        <v>84.845573095401491</v>
      </c>
    </row>
    <row r="427" spans="1:6" ht="12.75" customHeight="1" x14ac:dyDescent="0.35">
      <c r="A427" s="17">
        <f>A426+'Timing data'!$B$2/(60*60*24)</f>
        <v>0.59837962962961355</v>
      </c>
      <c r="B427" s="18">
        <f>InputData_FromArduino!A427</f>
        <v>373</v>
      </c>
      <c r="C427" s="6">
        <f t="shared" si="0"/>
        <v>1.8230694037145649</v>
      </c>
      <c r="D427" s="6">
        <f t="shared" si="1"/>
        <v>27.049008571518744</v>
      </c>
      <c r="E427" s="19">
        <f t="shared" si="2"/>
        <v>138.69999999999999</v>
      </c>
      <c r="F427" s="6">
        <f t="shared" si="3"/>
        <v>85.106382978723389</v>
      </c>
    </row>
    <row r="428" spans="1:6" ht="12.75" customHeight="1" x14ac:dyDescent="0.35">
      <c r="A428" s="17">
        <f>A427+'Timing data'!$B$2/(60*60*24)</f>
        <v>0.598611111111095</v>
      </c>
      <c r="B428" s="18">
        <f>InputData_FromArduino!A428</f>
        <v>373</v>
      </c>
      <c r="C428" s="6">
        <f t="shared" si="0"/>
        <v>1.8230694037145649</v>
      </c>
      <c r="D428" s="6">
        <f t="shared" si="1"/>
        <v>27.049008571518744</v>
      </c>
      <c r="E428" s="19">
        <f t="shared" si="2"/>
        <v>138.69999999999999</v>
      </c>
      <c r="F428" s="6">
        <f t="shared" si="3"/>
        <v>85.106382978723389</v>
      </c>
    </row>
    <row r="429" spans="1:6" ht="12.75" customHeight="1" x14ac:dyDescent="0.35">
      <c r="A429" s="17">
        <f>A428+'Timing data'!$B$2/(60*60*24)</f>
        <v>0.59884259259257644</v>
      </c>
      <c r="B429" s="18">
        <f>InputData_FromArduino!A429</f>
        <v>374</v>
      </c>
      <c r="C429" s="6">
        <f t="shared" si="0"/>
        <v>1.8279569892473118</v>
      </c>
      <c r="D429" s="6">
        <f t="shared" si="1"/>
        <v>27.122543695232327</v>
      </c>
      <c r="E429" s="19">
        <f t="shared" si="2"/>
        <v>139.08000000000001</v>
      </c>
      <c r="F429" s="6">
        <f t="shared" si="3"/>
        <v>85.367192862045314</v>
      </c>
    </row>
    <row r="430" spans="1:6" ht="12.75" customHeight="1" x14ac:dyDescent="0.35">
      <c r="A430" s="17">
        <f>A429+'Timing data'!$B$2/(60*60*24)</f>
        <v>0.59907407407405788</v>
      </c>
      <c r="B430" s="18">
        <f>InputData_FromArduino!A430</f>
        <v>375</v>
      </c>
      <c r="C430" s="6">
        <f t="shared" si="0"/>
        <v>1.8328445747800586</v>
      </c>
      <c r="D430" s="6">
        <f t="shared" si="1"/>
        <v>27.196078818945907</v>
      </c>
      <c r="E430" s="19">
        <f t="shared" si="2"/>
        <v>139.44999999999999</v>
      </c>
      <c r="F430" s="6">
        <f t="shared" si="3"/>
        <v>85.621139327385023</v>
      </c>
    </row>
    <row r="431" spans="1:6" ht="12.75" customHeight="1" x14ac:dyDescent="0.35">
      <c r="A431" s="17">
        <f>A430+'Timing data'!$B$2/(60*60*24)</f>
        <v>0.59930555555553933</v>
      </c>
      <c r="B431" s="18">
        <f>InputData_FromArduino!A431</f>
        <v>376</v>
      </c>
      <c r="C431" s="6">
        <f t="shared" si="0"/>
        <v>1.8377321603128054</v>
      </c>
      <c r="D431" s="6">
        <f t="shared" si="1"/>
        <v>27.269613942659486</v>
      </c>
      <c r="E431" s="19">
        <f t="shared" si="2"/>
        <v>139.83000000000001</v>
      </c>
      <c r="F431" s="6">
        <f t="shared" si="3"/>
        <v>85.881949210706949</v>
      </c>
    </row>
    <row r="432" spans="1:6" ht="12.75" customHeight="1" x14ac:dyDescent="0.35">
      <c r="A432" s="17">
        <f>A431+'Timing data'!$B$2/(60*60*24)</f>
        <v>0.59953703703702077</v>
      </c>
      <c r="B432" s="18">
        <f>InputData_FromArduino!A432</f>
        <v>376</v>
      </c>
      <c r="C432" s="6">
        <f t="shared" si="0"/>
        <v>1.8377321603128054</v>
      </c>
      <c r="D432" s="6">
        <f t="shared" si="1"/>
        <v>27.269613942659486</v>
      </c>
      <c r="E432" s="19">
        <f t="shared" si="2"/>
        <v>139.83000000000001</v>
      </c>
      <c r="F432" s="6">
        <f t="shared" si="3"/>
        <v>85.881949210706949</v>
      </c>
    </row>
    <row r="433" spans="1:6" ht="12.75" customHeight="1" x14ac:dyDescent="0.35">
      <c r="A433" s="17">
        <f>A432+'Timing data'!$B$2/(60*60*24)</f>
        <v>0.59976851851850221</v>
      </c>
      <c r="B433" s="18">
        <f>InputData_FromArduino!A433</f>
        <v>377</v>
      </c>
      <c r="C433" s="6">
        <f t="shared" si="0"/>
        <v>1.8426197458455522</v>
      </c>
      <c r="D433" s="6">
        <f t="shared" si="1"/>
        <v>27.343149066373066</v>
      </c>
      <c r="E433" s="19">
        <f t="shared" si="2"/>
        <v>140.21</v>
      </c>
      <c r="F433" s="6">
        <f t="shared" si="3"/>
        <v>86.142759094028833</v>
      </c>
    </row>
    <row r="434" spans="1:6" ht="12.75" customHeight="1" x14ac:dyDescent="0.35">
      <c r="A434" s="17">
        <f>A433+'Timing data'!$B$2/(60*60*24)</f>
        <v>0.59999999999998366</v>
      </c>
      <c r="B434" s="18">
        <f>InputData_FromArduino!A434</f>
        <v>378</v>
      </c>
      <c r="C434" s="6">
        <f t="shared" si="0"/>
        <v>1.847507331378299</v>
      </c>
      <c r="D434" s="6">
        <f t="shared" si="1"/>
        <v>27.416684190086645</v>
      </c>
      <c r="E434" s="19">
        <f t="shared" si="2"/>
        <v>140.58000000000001</v>
      </c>
      <c r="F434" s="6">
        <f t="shared" si="3"/>
        <v>86.39670555936857</v>
      </c>
    </row>
    <row r="435" spans="1:6" ht="12.75" customHeight="1" x14ac:dyDescent="0.35">
      <c r="A435" s="17">
        <f>A434+'Timing data'!$B$2/(60*60*24)</f>
        <v>0.6002314814814651</v>
      </c>
      <c r="B435" s="18">
        <f>InputData_FromArduino!A435</f>
        <v>379</v>
      </c>
      <c r="C435" s="6">
        <f t="shared" si="0"/>
        <v>1.8523949169110459</v>
      </c>
      <c r="D435" s="6">
        <f t="shared" si="1"/>
        <v>27.490219313800225</v>
      </c>
      <c r="E435" s="19">
        <f t="shared" si="2"/>
        <v>140.96</v>
      </c>
      <c r="F435" s="6">
        <f t="shared" si="3"/>
        <v>86.657515442690467</v>
      </c>
    </row>
    <row r="436" spans="1:6" ht="12.75" customHeight="1" x14ac:dyDescent="0.35">
      <c r="A436" s="17">
        <f>A435+'Timing data'!$B$2/(60*60*24)</f>
        <v>0.60046296296294654</v>
      </c>
      <c r="B436" s="18">
        <f>InputData_FromArduino!A436</f>
        <v>380</v>
      </c>
      <c r="C436" s="6">
        <f t="shared" si="0"/>
        <v>1.8572825024437927</v>
      </c>
      <c r="D436" s="6">
        <f t="shared" si="1"/>
        <v>27.563754437513808</v>
      </c>
      <c r="E436" s="19">
        <f t="shared" si="2"/>
        <v>141.34</v>
      </c>
      <c r="F436" s="6">
        <f t="shared" si="3"/>
        <v>86.918325326012365</v>
      </c>
    </row>
    <row r="437" spans="1:6" ht="12.75" customHeight="1" x14ac:dyDescent="0.35">
      <c r="A437" s="17">
        <f>A436+'Timing data'!$B$2/(60*60*24)</f>
        <v>0.60069444444442799</v>
      </c>
      <c r="B437" s="18">
        <f>InputData_FromArduino!A437</f>
        <v>380</v>
      </c>
      <c r="C437" s="6">
        <f t="shared" si="0"/>
        <v>1.8572825024437927</v>
      </c>
      <c r="D437" s="6">
        <f t="shared" si="1"/>
        <v>27.563754437513808</v>
      </c>
      <c r="E437" s="19">
        <f t="shared" si="2"/>
        <v>141.34</v>
      </c>
      <c r="F437" s="6">
        <f t="shared" si="3"/>
        <v>86.918325326012365</v>
      </c>
    </row>
    <row r="438" spans="1:6" ht="12.75" customHeight="1" x14ac:dyDescent="0.35">
      <c r="A438" s="17">
        <f>A437+'Timing data'!$B$2/(60*60*24)</f>
        <v>0.60092592592590943</v>
      </c>
      <c r="B438" s="18">
        <f>InputData_FromArduino!A438</f>
        <v>381</v>
      </c>
      <c r="C438" s="6">
        <f t="shared" si="0"/>
        <v>1.8621700879765395</v>
      </c>
      <c r="D438" s="6">
        <f t="shared" si="1"/>
        <v>27.637289561227387</v>
      </c>
      <c r="E438" s="19">
        <f t="shared" si="2"/>
        <v>141.72</v>
      </c>
      <c r="F438" s="6">
        <f t="shared" si="3"/>
        <v>87.179135209334248</v>
      </c>
    </row>
    <row r="439" spans="1:6" ht="12.75" customHeight="1" x14ac:dyDescent="0.35">
      <c r="A439" s="17">
        <f>A438+'Timing data'!$B$2/(60*60*24)</f>
        <v>0.60115740740739088</v>
      </c>
      <c r="B439" s="18">
        <f>InputData_FromArduino!A439</f>
        <v>382</v>
      </c>
      <c r="C439" s="6">
        <f t="shared" si="0"/>
        <v>1.8670576735092863</v>
      </c>
      <c r="D439" s="6">
        <f t="shared" si="1"/>
        <v>27.710824684940967</v>
      </c>
      <c r="E439" s="19">
        <f t="shared" si="2"/>
        <v>142.09</v>
      </c>
      <c r="F439" s="6">
        <f t="shared" si="3"/>
        <v>87.433081674673986</v>
      </c>
    </row>
    <row r="440" spans="1:6" ht="12.75" customHeight="1" x14ac:dyDescent="0.35">
      <c r="A440" s="17">
        <f>A439+'Timing data'!$B$2/(60*60*24)</f>
        <v>0.60138888888887232</v>
      </c>
      <c r="B440" s="18">
        <f>InputData_FromArduino!A440</f>
        <v>383</v>
      </c>
      <c r="C440" s="6">
        <f t="shared" si="0"/>
        <v>1.8719452590420331</v>
      </c>
      <c r="D440" s="6">
        <f t="shared" si="1"/>
        <v>27.784359808654546</v>
      </c>
      <c r="E440" s="19">
        <f t="shared" si="2"/>
        <v>142.47</v>
      </c>
      <c r="F440" s="6">
        <f t="shared" si="3"/>
        <v>87.693891557995883</v>
      </c>
    </row>
    <row r="441" spans="1:6" ht="12.75" customHeight="1" x14ac:dyDescent="0.35">
      <c r="A441" s="17">
        <f>A440+'Timing data'!$B$2/(60*60*24)</f>
        <v>0.60162037037035376</v>
      </c>
      <c r="B441" s="18">
        <f>InputData_FromArduino!A441</f>
        <v>383</v>
      </c>
      <c r="C441" s="6">
        <f t="shared" si="0"/>
        <v>1.8719452590420331</v>
      </c>
      <c r="D441" s="6">
        <f t="shared" si="1"/>
        <v>27.784359808654546</v>
      </c>
      <c r="E441" s="19">
        <f t="shared" si="2"/>
        <v>142.47</v>
      </c>
      <c r="F441" s="6">
        <f t="shared" si="3"/>
        <v>87.693891557995883</v>
      </c>
    </row>
    <row r="442" spans="1:6" ht="12.75" customHeight="1" x14ac:dyDescent="0.35">
      <c r="A442" s="17">
        <f>A441+'Timing data'!$B$2/(60*60*24)</f>
        <v>0.60185185185183521</v>
      </c>
      <c r="B442" s="18">
        <f>InputData_FromArduino!A442</f>
        <v>384</v>
      </c>
      <c r="C442" s="6">
        <f t="shared" si="0"/>
        <v>1.8768328445747802</v>
      </c>
      <c r="D442" s="6">
        <f t="shared" si="1"/>
        <v>27.857894932368129</v>
      </c>
      <c r="E442" s="19">
        <f t="shared" si="2"/>
        <v>142.85</v>
      </c>
      <c r="F442" s="6">
        <f t="shared" si="3"/>
        <v>87.954701441317781</v>
      </c>
    </row>
    <row r="443" spans="1:6" ht="12.75" customHeight="1" x14ac:dyDescent="0.35">
      <c r="A443" s="17">
        <f>A442+'Timing data'!$B$2/(60*60*24)</f>
        <v>0.60208333333331665</v>
      </c>
      <c r="B443" s="18">
        <f>InputData_FromArduino!A443</f>
        <v>385</v>
      </c>
      <c r="C443" s="6">
        <f t="shared" si="0"/>
        <v>1.881720430107527</v>
      </c>
      <c r="D443" s="6">
        <f t="shared" si="1"/>
        <v>27.931430056081712</v>
      </c>
      <c r="E443" s="19">
        <f t="shared" si="2"/>
        <v>143.22</v>
      </c>
      <c r="F443" s="6">
        <f t="shared" si="3"/>
        <v>88.208647906657518</v>
      </c>
    </row>
    <row r="444" spans="1:6" ht="12.75" customHeight="1" x14ac:dyDescent="0.35">
      <c r="A444" s="17">
        <f>A443+'Timing data'!$B$2/(60*60*24)</f>
        <v>0.60231481481479809</v>
      </c>
      <c r="B444" s="18">
        <f>InputData_FromArduino!A444</f>
        <v>386</v>
      </c>
      <c r="C444" s="6">
        <f t="shared" si="0"/>
        <v>1.8866080156402738</v>
      </c>
      <c r="D444" s="6">
        <f t="shared" si="1"/>
        <v>28.004965179795292</v>
      </c>
      <c r="E444" s="19">
        <f t="shared" si="2"/>
        <v>143.6</v>
      </c>
      <c r="F444" s="6">
        <f t="shared" si="3"/>
        <v>88.469457789979401</v>
      </c>
    </row>
    <row r="445" spans="1:6" ht="12.75" customHeight="1" x14ac:dyDescent="0.35">
      <c r="A445" s="17">
        <f>A444+'Timing data'!$B$2/(60*60*24)</f>
        <v>0.60254629629627954</v>
      </c>
      <c r="B445" s="18">
        <f>InputData_FromArduino!A445</f>
        <v>387</v>
      </c>
      <c r="C445" s="6">
        <f t="shared" si="0"/>
        <v>1.8914956011730206</v>
      </c>
      <c r="D445" s="6">
        <f t="shared" si="1"/>
        <v>28.078500303508871</v>
      </c>
      <c r="E445" s="19">
        <f t="shared" si="2"/>
        <v>143.97999999999999</v>
      </c>
      <c r="F445" s="6">
        <f t="shared" si="3"/>
        <v>88.730267673301299</v>
      </c>
    </row>
    <row r="446" spans="1:6" ht="12.75" customHeight="1" x14ac:dyDescent="0.35">
      <c r="A446" s="17">
        <f>A445+'Timing data'!$B$2/(60*60*24)</f>
        <v>0.60277777777776098</v>
      </c>
      <c r="B446" s="18">
        <f>InputData_FromArduino!A446</f>
        <v>387</v>
      </c>
      <c r="C446" s="6">
        <f t="shared" si="0"/>
        <v>1.8914956011730206</v>
      </c>
      <c r="D446" s="6">
        <f t="shared" si="1"/>
        <v>28.078500303508871</v>
      </c>
      <c r="E446" s="19">
        <f t="shared" si="2"/>
        <v>143.97999999999999</v>
      </c>
      <c r="F446" s="6">
        <f t="shared" si="3"/>
        <v>88.730267673301299</v>
      </c>
    </row>
    <row r="447" spans="1:6" ht="12.75" customHeight="1" x14ac:dyDescent="0.35">
      <c r="A447" s="17">
        <f>A446+'Timing data'!$B$2/(60*60*24)</f>
        <v>0.60300925925924242</v>
      </c>
      <c r="B447" s="18">
        <f>InputData_FromArduino!A447</f>
        <v>388</v>
      </c>
      <c r="C447" s="6">
        <f t="shared" si="0"/>
        <v>1.8963831867057674</v>
      </c>
      <c r="D447" s="6">
        <f t="shared" si="1"/>
        <v>28.152035427222451</v>
      </c>
      <c r="E447" s="19">
        <f t="shared" si="2"/>
        <v>144.36000000000001</v>
      </c>
      <c r="F447" s="6">
        <f t="shared" si="3"/>
        <v>88.991077556623225</v>
      </c>
    </row>
    <row r="448" spans="1:6" ht="12.75" customHeight="1" x14ac:dyDescent="0.35">
      <c r="A448" s="17">
        <f>A447+'Timing data'!$B$2/(60*60*24)</f>
        <v>0.60324074074072387</v>
      </c>
      <c r="B448" s="18">
        <f>InputData_FromArduino!A448</f>
        <v>389</v>
      </c>
      <c r="C448" s="6">
        <f t="shared" si="0"/>
        <v>1.9012707722385143</v>
      </c>
      <c r="D448" s="6">
        <f t="shared" si="1"/>
        <v>28.22557055093603</v>
      </c>
      <c r="E448" s="19">
        <f t="shared" si="2"/>
        <v>144.72999999999999</v>
      </c>
      <c r="F448" s="6">
        <f t="shared" si="3"/>
        <v>89.245024021962934</v>
      </c>
    </row>
    <row r="449" spans="1:6" ht="12.75" customHeight="1" x14ac:dyDescent="0.35">
      <c r="A449" s="17">
        <f>A448+'Timing data'!$B$2/(60*60*24)</f>
        <v>0.60347222222220531</v>
      </c>
      <c r="B449" s="18">
        <f>InputData_FromArduino!A449</f>
        <v>390</v>
      </c>
      <c r="C449" s="6">
        <f t="shared" si="0"/>
        <v>1.9061583577712611</v>
      </c>
      <c r="D449" s="6">
        <f t="shared" si="1"/>
        <v>28.29910567464961</v>
      </c>
      <c r="E449" s="19">
        <f t="shared" si="2"/>
        <v>145.11000000000001</v>
      </c>
      <c r="F449" s="6">
        <f t="shared" si="3"/>
        <v>89.505833905284859</v>
      </c>
    </row>
    <row r="450" spans="1:6" ht="12.75" customHeight="1" x14ac:dyDescent="0.35">
      <c r="A450" s="17">
        <f>A449+'Timing data'!$B$2/(60*60*24)</f>
        <v>0.60370370370368676</v>
      </c>
      <c r="B450" s="18">
        <f>InputData_FromArduino!A450</f>
        <v>390</v>
      </c>
      <c r="C450" s="6">
        <f t="shared" si="0"/>
        <v>1.9061583577712611</v>
      </c>
      <c r="D450" s="6">
        <f t="shared" si="1"/>
        <v>28.29910567464961</v>
      </c>
      <c r="E450" s="19">
        <f t="shared" si="2"/>
        <v>145.11000000000001</v>
      </c>
      <c r="F450" s="6">
        <f t="shared" si="3"/>
        <v>89.505833905284859</v>
      </c>
    </row>
    <row r="451" spans="1:6" ht="12.75" customHeight="1" x14ac:dyDescent="0.35">
      <c r="A451" s="17">
        <f>A450+'Timing data'!$B$2/(60*60*24)</f>
        <v>0.6039351851851682</v>
      </c>
      <c r="B451" s="18">
        <f>InputData_FromArduino!A451</f>
        <v>391</v>
      </c>
      <c r="C451" s="6">
        <f t="shared" si="0"/>
        <v>1.9110459433040079</v>
      </c>
      <c r="D451" s="6">
        <f t="shared" si="1"/>
        <v>28.372640798363193</v>
      </c>
      <c r="E451" s="19">
        <f t="shared" si="2"/>
        <v>145.49</v>
      </c>
      <c r="F451" s="6">
        <f t="shared" si="3"/>
        <v>89.766643788606729</v>
      </c>
    </row>
    <row r="452" spans="1:6" ht="12.75" customHeight="1" x14ac:dyDescent="0.35">
      <c r="A452" s="17">
        <f>A451+'Timing data'!$B$2/(60*60*24)</f>
        <v>0.60416666666664964</v>
      </c>
      <c r="B452" s="18">
        <f>InputData_FromArduino!A452</f>
        <v>392</v>
      </c>
      <c r="C452" s="6">
        <f t="shared" si="0"/>
        <v>1.9159335288367547</v>
      </c>
      <c r="D452" s="6">
        <f t="shared" si="1"/>
        <v>28.446175922076772</v>
      </c>
      <c r="E452" s="19">
        <f t="shared" si="2"/>
        <v>145.86000000000001</v>
      </c>
      <c r="F452" s="6">
        <f t="shared" si="3"/>
        <v>90.020590253946494</v>
      </c>
    </row>
    <row r="453" spans="1:6" ht="12.75" customHeight="1" x14ac:dyDescent="0.35">
      <c r="A453" s="17">
        <f>A452+'Timing data'!$B$2/(60*60*24)</f>
        <v>0.60439814814813109</v>
      </c>
      <c r="B453" s="18">
        <f>InputData_FromArduino!A453</f>
        <v>393</v>
      </c>
      <c r="C453" s="6">
        <f t="shared" si="0"/>
        <v>1.9208211143695015</v>
      </c>
      <c r="D453" s="6">
        <f t="shared" si="1"/>
        <v>28.519711045790352</v>
      </c>
      <c r="E453" s="19">
        <f t="shared" si="2"/>
        <v>146.24</v>
      </c>
      <c r="F453" s="6">
        <f t="shared" si="3"/>
        <v>90.281400137268363</v>
      </c>
    </row>
    <row r="454" spans="1:6" ht="12.75" customHeight="1" x14ac:dyDescent="0.35">
      <c r="A454" s="17">
        <f>A453+'Timing data'!$B$2/(60*60*24)</f>
        <v>0.60462962962961253</v>
      </c>
      <c r="B454" s="18">
        <f>InputData_FromArduino!A454</f>
        <v>393</v>
      </c>
      <c r="C454" s="6">
        <f t="shared" si="0"/>
        <v>1.9208211143695015</v>
      </c>
      <c r="D454" s="6">
        <f t="shared" si="1"/>
        <v>28.519711045790352</v>
      </c>
      <c r="E454" s="19">
        <f t="shared" si="2"/>
        <v>146.24</v>
      </c>
      <c r="F454" s="6">
        <f t="shared" si="3"/>
        <v>90.281400137268363</v>
      </c>
    </row>
    <row r="455" spans="1:6" ht="12.75" customHeight="1" x14ac:dyDescent="0.35">
      <c r="A455" s="17">
        <f>A454+'Timing data'!$B$2/(60*60*24)</f>
        <v>0.60486111111109397</v>
      </c>
      <c r="B455" s="18">
        <f>InputData_FromArduino!A455</f>
        <v>394</v>
      </c>
      <c r="C455" s="6">
        <f t="shared" si="0"/>
        <v>1.9257086999022484</v>
      </c>
      <c r="D455" s="6">
        <f t="shared" si="1"/>
        <v>28.593246169503931</v>
      </c>
      <c r="E455" s="19">
        <f t="shared" si="2"/>
        <v>146.62</v>
      </c>
      <c r="F455" s="6">
        <f t="shared" si="3"/>
        <v>90.542210020590275</v>
      </c>
    </row>
    <row r="456" spans="1:6" ht="12.75" customHeight="1" x14ac:dyDescent="0.35">
      <c r="A456" s="17">
        <f>A455+'Timing data'!$B$2/(60*60*24)</f>
        <v>0.60509259259257542</v>
      </c>
      <c r="B456" s="18">
        <f>InputData_FromArduino!A456</f>
        <v>395</v>
      </c>
      <c r="C456" s="6">
        <f t="shared" si="0"/>
        <v>1.9305962854349952</v>
      </c>
      <c r="D456" s="6">
        <f t="shared" si="1"/>
        <v>28.666781293217511</v>
      </c>
      <c r="E456" s="19">
        <f t="shared" si="2"/>
        <v>147</v>
      </c>
      <c r="F456" s="6">
        <f t="shared" si="3"/>
        <v>90.803019903912144</v>
      </c>
    </row>
    <row r="457" spans="1:6" ht="12.75" customHeight="1" x14ac:dyDescent="0.35">
      <c r="A457" s="17">
        <f>A456+'Timing data'!$B$2/(60*60*24)</f>
        <v>0.60532407407405686</v>
      </c>
      <c r="B457" s="18">
        <f>InputData_FromArduino!A457</f>
        <v>396</v>
      </c>
      <c r="C457" s="6">
        <f t="shared" si="0"/>
        <v>1.935483870967742</v>
      </c>
      <c r="D457" s="6">
        <f t="shared" si="1"/>
        <v>28.740316416931094</v>
      </c>
      <c r="E457" s="19">
        <f t="shared" si="2"/>
        <v>147.37</v>
      </c>
      <c r="F457" s="6">
        <f t="shared" si="3"/>
        <v>91.05696636925191</v>
      </c>
    </row>
    <row r="458" spans="1:6" ht="12.75" customHeight="1" x14ac:dyDescent="0.35">
      <c r="A458" s="17">
        <f>A457+'Timing data'!$B$2/(60*60*24)</f>
        <v>0.60555555555553831</v>
      </c>
      <c r="B458" s="18">
        <f>InputData_FromArduino!A458</f>
        <v>397</v>
      </c>
      <c r="C458" s="6">
        <f t="shared" si="0"/>
        <v>1.9403714565004888</v>
      </c>
      <c r="D458" s="6">
        <f t="shared" si="1"/>
        <v>28.813851540644674</v>
      </c>
      <c r="E458" s="19">
        <f t="shared" si="2"/>
        <v>147.75</v>
      </c>
      <c r="F458" s="6">
        <f t="shared" si="3"/>
        <v>91.317776252573779</v>
      </c>
    </row>
    <row r="459" spans="1:6" ht="12.75" customHeight="1" x14ac:dyDescent="0.35">
      <c r="A459" s="17">
        <f>A458+'Timing data'!$B$2/(60*60*24)</f>
        <v>0.60578703703701975</v>
      </c>
      <c r="B459" s="18">
        <f>InputData_FromArduino!A459</f>
        <v>397</v>
      </c>
      <c r="C459" s="6">
        <f t="shared" si="0"/>
        <v>1.9403714565004888</v>
      </c>
      <c r="D459" s="6">
        <f t="shared" si="1"/>
        <v>28.813851540644674</v>
      </c>
      <c r="E459" s="19">
        <f t="shared" si="2"/>
        <v>147.75</v>
      </c>
      <c r="F459" s="6">
        <f t="shared" si="3"/>
        <v>91.317776252573779</v>
      </c>
    </row>
    <row r="460" spans="1:6" ht="12.75" customHeight="1" x14ac:dyDescent="0.35">
      <c r="A460" s="17">
        <f>A459+'Timing data'!$B$2/(60*60*24)</f>
        <v>0.60601851851850119</v>
      </c>
      <c r="B460" s="18">
        <f>InputData_FromArduino!A460</f>
        <v>398</v>
      </c>
      <c r="C460" s="6">
        <f t="shared" si="0"/>
        <v>1.9452590420332356</v>
      </c>
      <c r="D460" s="6">
        <f t="shared" si="1"/>
        <v>28.887386664358253</v>
      </c>
      <c r="E460" s="19">
        <f t="shared" si="2"/>
        <v>148.13</v>
      </c>
      <c r="F460" s="6">
        <f t="shared" si="3"/>
        <v>91.578586135895691</v>
      </c>
    </row>
    <row r="461" spans="1:6" ht="12.75" customHeight="1" x14ac:dyDescent="0.35">
      <c r="A461" s="17">
        <f>A460+'Timing data'!$B$2/(60*60*24)</f>
        <v>0.60624999999998264</v>
      </c>
      <c r="B461" s="18">
        <f>InputData_FromArduino!A461</f>
        <v>399</v>
      </c>
      <c r="C461" s="6">
        <f t="shared" si="0"/>
        <v>1.9501466275659824</v>
      </c>
      <c r="D461" s="6">
        <f t="shared" si="1"/>
        <v>28.960921788071833</v>
      </c>
      <c r="E461" s="19">
        <f t="shared" si="2"/>
        <v>148.5</v>
      </c>
      <c r="F461" s="6">
        <f t="shared" si="3"/>
        <v>91.832532601235414</v>
      </c>
    </row>
    <row r="462" spans="1:6" ht="12.75" customHeight="1" x14ac:dyDescent="0.35">
      <c r="A462" s="17">
        <f>A461+'Timing data'!$B$2/(60*60*24)</f>
        <v>0.60648148148146408</v>
      </c>
      <c r="B462" s="18">
        <f>InputData_FromArduino!A462</f>
        <v>400</v>
      </c>
      <c r="C462" s="6">
        <f t="shared" si="0"/>
        <v>1.9550342130987293</v>
      </c>
      <c r="D462" s="6">
        <f t="shared" si="1"/>
        <v>29.034456911785412</v>
      </c>
      <c r="E462" s="19">
        <f t="shared" si="2"/>
        <v>148.88</v>
      </c>
      <c r="F462" s="6">
        <f t="shared" si="3"/>
        <v>92.093342484557326</v>
      </c>
    </row>
    <row r="463" spans="1:6" ht="12.75" customHeight="1" x14ac:dyDescent="0.35">
      <c r="A463" s="17">
        <f>A462+'Timing data'!$B$2/(60*60*24)</f>
        <v>0.60671296296294552</v>
      </c>
      <c r="B463" s="18">
        <f>InputData_FromArduino!A463</f>
        <v>400</v>
      </c>
      <c r="C463" s="6">
        <f t="shared" si="0"/>
        <v>1.9550342130987293</v>
      </c>
      <c r="D463" s="6">
        <f t="shared" si="1"/>
        <v>29.034456911785412</v>
      </c>
      <c r="E463" s="19">
        <f t="shared" si="2"/>
        <v>148.88</v>
      </c>
      <c r="F463" s="6">
        <f t="shared" si="3"/>
        <v>92.093342484557326</v>
      </c>
    </row>
    <row r="464" spans="1:6" ht="12.75" customHeight="1" x14ac:dyDescent="0.35">
      <c r="A464" s="17">
        <f>A463+'Timing data'!$B$2/(60*60*24)</f>
        <v>0.60694444444442697</v>
      </c>
      <c r="B464" s="18">
        <f>InputData_FromArduino!A464</f>
        <v>401</v>
      </c>
      <c r="C464" s="6">
        <f t="shared" si="0"/>
        <v>1.9599217986314761</v>
      </c>
      <c r="D464" s="6">
        <f t="shared" si="1"/>
        <v>29.107992035498992</v>
      </c>
      <c r="E464" s="19">
        <f t="shared" si="2"/>
        <v>149.26</v>
      </c>
      <c r="F464" s="6">
        <f t="shared" si="3"/>
        <v>92.354152367879195</v>
      </c>
    </row>
    <row r="465" spans="1:6" ht="12.75" customHeight="1" x14ac:dyDescent="0.35">
      <c r="A465" s="17">
        <f>A464+'Timing data'!$B$2/(60*60*24)</f>
        <v>0.60717592592590841</v>
      </c>
      <c r="B465" s="18">
        <f>InputData_FromArduino!A465</f>
        <v>402</v>
      </c>
      <c r="C465" s="6">
        <f t="shared" si="0"/>
        <v>1.9648093841642229</v>
      </c>
      <c r="D465" s="6">
        <f t="shared" si="1"/>
        <v>29.181527159212575</v>
      </c>
      <c r="E465" s="19">
        <f t="shared" si="2"/>
        <v>149.63999999999999</v>
      </c>
      <c r="F465" s="6">
        <f t="shared" si="3"/>
        <v>92.614962251201106</v>
      </c>
    </row>
    <row r="466" spans="1:6" ht="12.75" customHeight="1" x14ac:dyDescent="0.35">
      <c r="A466" s="17">
        <f>A465+'Timing data'!$B$2/(60*60*24)</f>
        <v>0.60740740740738985</v>
      </c>
      <c r="B466" s="18">
        <f>InputData_FromArduino!A466</f>
        <v>403</v>
      </c>
      <c r="C466" s="6">
        <f t="shared" si="0"/>
        <v>1.9696969696969697</v>
      </c>
      <c r="D466" s="6">
        <f t="shared" si="1"/>
        <v>29.255062282926154</v>
      </c>
      <c r="E466" s="19">
        <f t="shared" si="2"/>
        <v>150.01</v>
      </c>
      <c r="F466" s="6">
        <f t="shared" si="3"/>
        <v>92.86890871654083</v>
      </c>
    </row>
    <row r="467" spans="1:6" ht="12.75" customHeight="1" x14ac:dyDescent="0.35">
      <c r="A467" s="17">
        <f>A466+'Timing data'!$B$2/(60*60*24)</f>
        <v>0.6076388888888713</v>
      </c>
      <c r="B467" s="18">
        <f>InputData_FromArduino!A467</f>
        <v>404</v>
      </c>
      <c r="C467" s="6">
        <f t="shared" si="0"/>
        <v>1.9745845552297165</v>
      </c>
      <c r="D467" s="6">
        <f t="shared" si="1"/>
        <v>29.328597406639734</v>
      </c>
      <c r="E467" s="19">
        <f t="shared" si="2"/>
        <v>150.38999999999999</v>
      </c>
      <c r="F467" s="6">
        <f t="shared" si="3"/>
        <v>93.129718599862741</v>
      </c>
    </row>
    <row r="468" spans="1:6" ht="12.75" customHeight="1" x14ac:dyDescent="0.35">
      <c r="A468" s="17">
        <f>A467+'Timing data'!$B$2/(60*60*24)</f>
        <v>0.60787037037035274</v>
      </c>
      <c r="B468" s="18">
        <f>InputData_FromArduino!A468</f>
        <v>404</v>
      </c>
      <c r="C468" s="6">
        <f t="shared" si="0"/>
        <v>1.9745845552297165</v>
      </c>
      <c r="D468" s="6">
        <f t="shared" si="1"/>
        <v>29.328597406639734</v>
      </c>
      <c r="E468" s="19">
        <f t="shared" si="2"/>
        <v>150.38999999999999</v>
      </c>
      <c r="F468" s="6">
        <f t="shared" si="3"/>
        <v>93.129718599862741</v>
      </c>
    </row>
    <row r="469" spans="1:6" ht="12.75" customHeight="1" x14ac:dyDescent="0.35">
      <c r="A469" s="17">
        <f>A468+'Timing data'!$B$2/(60*60*24)</f>
        <v>0.60810185185183419</v>
      </c>
      <c r="B469" s="18">
        <f>InputData_FromArduino!A469</f>
        <v>405</v>
      </c>
      <c r="C469" s="6">
        <f t="shared" si="0"/>
        <v>1.9794721407624634</v>
      </c>
      <c r="D469" s="6">
        <f t="shared" si="1"/>
        <v>29.402132530353313</v>
      </c>
      <c r="E469" s="19">
        <f t="shared" si="2"/>
        <v>150.77000000000001</v>
      </c>
      <c r="F469" s="6">
        <f t="shared" si="3"/>
        <v>93.390528483184639</v>
      </c>
    </row>
    <row r="470" spans="1:6" ht="12.75" customHeight="1" x14ac:dyDescent="0.35">
      <c r="A470" s="17">
        <f>A469+'Timing data'!$B$2/(60*60*24)</f>
        <v>0.60833333333331563</v>
      </c>
      <c r="B470" s="18">
        <f>InputData_FromArduino!A470</f>
        <v>406</v>
      </c>
      <c r="C470" s="6">
        <f t="shared" si="0"/>
        <v>1.9843597262952102</v>
      </c>
      <c r="D470" s="6">
        <f t="shared" si="1"/>
        <v>29.475667654066893</v>
      </c>
      <c r="E470" s="19">
        <f t="shared" si="2"/>
        <v>151.13999999999999</v>
      </c>
      <c r="F470" s="6">
        <f t="shared" si="3"/>
        <v>93.644474948524376</v>
      </c>
    </row>
    <row r="471" spans="1:6" ht="12.75" customHeight="1" x14ac:dyDescent="0.35">
      <c r="A471" s="17">
        <f>A470+'Timing data'!$B$2/(60*60*24)</f>
        <v>0.60856481481479707</v>
      </c>
      <c r="B471" s="18">
        <f>InputData_FromArduino!A471</f>
        <v>407</v>
      </c>
      <c r="C471" s="6">
        <f t="shared" si="0"/>
        <v>1.989247311827957</v>
      </c>
      <c r="D471" s="6">
        <f t="shared" si="1"/>
        <v>29.549202777780476</v>
      </c>
      <c r="E471" s="19">
        <f t="shared" si="2"/>
        <v>151.52000000000001</v>
      </c>
      <c r="F471" s="6">
        <f t="shared" si="3"/>
        <v>93.905284831846274</v>
      </c>
    </row>
    <row r="472" spans="1:6" ht="12.75" customHeight="1" x14ac:dyDescent="0.35">
      <c r="A472" s="17">
        <f>A471+'Timing data'!$B$2/(60*60*24)</f>
        <v>0.60879629629627852</v>
      </c>
      <c r="B472" s="18">
        <f>InputData_FromArduino!A472</f>
        <v>407</v>
      </c>
      <c r="C472" s="6">
        <f t="shared" si="0"/>
        <v>1.989247311827957</v>
      </c>
      <c r="D472" s="6">
        <f t="shared" si="1"/>
        <v>29.549202777780476</v>
      </c>
      <c r="E472" s="19">
        <f t="shared" si="2"/>
        <v>151.52000000000001</v>
      </c>
      <c r="F472" s="6">
        <f t="shared" si="3"/>
        <v>93.905284831846274</v>
      </c>
    </row>
    <row r="473" spans="1:6" ht="12.75" customHeight="1" x14ac:dyDescent="0.35">
      <c r="A473" s="17">
        <f>A472+'Timing data'!$B$2/(60*60*24)</f>
        <v>0.60902777777775996</v>
      </c>
      <c r="B473" s="18">
        <f>InputData_FromArduino!A473</f>
        <v>408</v>
      </c>
      <c r="C473" s="6">
        <f t="shared" si="0"/>
        <v>1.9941348973607038</v>
      </c>
      <c r="D473" s="6">
        <f t="shared" si="1"/>
        <v>29.622737901494055</v>
      </c>
      <c r="E473" s="19">
        <f t="shared" si="2"/>
        <v>151.9</v>
      </c>
      <c r="F473" s="6">
        <f t="shared" si="3"/>
        <v>94.166094715168171</v>
      </c>
    </row>
    <row r="474" spans="1:6" ht="12.75" customHeight="1" x14ac:dyDescent="0.35">
      <c r="A474" s="17">
        <f>A473+'Timing data'!$B$2/(60*60*24)</f>
        <v>0.6092592592592414</v>
      </c>
      <c r="B474" s="18">
        <f>InputData_FromArduino!A474</f>
        <v>409</v>
      </c>
      <c r="C474" s="6">
        <f t="shared" si="0"/>
        <v>1.9990224828934506</v>
      </c>
      <c r="D474" s="6">
        <f t="shared" si="1"/>
        <v>29.696273025207635</v>
      </c>
      <c r="E474" s="19">
        <f t="shared" si="2"/>
        <v>152.28</v>
      </c>
      <c r="F474" s="6">
        <f t="shared" si="3"/>
        <v>94.426904598490054</v>
      </c>
    </row>
    <row r="475" spans="1:6" ht="12.75" customHeight="1" x14ac:dyDescent="0.35">
      <c r="A475" s="17">
        <f>A474+'Timing data'!$B$2/(60*60*24)</f>
        <v>0.60949074074072285</v>
      </c>
      <c r="B475" s="18">
        <f>InputData_FromArduino!A475</f>
        <v>410</v>
      </c>
      <c r="C475" s="6">
        <f t="shared" si="0"/>
        <v>2.0039100684261975</v>
      </c>
      <c r="D475" s="6">
        <f t="shared" si="1"/>
        <v>29.769808148921214</v>
      </c>
      <c r="E475" s="19">
        <f t="shared" si="2"/>
        <v>152.65</v>
      </c>
      <c r="F475" s="6">
        <f t="shared" si="3"/>
        <v>94.680851063829806</v>
      </c>
    </row>
    <row r="476" spans="1:6" ht="12.75" customHeight="1" x14ac:dyDescent="0.35">
      <c r="A476" s="17">
        <f>A475+'Timing data'!$B$2/(60*60*24)</f>
        <v>0.60972222222220429</v>
      </c>
      <c r="B476" s="18">
        <f>InputData_FromArduino!A476</f>
        <v>410</v>
      </c>
      <c r="C476" s="6">
        <f t="shared" si="0"/>
        <v>2.0039100684261975</v>
      </c>
      <c r="D476" s="6">
        <f t="shared" si="1"/>
        <v>29.769808148921214</v>
      </c>
      <c r="E476" s="19">
        <f t="shared" si="2"/>
        <v>152.65</v>
      </c>
      <c r="F476" s="6">
        <f t="shared" si="3"/>
        <v>94.680851063829806</v>
      </c>
    </row>
    <row r="477" spans="1:6" ht="12.75" customHeight="1" x14ac:dyDescent="0.35">
      <c r="A477" s="17">
        <f>A476+'Timing data'!$B$2/(60*60*24)</f>
        <v>0.60995370370368573</v>
      </c>
      <c r="B477" s="18">
        <f>InputData_FromArduino!A477</f>
        <v>411</v>
      </c>
      <c r="C477" s="6">
        <f t="shared" si="0"/>
        <v>2.0087976539589443</v>
      </c>
      <c r="D477" s="6">
        <f t="shared" si="1"/>
        <v>29.843343272634794</v>
      </c>
      <c r="E477" s="19">
        <f t="shared" si="2"/>
        <v>153.03</v>
      </c>
      <c r="F477" s="6">
        <f t="shared" si="3"/>
        <v>94.941660947151689</v>
      </c>
    </row>
    <row r="478" spans="1:6" ht="12.75" customHeight="1" x14ac:dyDescent="0.35">
      <c r="A478" s="17">
        <f>A477+'Timing data'!$B$2/(60*60*24)</f>
        <v>0.61018518518516718</v>
      </c>
      <c r="B478" s="18">
        <f>InputData_FromArduino!A478</f>
        <v>412</v>
      </c>
      <c r="C478" s="6">
        <f t="shared" si="0"/>
        <v>2.0136852394916911</v>
      </c>
      <c r="D478" s="6">
        <f t="shared" si="1"/>
        <v>29.916878396348373</v>
      </c>
      <c r="E478" s="19">
        <f t="shared" si="2"/>
        <v>153.41</v>
      </c>
      <c r="F478" s="6">
        <f t="shared" si="3"/>
        <v>95.202470830473587</v>
      </c>
    </row>
    <row r="479" spans="1:6" ht="12.75" customHeight="1" x14ac:dyDescent="0.35">
      <c r="A479" s="17">
        <f>A478+'Timing data'!$B$2/(60*60*24)</f>
        <v>0.61041666666664862</v>
      </c>
      <c r="B479" s="18">
        <f>InputData_FromArduino!A479</f>
        <v>413</v>
      </c>
      <c r="C479" s="6">
        <f t="shared" si="0"/>
        <v>2.0185728250244379</v>
      </c>
      <c r="D479" s="6">
        <f t="shared" si="1"/>
        <v>29.990413520061956</v>
      </c>
      <c r="E479" s="19">
        <f t="shared" si="2"/>
        <v>153.78</v>
      </c>
      <c r="F479" s="6">
        <f t="shared" si="3"/>
        <v>95.456417295813324</v>
      </c>
    </row>
    <row r="480" spans="1:6" ht="12.75" customHeight="1" x14ac:dyDescent="0.35">
      <c r="A480" s="17">
        <f>A479+'Timing data'!$B$2/(60*60*24)</f>
        <v>0.61064814814813007</v>
      </c>
      <c r="B480" s="18">
        <f>InputData_FromArduino!A480</f>
        <v>414</v>
      </c>
      <c r="C480" s="6">
        <f t="shared" si="0"/>
        <v>2.0234604105571847</v>
      </c>
      <c r="D480" s="6">
        <f t="shared" si="1"/>
        <v>30.063948643775536</v>
      </c>
      <c r="E480" s="19">
        <f t="shared" si="2"/>
        <v>154.16</v>
      </c>
      <c r="F480" s="6">
        <f t="shared" si="3"/>
        <v>95.717227179135222</v>
      </c>
    </row>
    <row r="481" spans="1:6" ht="12.75" customHeight="1" x14ac:dyDescent="0.35">
      <c r="A481" s="17">
        <f>A480+'Timing data'!$B$2/(60*60*24)</f>
        <v>0.61087962962961151</v>
      </c>
      <c r="B481" s="18">
        <f>InputData_FromArduino!A481</f>
        <v>414</v>
      </c>
      <c r="C481" s="6">
        <f t="shared" si="0"/>
        <v>2.0234604105571847</v>
      </c>
      <c r="D481" s="6">
        <f t="shared" si="1"/>
        <v>30.063948643775536</v>
      </c>
      <c r="E481" s="19">
        <f t="shared" si="2"/>
        <v>154.16</v>
      </c>
      <c r="F481" s="6">
        <f t="shared" si="3"/>
        <v>95.717227179135222</v>
      </c>
    </row>
    <row r="482" spans="1:6" ht="12.75" customHeight="1" x14ac:dyDescent="0.35">
      <c r="A482" s="17">
        <f>A481+'Timing data'!$B$2/(60*60*24)</f>
        <v>0.61111111111109295</v>
      </c>
      <c r="B482" s="18">
        <f>InputData_FromArduino!A482</f>
        <v>415</v>
      </c>
      <c r="C482" s="6">
        <f t="shared" si="0"/>
        <v>2.0283479960899315</v>
      </c>
      <c r="D482" s="6">
        <f t="shared" si="1"/>
        <v>30.137483767489115</v>
      </c>
      <c r="E482" s="19">
        <f t="shared" si="2"/>
        <v>154.54</v>
      </c>
      <c r="F482" s="6">
        <f t="shared" si="3"/>
        <v>95.978037062457105</v>
      </c>
    </row>
    <row r="483" spans="1:6" ht="12.75" customHeight="1" x14ac:dyDescent="0.35">
      <c r="A483" s="17">
        <f>A482+'Timing data'!$B$2/(60*60*24)</f>
        <v>0.6113425925925744</v>
      </c>
      <c r="B483" s="18">
        <f>InputData_FromArduino!A483</f>
        <v>416</v>
      </c>
      <c r="C483" s="6">
        <f t="shared" si="0"/>
        <v>2.0332355816226784</v>
      </c>
      <c r="D483" s="6">
        <f t="shared" si="1"/>
        <v>30.211018891202695</v>
      </c>
      <c r="E483" s="19">
        <f t="shared" si="2"/>
        <v>154.91999999999999</v>
      </c>
      <c r="F483" s="6">
        <f t="shared" si="3"/>
        <v>96.238846945779002</v>
      </c>
    </row>
    <row r="484" spans="1:6" ht="12.75" customHeight="1" x14ac:dyDescent="0.35">
      <c r="A484" s="17">
        <f>A483+'Timing data'!$B$2/(60*60*24)</f>
        <v>0.61157407407405584</v>
      </c>
      <c r="B484" s="18">
        <f>InputData_FromArduino!A484</f>
        <v>417</v>
      </c>
      <c r="C484" s="6">
        <f t="shared" si="0"/>
        <v>2.0381231671554252</v>
      </c>
      <c r="D484" s="6">
        <f t="shared" si="1"/>
        <v>30.284554014916274</v>
      </c>
      <c r="E484" s="19">
        <f t="shared" si="2"/>
        <v>155.29</v>
      </c>
      <c r="F484" s="6">
        <f t="shared" si="3"/>
        <v>96.49279341111874</v>
      </c>
    </row>
    <row r="485" spans="1:6" ht="12.75" customHeight="1" x14ac:dyDescent="0.35">
      <c r="A485" s="17">
        <f>A484+'Timing data'!$B$2/(60*60*24)</f>
        <v>0.61180555555553728</v>
      </c>
      <c r="B485" s="18">
        <f>InputData_FromArduino!A485</f>
        <v>417</v>
      </c>
      <c r="C485" s="6">
        <f t="shared" si="0"/>
        <v>2.0381231671554252</v>
      </c>
      <c r="D485" s="6">
        <f t="shared" si="1"/>
        <v>30.284554014916274</v>
      </c>
      <c r="E485" s="19">
        <f t="shared" si="2"/>
        <v>155.29</v>
      </c>
      <c r="F485" s="6">
        <f t="shared" si="3"/>
        <v>96.49279341111874</v>
      </c>
    </row>
    <row r="486" spans="1:6" ht="12.75" customHeight="1" x14ac:dyDescent="0.35">
      <c r="A486" s="17">
        <f>A485+'Timing data'!$B$2/(60*60*24)</f>
        <v>0.61203703703701873</v>
      </c>
      <c r="B486" s="18">
        <f>InputData_FromArduino!A486</f>
        <v>418</v>
      </c>
      <c r="C486" s="6">
        <f t="shared" si="0"/>
        <v>2.043010752688172</v>
      </c>
      <c r="D486" s="6">
        <f t="shared" si="1"/>
        <v>30.358089138629857</v>
      </c>
      <c r="E486" s="19">
        <f t="shared" si="2"/>
        <v>155.66999999999999</v>
      </c>
      <c r="F486" s="6">
        <f t="shared" si="3"/>
        <v>96.753603294440637</v>
      </c>
    </row>
    <row r="487" spans="1:6" ht="12.75" customHeight="1" x14ac:dyDescent="0.35">
      <c r="A487" s="17">
        <f>A486+'Timing data'!$B$2/(60*60*24)</f>
        <v>0.61226851851850017</v>
      </c>
      <c r="B487" s="18">
        <f>InputData_FromArduino!A487</f>
        <v>419</v>
      </c>
      <c r="C487" s="6">
        <f t="shared" si="0"/>
        <v>2.0478983382209188</v>
      </c>
      <c r="D487" s="6">
        <f t="shared" si="1"/>
        <v>30.431624262343437</v>
      </c>
      <c r="E487" s="19">
        <f t="shared" si="2"/>
        <v>156.05000000000001</v>
      </c>
      <c r="F487" s="6">
        <f t="shared" si="3"/>
        <v>97.014413177762535</v>
      </c>
    </row>
    <row r="488" spans="1:6" ht="12.75" customHeight="1" x14ac:dyDescent="0.35">
      <c r="A488" s="17">
        <f>A487+'Timing data'!$B$2/(60*60*24)</f>
        <v>0.61249999999998161</v>
      </c>
      <c r="B488" s="18">
        <f>InputData_FromArduino!A488</f>
        <v>420</v>
      </c>
      <c r="C488" s="6">
        <f t="shared" si="0"/>
        <v>2.0527859237536656</v>
      </c>
      <c r="D488" s="6">
        <f t="shared" si="1"/>
        <v>30.505159386057016</v>
      </c>
      <c r="E488" s="19">
        <f t="shared" si="2"/>
        <v>156.41999999999999</v>
      </c>
      <c r="F488" s="6">
        <f t="shared" si="3"/>
        <v>97.268359643102272</v>
      </c>
    </row>
    <row r="489" spans="1:6" ht="12.75" customHeight="1" x14ac:dyDescent="0.35">
      <c r="A489" s="17">
        <f>A488+'Timing data'!$B$2/(60*60*24)</f>
        <v>0.61273148148146306</v>
      </c>
      <c r="B489" s="18">
        <f>InputData_FromArduino!A489</f>
        <v>420</v>
      </c>
      <c r="C489" s="6">
        <f t="shared" si="0"/>
        <v>2.0527859237536656</v>
      </c>
      <c r="D489" s="6">
        <f t="shared" si="1"/>
        <v>30.505159386057016</v>
      </c>
      <c r="E489" s="19">
        <f t="shared" si="2"/>
        <v>156.41999999999999</v>
      </c>
      <c r="F489" s="6">
        <f t="shared" si="3"/>
        <v>97.268359643102272</v>
      </c>
    </row>
    <row r="490" spans="1:6" ht="12.75" customHeight="1" x14ac:dyDescent="0.35">
      <c r="A490" s="17">
        <f>A489+'Timing data'!$B$2/(60*60*24)</f>
        <v>0.6129629629629445</v>
      </c>
      <c r="B490" s="18">
        <f>InputData_FromArduino!A490</f>
        <v>421</v>
      </c>
      <c r="C490" s="6">
        <f t="shared" si="0"/>
        <v>2.0576735092864125</v>
      </c>
      <c r="D490" s="6">
        <f t="shared" si="1"/>
        <v>30.578694509770596</v>
      </c>
      <c r="E490" s="19">
        <f t="shared" si="2"/>
        <v>156.80000000000001</v>
      </c>
      <c r="F490" s="6">
        <f t="shared" si="3"/>
        <v>97.52916952642417</v>
      </c>
    </row>
    <row r="491" spans="1:6" ht="12.75" customHeight="1" x14ac:dyDescent="0.35">
      <c r="A491" s="17">
        <f>A490+'Timing data'!$B$2/(60*60*24)</f>
        <v>0.61319444444442595</v>
      </c>
      <c r="B491" s="18">
        <f>InputData_FromArduino!A491</f>
        <v>422</v>
      </c>
      <c r="C491" s="6">
        <f t="shared" si="0"/>
        <v>2.0625610948191593</v>
      </c>
      <c r="D491" s="6">
        <f t="shared" si="1"/>
        <v>30.652229633484176</v>
      </c>
      <c r="E491" s="19">
        <f t="shared" si="2"/>
        <v>157.18</v>
      </c>
      <c r="F491" s="6">
        <f t="shared" si="3"/>
        <v>97.789979409746067</v>
      </c>
    </row>
    <row r="492" spans="1:6" ht="12.75" customHeight="1" x14ac:dyDescent="0.35">
      <c r="A492" s="17">
        <f>A491+'Timing data'!$B$2/(60*60*24)</f>
        <v>0.61342592592590739</v>
      </c>
      <c r="B492" s="18">
        <f>InputData_FromArduino!A492</f>
        <v>423</v>
      </c>
      <c r="C492" s="6">
        <f t="shared" si="0"/>
        <v>2.0674486803519061</v>
      </c>
      <c r="D492" s="6">
        <f t="shared" si="1"/>
        <v>30.725764757197755</v>
      </c>
      <c r="E492" s="19">
        <f t="shared" si="2"/>
        <v>157.56</v>
      </c>
      <c r="F492" s="6">
        <f t="shared" si="3"/>
        <v>98.05078929306795</v>
      </c>
    </row>
    <row r="493" spans="1:6" ht="12.75" customHeight="1" x14ac:dyDescent="0.35">
      <c r="A493" s="17">
        <f>A492+'Timing data'!$B$2/(60*60*24)</f>
        <v>0.61365740740738883</v>
      </c>
      <c r="B493" s="18">
        <f>InputData_FromArduino!A493</f>
        <v>424</v>
      </c>
      <c r="C493" s="6">
        <f t="shared" si="0"/>
        <v>2.0723362658846529</v>
      </c>
      <c r="D493" s="6">
        <f t="shared" si="1"/>
        <v>30.799299880911338</v>
      </c>
      <c r="E493" s="19">
        <f t="shared" si="2"/>
        <v>157.93</v>
      </c>
      <c r="F493" s="6">
        <f t="shared" si="3"/>
        <v>98.304735758407702</v>
      </c>
    </row>
    <row r="494" spans="1:6" ht="12.75" customHeight="1" x14ac:dyDescent="0.35">
      <c r="A494" s="17">
        <f>A493+'Timing data'!$B$2/(60*60*24)</f>
        <v>0.61388888888887028</v>
      </c>
      <c r="B494" s="18">
        <f>InputData_FromArduino!A494</f>
        <v>424</v>
      </c>
      <c r="C494" s="6">
        <f t="shared" si="0"/>
        <v>2.0723362658846529</v>
      </c>
      <c r="D494" s="6">
        <f t="shared" si="1"/>
        <v>30.799299880911338</v>
      </c>
      <c r="E494" s="19">
        <f t="shared" si="2"/>
        <v>157.93</v>
      </c>
      <c r="F494" s="6">
        <f t="shared" si="3"/>
        <v>98.304735758407702</v>
      </c>
    </row>
    <row r="495" spans="1:6" ht="12.75" customHeight="1" x14ac:dyDescent="0.35">
      <c r="A495" s="17">
        <f>A494+'Timing data'!$B$2/(60*60*24)</f>
        <v>0.61412037037035172</v>
      </c>
      <c r="B495" s="18">
        <f>InputData_FromArduino!A495</f>
        <v>425</v>
      </c>
      <c r="C495" s="6">
        <f t="shared" si="0"/>
        <v>2.0772238514173997</v>
      </c>
      <c r="D495" s="6">
        <f t="shared" si="1"/>
        <v>30.872835004624918</v>
      </c>
      <c r="E495" s="19">
        <f t="shared" si="2"/>
        <v>158.31</v>
      </c>
      <c r="F495" s="6">
        <f t="shared" si="3"/>
        <v>98.565545641729585</v>
      </c>
    </row>
    <row r="496" spans="1:6" ht="12.75" customHeight="1" x14ac:dyDescent="0.35">
      <c r="A496" s="17">
        <f>A495+'Timing data'!$B$2/(60*60*24)</f>
        <v>0.61435185185183316</v>
      </c>
      <c r="B496" s="18">
        <f>InputData_FromArduino!A496</f>
        <v>426</v>
      </c>
      <c r="C496" s="6">
        <f t="shared" si="0"/>
        <v>2.0821114369501466</v>
      </c>
      <c r="D496" s="6">
        <f t="shared" si="1"/>
        <v>30.946370128338497</v>
      </c>
      <c r="E496" s="19">
        <f t="shared" si="2"/>
        <v>158.69</v>
      </c>
      <c r="F496" s="6">
        <f t="shared" si="3"/>
        <v>98.826355525051483</v>
      </c>
    </row>
    <row r="497" spans="1:6" ht="12.75" customHeight="1" x14ac:dyDescent="0.35">
      <c r="A497" s="17">
        <f>A496+'Timing data'!$B$2/(60*60*24)</f>
        <v>0.61458333333331461</v>
      </c>
      <c r="B497" s="18">
        <f>InputData_FromArduino!A497</f>
        <v>427</v>
      </c>
      <c r="C497" s="6">
        <f t="shared" si="0"/>
        <v>2.0869990224828934</v>
      </c>
      <c r="D497" s="6">
        <f t="shared" si="1"/>
        <v>31.019905252052077</v>
      </c>
      <c r="E497" s="19">
        <f t="shared" si="2"/>
        <v>159.06</v>
      </c>
      <c r="F497" s="6">
        <f t="shared" si="3"/>
        <v>99.08030199039122</v>
      </c>
    </row>
    <row r="498" spans="1:6" ht="12.75" customHeight="1" x14ac:dyDescent="0.35">
      <c r="A498" s="17">
        <f>A497+'Timing data'!$B$2/(60*60*24)</f>
        <v>0.61481481481479605</v>
      </c>
      <c r="B498" s="18">
        <f>InputData_FromArduino!A498</f>
        <v>427</v>
      </c>
      <c r="C498" s="6">
        <f t="shared" si="0"/>
        <v>2.0869990224828934</v>
      </c>
      <c r="D498" s="6">
        <f t="shared" si="1"/>
        <v>31.019905252052077</v>
      </c>
      <c r="E498" s="19">
        <f t="shared" si="2"/>
        <v>159.06</v>
      </c>
      <c r="F498" s="6">
        <f t="shared" si="3"/>
        <v>99.08030199039122</v>
      </c>
    </row>
    <row r="499" spans="1:6" ht="12.75" customHeight="1" x14ac:dyDescent="0.35">
      <c r="A499" s="17">
        <f>A498+'Timing data'!$B$2/(60*60*24)</f>
        <v>0.61504629629627749</v>
      </c>
      <c r="B499" s="18">
        <f>InputData_FromArduino!A499</f>
        <v>428</v>
      </c>
      <c r="C499" s="6">
        <f t="shared" si="0"/>
        <v>2.0918866080156402</v>
      </c>
      <c r="D499" s="6">
        <f t="shared" si="1"/>
        <v>31.093440375765656</v>
      </c>
      <c r="E499" s="19">
        <f t="shared" si="2"/>
        <v>159.44</v>
      </c>
      <c r="F499" s="6">
        <f t="shared" si="3"/>
        <v>99.341111873713118</v>
      </c>
    </row>
    <row r="500" spans="1:6" ht="12.75" customHeight="1" x14ac:dyDescent="0.35">
      <c r="A500" s="17">
        <f>A499+'Timing data'!$B$2/(60*60*24)</f>
        <v>0.61527777777775894</v>
      </c>
      <c r="B500" s="18">
        <f>InputData_FromArduino!A500</f>
        <v>429</v>
      </c>
      <c r="C500" s="6">
        <f t="shared" si="0"/>
        <v>2.096774193548387</v>
      </c>
      <c r="D500" s="6">
        <f t="shared" si="1"/>
        <v>31.166975499479239</v>
      </c>
      <c r="E500" s="19">
        <f t="shared" si="2"/>
        <v>159.82</v>
      </c>
      <c r="F500" s="6">
        <f t="shared" si="3"/>
        <v>99.601921757035001</v>
      </c>
    </row>
    <row r="501" spans="1:6" ht="12.75" customHeight="1" x14ac:dyDescent="0.35">
      <c r="A501" s="21"/>
      <c r="B501" s="6"/>
      <c r="C501" s="6"/>
      <c r="D501" s="6"/>
      <c r="E501" s="6"/>
    </row>
    <row r="502" spans="1:6" ht="12.75" customHeight="1" x14ac:dyDescent="0.35">
      <c r="A502" s="21"/>
      <c r="B502" s="6"/>
      <c r="C502" s="6"/>
      <c r="D502" s="6"/>
      <c r="E502" s="6"/>
    </row>
    <row r="503" spans="1:6" ht="12.75" customHeight="1" x14ac:dyDescent="0.35">
      <c r="A503" s="21"/>
      <c r="B503" s="6"/>
      <c r="C503" s="6"/>
      <c r="D503" s="6"/>
      <c r="E503" s="6"/>
    </row>
    <row r="504" spans="1:6" ht="12.75" customHeight="1" x14ac:dyDescent="0.35">
      <c r="A504" s="21"/>
      <c r="B504" s="6"/>
      <c r="C504" s="6"/>
      <c r="D504" s="6"/>
      <c r="E504" s="6"/>
    </row>
    <row r="505" spans="1:6" ht="12.75" customHeight="1" x14ac:dyDescent="0.35">
      <c r="A505" s="21"/>
      <c r="B505" s="6"/>
      <c r="C505" s="6"/>
      <c r="D505" s="6"/>
      <c r="E505" s="6"/>
    </row>
    <row r="506" spans="1:6" ht="12.75" customHeight="1" x14ac:dyDescent="0.35">
      <c r="A506" s="21"/>
      <c r="B506" s="6"/>
      <c r="C506" s="6"/>
      <c r="D506" s="6"/>
      <c r="E506" s="6"/>
    </row>
    <row r="507" spans="1:6" ht="12.75" customHeight="1" x14ac:dyDescent="0.35">
      <c r="A507" s="21"/>
      <c r="B507" s="6"/>
      <c r="C507" s="6"/>
      <c r="D507" s="6"/>
      <c r="E507" s="6"/>
    </row>
    <row r="508" spans="1:6" ht="12.75" customHeight="1" x14ac:dyDescent="0.35">
      <c r="A508" s="21"/>
      <c r="B508" s="6"/>
      <c r="C508" s="6"/>
      <c r="D508" s="6"/>
      <c r="E508" s="6"/>
    </row>
    <row r="509" spans="1:6" ht="12.75" customHeight="1" x14ac:dyDescent="0.35">
      <c r="A509" s="21"/>
      <c r="B509" s="6"/>
      <c r="C509" s="6"/>
      <c r="D509" s="6"/>
      <c r="E509" s="6"/>
    </row>
    <row r="510" spans="1:6" ht="12.75" customHeight="1" x14ac:dyDescent="0.35">
      <c r="A510" s="21"/>
      <c r="B510" s="6"/>
      <c r="C510" s="6"/>
      <c r="D510" s="6"/>
      <c r="E510" s="6"/>
    </row>
    <row r="511" spans="1:6" ht="12.75" customHeight="1" x14ac:dyDescent="0.35">
      <c r="A511" s="21"/>
      <c r="B511" s="6"/>
      <c r="C511" s="6"/>
      <c r="D511" s="6"/>
      <c r="E511" s="6"/>
    </row>
    <row r="512" spans="1:6" ht="12.75" customHeight="1" x14ac:dyDescent="0.35">
      <c r="A512" s="21"/>
      <c r="B512" s="6"/>
      <c r="C512" s="6"/>
      <c r="D512" s="6"/>
      <c r="E512" s="6"/>
    </row>
    <row r="513" spans="1:5" ht="12.75" customHeight="1" x14ac:dyDescent="0.35">
      <c r="A513" s="21"/>
      <c r="B513" s="6"/>
      <c r="C513" s="6"/>
      <c r="D513" s="6"/>
      <c r="E513" s="6"/>
    </row>
    <row r="514" spans="1:5" ht="12.75" customHeight="1" x14ac:dyDescent="0.35">
      <c r="A514" s="21"/>
      <c r="B514" s="6"/>
      <c r="C514" s="6"/>
      <c r="D514" s="6"/>
      <c r="E514" s="6"/>
    </row>
    <row r="515" spans="1:5" ht="12.75" customHeight="1" x14ac:dyDescent="0.35">
      <c r="A515" s="21"/>
      <c r="B515" s="6"/>
      <c r="C515" s="6"/>
      <c r="D515" s="6"/>
      <c r="E515" s="6"/>
    </row>
    <row r="516" spans="1:5" ht="12.75" customHeight="1" x14ac:dyDescent="0.35">
      <c r="A516" s="21"/>
      <c r="B516" s="6"/>
      <c r="C516" s="6"/>
      <c r="D516" s="6"/>
      <c r="E516" s="6"/>
    </row>
    <row r="517" spans="1:5" ht="12.75" customHeight="1" x14ac:dyDescent="0.35">
      <c r="A517" s="21"/>
      <c r="B517" s="6"/>
      <c r="C517" s="6"/>
      <c r="D517" s="6"/>
      <c r="E517" s="6"/>
    </row>
    <row r="518" spans="1:5" ht="12.75" customHeight="1" x14ac:dyDescent="0.35">
      <c r="A518" s="21"/>
      <c r="B518" s="6"/>
      <c r="C518" s="6"/>
      <c r="D518" s="6"/>
      <c r="E518" s="6"/>
    </row>
    <row r="519" spans="1:5" ht="12.75" customHeight="1" x14ac:dyDescent="0.35">
      <c r="A519" s="21"/>
      <c r="B519" s="6"/>
      <c r="C519" s="6"/>
      <c r="D519" s="6"/>
      <c r="E519" s="6"/>
    </row>
    <row r="520" spans="1:5" ht="12.75" customHeight="1" x14ac:dyDescent="0.35">
      <c r="A520" s="21"/>
      <c r="B520" s="6"/>
      <c r="C520" s="6"/>
      <c r="D520" s="6"/>
      <c r="E520" s="6"/>
    </row>
    <row r="521" spans="1:5" ht="12.75" customHeight="1" x14ac:dyDescent="0.35">
      <c r="A521" s="21"/>
      <c r="B521" s="6"/>
      <c r="C521" s="6"/>
      <c r="D521" s="6"/>
      <c r="E521" s="6"/>
    </row>
    <row r="522" spans="1:5" ht="12.75" customHeight="1" x14ac:dyDescent="0.35">
      <c r="A522" s="21"/>
      <c r="B522" s="6"/>
      <c r="C522" s="6"/>
      <c r="D522" s="6"/>
      <c r="E522" s="6"/>
    </row>
    <row r="523" spans="1:5" ht="12.75" customHeight="1" x14ac:dyDescent="0.35">
      <c r="A523" s="21"/>
      <c r="B523" s="6"/>
      <c r="C523" s="6"/>
      <c r="D523" s="6"/>
      <c r="E523" s="6"/>
    </row>
    <row r="524" spans="1:5" ht="12.75" customHeight="1" x14ac:dyDescent="0.35">
      <c r="A524" s="21"/>
      <c r="B524" s="6"/>
      <c r="C524" s="6"/>
      <c r="D524" s="6"/>
      <c r="E524" s="6"/>
    </row>
    <row r="525" spans="1:5" ht="12.75" customHeight="1" x14ac:dyDescent="0.35">
      <c r="A525" s="21"/>
      <c r="B525" s="6"/>
      <c r="C525" s="6"/>
      <c r="D525" s="6"/>
      <c r="E525" s="6"/>
    </row>
    <row r="526" spans="1:5" ht="12.75" customHeight="1" x14ac:dyDescent="0.35">
      <c r="A526" s="21"/>
      <c r="B526" s="6"/>
      <c r="C526" s="6"/>
      <c r="D526" s="6"/>
      <c r="E526" s="6"/>
    </row>
    <row r="527" spans="1:5" ht="12.75" customHeight="1" x14ac:dyDescent="0.35">
      <c r="A527" s="21"/>
      <c r="B527" s="6"/>
      <c r="C527" s="6"/>
      <c r="D527" s="6"/>
      <c r="E527" s="6"/>
    </row>
    <row r="528" spans="1:5" ht="12.75" customHeight="1" x14ac:dyDescent="0.35">
      <c r="A528" s="21"/>
      <c r="B528" s="6"/>
      <c r="C528" s="6"/>
      <c r="D528" s="6"/>
      <c r="E528" s="6"/>
    </row>
    <row r="529" spans="1:5" ht="12.75" customHeight="1" x14ac:dyDescent="0.35">
      <c r="A529" s="21"/>
      <c r="B529" s="6"/>
      <c r="C529" s="6"/>
      <c r="D529" s="6"/>
      <c r="E529" s="6"/>
    </row>
    <row r="530" spans="1:5" ht="12.75" customHeight="1" x14ac:dyDescent="0.35">
      <c r="A530" s="21"/>
      <c r="B530" s="6"/>
      <c r="C530" s="6"/>
      <c r="D530" s="6"/>
      <c r="E530" s="6"/>
    </row>
    <row r="531" spans="1:5" ht="12.75" customHeight="1" x14ac:dyDescent="0.35">
      <c r="A531" s="21"/>
      <c r="B531" s="6"/>
      <c r="C531" s="6"/>
      <c r="D531" s="6"/>
      <c r="E531" s="6"/>
    </row>
    <row r="532" spans="1:5" ht="12.75" customHeight="1" x14ac:dyDescent="0.35">
      <c r="A532" s="21"/>
      <c r="B532" s="6"/>
      <c r="C532" s="6"/>
      <c r="D532" s="6"/>
      <c r="E532" s="6"/>
    </row>
    <row r="533" spans="1:5" ht="12.75" customHeight="1" x14ac:dyDescent="0.35">
      <c r="A533" s="21"/>
      <c r="B533" s="6"/>
      <c r="C533" s="6"/>
      <c r="D533" s="6"/>
      <c r="E533" s="6"/>
    </row>
    <row r="534" spans="1:5" ht="12.75" customHeight="1" x14ac:dyDescent="0.35">
      <c r="A534" s="21"/>
      <c r="B534" s="6"/>
      <c r="C534" s="6"/>
      <c r="D534" s="6"/>
      <c r="E534" s="6"/>
    </row>
    <row r="535" spans="1:5" ht="12.75" customHeight="1" x14ac:dyDescent="0.35">
      <c r="A535" s="21"/>
      <c r="B535" s="6"/>
      <c r="C535" s="6"/>
      <c r="D535" s="6"/>
      <c r="E535" s="6"/>
    </row>
    <row r="536" spans="1:5" ht="12.75" customHeight="1" x14ac:dyDescent="0.35">
      <c r="A536" s="21"/>
      <c r="B536" s="6"/>
      <c r="C536" s="6"/>
      <c r="D536" s="6"/>
      <c r="E536" s="6"/>
    </row>
    <row r="537" spans="1:5" ht="12.75" customHeight="1" x14ac:dyDescent="0.35">
      <c r="A537" s="21"/>
      <c r="B537" s="6"/>
      <c r="C537" s="6"/>
      <c r="D537" s="6"/>
      <c r="E537" s="6"/>
    </row>
    <row r="538" spans="1:5" ht="12.75" customHeight="1" x14ac:dyDescent="0.35">
      <c r="A538" s="21"/>
      <c r="B538" s="6"/>
      <c r="C538" s="6"/>
      <c r="D538" s="6"/>
      <c r="E538" s="6"/>
    </row>
    <row r="539" spans="1:5" ht="12.75" customHeight="1" x14ac:dyDescent="0.35">
      <c r="A539" s="21"/>
      <c r="B539" s="6"/>
      <c r="C539" s="6"/>
      <c r="D539" s="6"/>
      <c r="E539" s="6"/>
    </row>
    <row r="540" spans="1:5" ht="12.75" customHeight="1" x14ac:dyDescent="0.35">
      <c r="A540" s="21"/>
      <c r="B540" s="6"/>
      <c r="C540" s="6"/>
      <c r="D540" s="6"/>
      <c r="E540" s="6"/>
    </row>
    <row r="541" spans="1:5" ht="12.75" customHeight="1" x14ac:dyDescent="0.35">
      <c r="A541" s="21"/>
      <c r="B541" s="6"/>
      <c r="C541" s="6"/>
      <c r="D541" s="6"/>
      <c r="E541" s="6"/>
    </row>
    <row r="542" spans="1:5" ht="12.75" customHeight="1" x14ac:dyDescent="0.35">
      <c r="A542" s="21"/>
      <c r="B542" s="6"/>
      <c r="C542" s="6"/>
      <c r="D542" s="6"/>
      <c r="E542" s="6"/>
    </row>
    <row r="543" spans="1:5" ht="12.75" customHeight="1" x14ac:dyDescent="0.35">
      <c r="A543" s="21"/>
      <c r="B543" s="6"/>
      <c r="C543" s="6"/>
      <c r="D543" s="6"/>
      <c r="E543" s="6"/>
    </row>
    <row r="544" spans="1:5" ht="12.75" customHeight="1" x14ac:dyDescent="0.35">
      <c r="A544" s="21"/>
      <c r="B544" s="6"/>
      <c r="C544" s="6"/>
      <c r="D544" s="6"/>
      <c r="E544" s="6"/>
    </row>
    <row r="545" spans="1:5" ht="12.75" customHeight="1" x14ac:dyDescent="0.35">
      <c r="A545" s="21"/>
      <c r="B545" s="6"/>
      <c r="C545" s="6"/>
      <c r="D545" s="6"/>
      <c r="E545" s="6"/>
    </row>
    <row r="546" spans="1:5" ht="12.75" customHeight="1" x14ac:dyDescent="0.35">
      <c r="A546" s="21"/>
      <c r="B546" s="6"/>
      <c r="C546" s="6"/>
      <c r="D546" s="6"/>
      <c r="E546" s="6"/>
    </row>
    <row r="547" spans="1:5" ht="12.75" customHeight="1" x14ac:dyDescent="0.35">
      <c r="A547" s="21"/>
      <c r="B547" s="6"/>
      <c r="C547" s="6"/>
      <c r="D547" s="6"/>
      <c r="E547" s="6"/>
    </row>
    <row r="548" spans="1:5" ht="12.75" customHeight="1" x14ac:dyDescent="0.35">
      <c r="A548" s="21"/>
      <c r="B548" s="6"/>
      <c r="C548" s="6"/>
      <c r="D548" s="6"/>
      <c r="E548" s="6"/>
    </row>
    <row r="549" spans="1:5" ht="12.75" customHeight="1" x14ac:dyDescent="0.35">
      <c r="A549" s="21"/>
      <c r="B549" s="6"/>
      <c r="C549" s="6"/>
      <c r="D549" s="6"/>
      <c r="E549" s="6"/>
    </row>
    <row r="550" spans="1:5" ht="12.75" customHeight="1" x14ac:dyDescent="0.35">
      <c r="A550" s="21"/>
      <c r="B550" s="6"/>
      <c r="C550" s="6"/>
      <c r="D550" s="6"/>
      <c r="E550" s="6"/>
    </row>
    <row r="551" spans="1:5" ht="12.75" customHeight="1" x14ac:dyDescent="0.35">
      <c r="A551" s="21"/>
      <c r="B551" s="6"/>
      <c r="C551" s="6"/>
      <c r="D551" s="6"/>
      <c r="E551" s="6"/>
    </row>
    <row r="552" spans="1:5" ht="12.75" customHeight="1" x14ac:dyDescent="0.35">
      <c r="A552" s="21"/>
      <c r="B552" s="6"/>
      <c r="C552" s="6"/>
      <c r="D552" s="6"/>
      <c r="E552" s="6"/>
    </row>
    <row r="553" spans="1:5" ht="12.75" customHeight="1" x14ac:dyDescent="0.35">
      <c r="A553" s="21"/>
      <c r="B553" s="6"/>
      <c r="C553" s="6"/>
      <c r="D553" s="6"/>
      <c r="E553" s="6"/>
    </row>
    <row r="554" spans="1:5" ht="12.75" customHeight="1" x14ac:dyDescent="0.35">
      <c r="A554" s="21"/>
      <c r="B554" s="6"/>
      <c r="C554" s="6"/>
      <c r="D554" s="6"/>
      <c r="E554" s="6"/>
    </row>
    <row r="555" spans="1:5" ht="12.75" customHeight="1" x14ac:dyDescent="0.35">
      <c r="A555" s="21"/>
      <c r="B555" s="6"/>
      <c r="C555" s="6"/>
      <c r="D555" s="6"/>
      <c r="E555" s="6"/>
    </row>
    <row r="556" spans="1:5" ht="12.75" customHeight="1" x14ac:dyDescent="0.35">
      <c r="A556" s="21"/>
      <c r="B556" s="6"/>
      <c r="C556" s="6"/>
      <c r="D556" s="6"/>
      <c r="E556" s="6"/>
    </row>
    <row r="557" spans="1:5" ht="12.75" customHeight="1" x14ac:dyDescent="0.35">
      <c r="A557" s="21"/>
      <c r="B557" s="6"/>
      <c r="C557" s="6"/>
      <c r="D557" s="6"/>
      <c r="E557" s="6"/>
    </row>
    <row r="558" spans="1:5" ht="12.75" customHeight="1" x14ac:dyDescent="0.35">
      <c r="A558" s="21"/>
      <c r="B558" s="6"/>
      <c r="C558" s="6"/>
      <c r="D558" s="6"/>
      <c r="E558" s="6"/>
    </row>
    <row r="559" spans="1:5" ht="12.75" customHeight="1" x14ac:dyDescent="0.35">
      <c r="A559" s="21"/>
      <c r="B559" s="6"/>
      <c r="C559" s="6"/>
      <c r="D559" s="6"/>
      <c r="E559" s="6"/>
    </row>
    <row r="560" spans="1:5" ht="12.75" customHeight="1" x14ac:dyDescent="0.35">
      <c r="A560" s="21"/>
      <c r="B560" s="6"/>
      <c r="C560" s="6"/>
      <c r="D560" s="6"/>
      <c r="E560" s="6"/>
    </row>
    <row r="561" spans="1:5" ht="12.75" customHeight="1" x14ac:dyDescent="0.35">
      <c r="A561" s="21"/>
      <c r="B561" s="6"/>
      <c r="C561" s="6"/>
      <c r="D561" s="6"/>
      <c r="E561" s="6"/>
    </row>
    <row r="562" spans="1:5" ht="12.75" customHeight="1" x14ac:dyDescent="0.35">
      <c r="A562" s="21"/>
      <c r="B562" s="6"/>
      <c r="C562" s="6"/>
      <c r="D562" s="6"/>
      <c r="E562" s="6"/>
    </row>
    <row r="563" spans="1:5" ht="12.75" customHeight="1" x14ac:dyDescent="0.35">
      <c r="A563" s="21"/>
      <c r="B563" s="6"/>
      <c r="C563" s="6"/>
      <c r="D563" s="6"/>
      <c r="E563" s="6"/>
    </row>
    <row r="564" spans="1:5" ht="12.75" customHeight="1" x14ac:dyDescent="0.35">
      <c r="A564" s="21"/>
      <c r="B564" s="6"/>
      <c r="C564" s="6"/>
      <c r="D564" s="6"/>
      <c r="E564" s="6"/>
    </row>
    <row r="565" spans="1:5" ht="12.75" customHeight="1" x14ac:dyDescent="0.35">
      <c r="A565" s="21"/>
      <c r="B565" s="6"/>
      <c r="C565" s="6"/>
      <c r="D565" s="6"/>
      <c r="E565" s="6"/>
    </row>
    <row r="566" spans="1:5" ht="12.75" customHeight="1" x14ac:dyDescent="0.35">
      <c r="A566" s="21"/>
      <c r="B566" s="6"/>
      <c r="C566" s="6"/>
      <c r="D566" s="6"/>
      <c r="E566" s="6"/>
    </row>
    <row r="567" spans="1:5" ht="12.75" customHeight="1" x14ac:dyDescent="0.35">
      <c r="A567" s="21"/>
      <c r="B567" s="6"/>
      <c r="C567" s="6"/>
      <c r="D567" s="6"/>
      <c r="E567" s="6"/>
    </row>
    <row r="568" spans="1:5" ht="12.75" customHeight="1" x14ac:dyDescent="0.35">
      <c r="A568" s="21"/>
      <c r="B568" s="6"/>
      <c r="C568" s="6"/>
      <c r="D568" s="6"/>
      <c r="E568" s="6"/>
    </row>
    <row r="569" spans="1:5" ht="12.75" customHeight="1" x14ac:dyDescent="0.35">
      <c r="A569" s="21"/>
      <c r="B569" s="6"/>
      <c r="C569" s="6"/>
      <c r="D569" s="6"/>
      <c r="E569" s="6"/>
    </row>
    <row r="570" spans="1:5" ht="12.75" customHeight="1" x14ac:dyDescent="0.35">
      <c r="A570" s="21"/>
      <c r="B570" s="6"/>
      <c r="C570" s="6"/>
      <c r="D570" s="6"/>
      <c r="E570" s="6"/>
    </row>
    <row r="571" spans="1:5" ht="12.75" customHeight="1" x14ac:dyDescent="0.35">
      <c r="A571" s="21"/>
      <c r="B571" s="6"/>
      <c r="C571" s="6"/>
      <c r="D571" s="6"/>
      <c r="E571" s="6"/>
    </row>
    <row r="572" spans="1:5" ht="12.75" customHeight="1" x14ac:dyDescent="0.35">
      <c r="A572" s="21"/>
      <c r="B572" s="6"/>
      <c r="C572" s="6"/>
      <c r="D572" s="6"/>
      <c r="E572" s="6"/>
    </row>
    <row r="573" spans="1:5" ht="12.75" customHeight="1" x14ac:dyDescent="0.35">
      <c r="A573" s="21"/>
      <c r="B573" s="6"/>
      <c r="C573" s="6"/>
      <c r="D573" s="6"/>
      <c r="E573" s="6"/>
    </row>
    <row r="574" spans="1:5" ht="12.75" customHeight="1" x14ac:dyDescent="0.35">
      <c r="A574" s="21"/>
      <c r="B574" s="6"/>
      <c r="C574" s="6"/>
      <c r="D574" s="6"/>
      <c r="E574" s="6"/>
    </row>
    <row r="575" spans="1:5" ht="12.75" customHeight="1" x14ac:dyDescent="0.35">
      <c r="A575" s="21"/>
      <c r="B575" s="6"/>
      <c r="C575" s="6"/>
      <c r="D575" s="6"/>
      <c r="E575" s="6"/>
    </row>
    <row r="576" spans="1:5" ht="12.75" customHeight="1" x14ac:dyDescent="0.35">
      <c r="A576" s="21"/>
      <c r="B576" s="6"/>
      <c r="C576" s="6"/>
      <c r="D576" s="6"/>
      <c r="E576" s="6"/>
    </row>
    <row r="577" spans="1:5" ht="12.75" customHeight="1" x14ac:dyDescent="0.35">
      <c r="A577" s="21"/>
      <c r="B577" s="6"/>
      <c r="C577" s="6"/>
      <c r="D577" s="6"/>
      <c r="E577" s="6"/>
    </row>
    <row r="578" spans="1:5" ht="12.75" customHeight="1" x14ac:dyDescent="0.35">
      <c r="A578" s="21"/>
      <c r="B578" s="6"/>
      <c r="C578" s="6"/>
      <c r="D578" s="6"/>
      <c r="E578" s="6"/>
    </row>
    <row r="579" spans="1:5" ht="12.75" customHeight="1" x14ac:dyDescent="0.35">
      <c r="A579" s="21"/>
      <c r="B579" s="6"/>
      <c r="C579" s="6"/>
      <c r="D579" s="6"/>
      <c r="E579" s="6"/>
    </row>
    <row r="580" spans="1:5" ht="12.75" customHeight="1" x14ac:dyDescent="0.35">
      <c r="A580" s="21"/>
      <c r="B580" s="6"/>
      <c r="C580" s="6"/>
      <c r="D580" s="6"/>
      <c r="E580" s="6"/>
    </row>
    <row r="581" spans="1:5" ht="12.75" customHeight="1" x14ac:dyDescent="0.35">
      <c r="A581" s="21"/>
      <c r="B581" s="6"/>
      <c r="C581" s="6"/>
      <c r="D581" s="6"/>
      <c r="E581" s="6"/>
    </row>
    <row r="582" spans="1:5" ht="12.75" customHeight="1" x14ac:dyDescent="0.35">
      <c r="A582" s="21"/>
      <c r="B582" s="6"/>
      <c r="C582" s="6"/>
      <c r="D582" s="6"/>
      <c r="E582" s="6"/>
    </row>
    <row r="583" spans="1:5" ht="12.75" customHeight="1" x14ac:dyDescent="0.35">
      <c r="A583" s="21"/>
      <c r="B583" s="6"/>
      <c r="C583" s="6"/>
      <c r="D583" s="6"/>
      <c r="E583" s="6"/>
    </row>
    <row r="584" spans="1:5" ht="12.75" customHeight="1" x14ac:dyDescent="0.35">
      <c r="A584" s="21"/>
      <c r="B584" s="6"/>
      <c r="C584" s="6"/>
      <c r="D584" s="6"/>
      <c r="E584" s="6"/>
    </row>
    <row r="585" spans="1:5" ht="12.75" customHeight="1" x14ac:dyDescent="0.35">
      <c r="A585" s="21"/>
      <c r="B585" s="6"/>
      <c r="C585" s="6"/>
      <c r="D585" s="6"/>
      <c r="E585" s="6"/>
    </row>
    <row r="586" spans="1:5" ht="12.75" customHeight="1" x14ac:dyDescent="0.35">
      <c r="A586" s="21"/>
      <c r="B586" s="6"/>
      <c r="C586" s="6"/>
      <c r="D586" s="6"/>
      <c r="E586" s="6"/>
    </row>
    <row r="587" spans="1:5" ht="12.75" customHeight="1" x14ac:dyDescent="0.35">
      <c r="A587" s="21"/>
      <c r="B587" s="6"/>
      <c r="C587" s="6"/>
      <c r="D587" s="6"/>
      <c r="E587" s="6"/>
    </row>
    <row r="588" spans="1:5" ht="12.75" customHeight="1" x14ac:dyDescent="0.35">
      <c r="A588" s="21"/>
      <c r="B588" s="6"/>
      <c r="C588" s="6"/>
      <c r="D588" s="6"/>
      <c r="E588" s="6"/>
    </row>
    <row r="589" spans="1:5" ht="12.75" customHeight="1" x14ac:dyDescent="0.35">
      <c r="A589" s="21"/>
      <c r="B589" s="6"/>
      <c r="C589" s="6"/>
      <c r="D589" s="6"/>
      <c r="E589" s="6"/>
    </row>
    <row r="590" spans="1:5" ht="12.75" customHeight="1" x14ac:dyDescent="0.35">
      <c r="A590" s="21"/>
      <c r="B590" s="6"/>
      <c r="C590" s="6"/>
      <c r="D590" s="6"/>
      <c r="E590" s="6"/>
    </row>
    <row r="591" spans="1:5" ht="12.75" customHeight="1" x14ac:dyDescent="0.35">
      <c r="A591" s="21"/>
      <c r="B591" s="6"/>
      <c r="C591" s="6"/>
      <c r="D591" s="6"/>
      <c r="E591" s="6"/>
    </row>
    <row r="592" spans="1:5" ht="12.75" customHeight="1" x14ac:dyDescent="0.35">
      <c r="A592" s="21"/>
      <c r="B592" s="6"/>
      <c r="C592" s="6"/>
      <c r="D592" s="6"/>
      <c r="E592" s="6"/>
    </row>
    <row r="593" spans="1:5" ht="12.75" customHeight="1" x14ac:dyDescent="0.35">
      <c r="A593" s="21"/>
      <c r="B593" s="6"/>
      <c r="C593" s="6"/>
      <c r="D593" s="6"/>
      <c r="E593" s="6"/>
    </row>
    <row r="594" spans="1:5" ht="12.75" customHeight="1" x14ac:dyDescent="0.35">
      <c r="A594" s="21"/>
      <c r="B594" s="6"/>
      <c r="C594" s="6"/>
      <c r="D594" s="6"/>
      <c r="E594" s="6"/>
    </row>
    <row r="595" spans="1:5" ht="12.75" customHeight="1" x14ac:dyDescent="0.35">
      <c r="A595" s="21"/>
      <c r="B595" s="6"/>
      <c r="C595" s="6"/>
      <c r="D595" s="6"/>
      <c r="E595" s="6"/>
    </row>
    <row r="596" spans="1:5" ht="12.75" customHeight="1" x14ac:dyDescent="0.35">
      <c r="A596" s="21"/>
      <c r="B596" s="6"/>
      <c r="C596" s="6"/>
      <c r="D596" s="6"/>
      <c r="E596" s="6"/>
    </row>
    <row r="597" spans="1:5" ht="12.75" customHeight="1" x14ac:dyDescent="0.35">
      <c r="A597" s="21"/>
      <c r="B597" s="6"/>
      <c r="C597" s="6"/>
      <c r="D597" s="6"/>
      <c r="E597" s="6"/>
    </row>
    <row r="598" spans="1:5" ht="12.75" customHeight="1" x14ac:dyDescent="0.35">
      <c r="A598" s="21"/>
      <c r="B598" s="6"/>
      <c r="C598" s="6"/>
      <c r="D598" s="6"/>
      <c r="E598" s="6"/>
    </row>
    <row r="599" spans="1:5" ht="12.75" customHeight="1" x14ac:dyDescent="0.35">
      <c r="A599" s="21"/>
      <c r="B599" s="6"/>
      <c r="C599" s="6"/>
      <c r="D599" s="6"/>
      <c r="E599" s="6"/>
    </row>
    <row r="600" spans="1:5" ht="12.75" customHeight="1" x14ac:dyDescent="0.35">
      <c r="A600" s="21"/>
      <c r="B600" s="6"/>
      <c r="C600" s="6"/>
      <c r="D600" s="6"/>
      <c r="E600" s="6"/>
    </row>
    <row r="601" spans="1:5" ht="12.75" customHeight="1" x14ac:dyDescent="0.35">
      <c r="A601" s="21"/>
      <c r="B601" s="6"/>
      <c r="C601" s="6"/>
      <c r="D601" s="6"/>
      <c r="E601" s="6"/>
    </row>
    <row r="602" spans="1:5" ht="12.75" customHeight="1" x14ac:dyDescent="0.35">
      <c r="A602" s="21"/>
      <c r="B602" s="6"/>
      <c r="C602" s="6"/>
      <c r="D602" s="6"/>
      <c r="E602" s="6"/>
    </row>
    <row r="603" spans="1:5" ht="12.75" customHeight="1" x14ac:dyDescent="0.35">
      <c r="A603" s="21"/>
      <c r="B603" s="6"/>
      <c r="C603" s="6"/>
      <c r="D603" s="6"/>
      <c r="E603" s="6"/>
    </row>
    <row r="604" spans="1:5" ht="12.75" customHeight="1" x14ac:dyDescent="0.35">
      <c r="A604" s="21"/>
      <c r="B604" s="6"/>
      <c r="C604" s="6"/>
      <c r="D604" s="6"/>
      <c r="E604" s="6"/>
    </row>
    <row r="605" spans="1:5" ht="12.75" customHeight="1" x14ac:dyDescent="0.35">
      <c r="A605" s="21"/>
      <c r="B605" s="6"/>
      <c r="C605" s="6"/>
      <c r="D605" s="6"/>
      <c r="E605" s="6"/>
    </row>
    <row r="606" spans="1:5" ht="12.75" customHeight="1" x14ac:dyDescent="0.35">
      <c r="A606" s="21"/>
      <c r="B606" s="6"/>
      <c r="C606" s="6"/>
      <c r="D606" s="6"/>
      <c r="E606" s="6"/>
    </row>
    <row r="607" spans="1:5" ht="12.75" customHeight="1" x14ac:dyDescent="0.35">
      <c r="A607" s="21"/>
      <c r="B607" s="6"/>
      <c r="C607" s="6"/>
      <c r="D607" s="6"/>
      <c r="E607" s="6"/>
    </row>
    <row r="608" spans="1:5" ht="12.75" customHeight="1" x14ac:dyDescent="0.35">
      <c r="A608" s="21"/>
      <c r="B608" s="6"/>
      <c r="C608" s="6"/>
      <c r="D608" s="6"/>
      <c r="E608" s="6"/>
    </row>
    <row r="609" spans="1:5" ht="12.75" customHeight="1" x14ac:dyDescent="0.35">
      <c r="A609" s="21"/>
      <c r="B609" s="6"/>
      <c r="C609" s="6"/>
      <c r="D609" s="6"/>
      <c r="E609" s="6"/>
    </row>
    <row r="610" spans="1:5" ht="12.75" customHeight="1" x14ac:dyDescent="0.35">
      <c r="A610" s="21"/>
      <c r="B610" s="6"/>
      <c r="C610" s="6"/>
      <c r="D610" s="6"/>
      <c r="E610" s="6"/>
    </row>
    <row r="611" spans="1:5" ht="12.75" customHeight="1" x14ac:dyDescent="0.35">
      <c r="A611" s="21"/>
      <c r="B611" s="6"/>
      <c r="C611" s="6"/>
      <c r="D611" s="6"/>
      <c r="E611" s="6"/>
    </row>
    <row r="612" spans="1:5" ht="12.75" customHeight="1" x14ac:dyDescent="0.35">
      <c r="A612" s="21"/>
      <c r="B612" s="6"/>
      <c r="C612" s="6"/>
      <c r="D612" s="6"/>
      <c r="E612" s="6"/>
    </row>
    <row r="613" spans="1:5" ht="12.75" customHeight="1" x14ac:dyDescent="0.35">
      <c r="A613" s="21"/>
      <c r="B613" s="6"/>
      <c r="C613" s="6"/>
      <c r="D613" s="6"/>
      <c r="E613" s="6"/>
    </row>
    <row r="614" spans="1:5" ht="12.75" customHeight="1" x14ac:dyDescent="0.35">
      <c r="A614" s="21"/>
      <c r="B614" s="6"/>
      <c r="C614" s="6"/>
      <c r="D614" s="6"/>
      <c r="E614" s="6"/>
    </row>
    <row r="615" spans="1:5" ht="12.75" customHeight="1" x14ac:dyDescent="0.35">
      <c r="A615" s="21"/>
      <c r="B615" s="6"/>
      <c r="C615" s="6"/>
      <c r="D615" s="6"/>
      <c r="E615" s="6"/>
    </row>
    <row r="616" spans="1:5" ht="12.75" customHeight="1" x14ac:dyDescent="0.35">
      <c r="A616" s="21"/>
      <c r="B616" s="6"/>
      <c r="C616" s="6"/>
      <c r="D616" s="6"/>
      <c r="E616" s="6"/>
    </row>
    <row r="617" spans="1:5" ht="12.75" customHeight="1" x14ac:dyDescent="0.35">
      <c r="A617" s="21"/>
      <c r="B617" s="6"/>
      <c r="C617" s="6"/>
      <c r="D617" s="6"/>
      <c r="E617" s="6"/>
    </row>
    <row r="618" spans="1:5" ht="12.75" customHeight="1" x14ac:dyDescent="0.35">
      <c r="A618" s="21"/>
      <c r="B618" s="6"/>
      <c r="C618" s="6"/>
      <c r="D618" s="6"/>
      <c r="E618" s="6"/>
    </row>
    <row r="619" spans="1:5" ht="12.75" customHeight="1" x14ac:dyDescent="0.35">
      <c r="A619" s="21"/>
      <c r="B619" s="6"/>
      <c r="C619" s="6"/>
      <c r="D619" s="6"/>
      <c r="E619" s="6"/>
    </row>
    <row r="620" spans="1:5" ht="12.75" customHeight="1" x14ac:dyDescent="0.35">
      <c r="A620" s="21"/>
      <c r="B620" s="6"/>
      <c r="C620" s="6"/>
      <c r="D620" s="6"/>
      <c r="E620" s="6"/>
    </row>
    <row r="621" spans="1:5" ht="12.75" customHeight="1" x14ac:dyDescent="0.35">
      <c r="A621" s="21"/>
      <c r="B621" s="6"/>
      <c r="C621" s="6"/>
      <c r="D621" s="6"/>
      <c r="E621" s="6"/>
    </row>
    <row r="622" spans="1:5" ht="12.75" customHeight="1" x14ac:dyDescent="0.35">
      <c r="A622" s="21"/>
      <c r="B622" s="6"/>
      <c r="C622" s="6"/>
      <c r="D622" s="6"/>
      <c r="E622" s="6"/>
    </row>
    <row r="623" spans="1:5" ht="12.75" customHeight="1" x14ac:dyDescent="0.35">
      <c r="A623" s="21"/>
      <c r="B623" s="6"/>
      <c r="C623" s="6"/>
      <c r="D623" s="6"/>
      <c r="E623" s="6"/>
    </row>
    <row r="624" spans="1:5" ht="12.75" customHeight="1" x14ac:dyDescent="0.35">
      <c r="A624" s="21"/>
      <c r="B624" s="6"/>
      <c r="C624" s="6"/>
      <c r="D624" s="6"/>
      <c r="E624" s="6"/>
    </row>
    <row r="625" spans="1:5" ht="12.75" customHeight="1" x14ac:dyDescent="0.35">
      <c r="A625" s="21"/>
      <c r="B625" s="6"/>
      <c r="C625" s="6"/>
      <c r="D625" s="6"/>
      <c r="E625" s="6"/>
    </row>
    <row r="626" spans="1:5" ht="12.75" customHeight="1" x14ac:dyDescent="0.35">
      <c r="A626" s="21"/>
      <c r="B626" s="6"/>
      <c r="C626" s="6"/>
      <c r="D626" s="6"/>
      <c r="E626" s="6"/>
    </row>
    <row r="627" spans="1:5" ht="12.75" customHeight="1" x14ac:dyDescent="0.35">
      <c r="A627" s="21"/>
      <c r="B627" s="6"/>
      <c r="C627" s="6"/>
      <c r="D627" s="6"/>
      <c r="E627" s="6"/>
    </row>
    <row r="628" spans="1:5" ht="12.75" customHeight="1" x14ac:dyDescent="0.35">
      <c r="A628" s="21"/>
      <c r="B628" s="6"/>
      <c r="C628" s="6"/>
      <c r="D628" s="6"/>
      <c r="E628" s="6"/>
    </row>
    <row r="629" spans="1:5" ht="12.75" customHeight="1" x14ac:dyDescent="0.35">
      <c r="A629" s="21"/>
      <c r="B629" s="6"/>
      <c r="C629" s="6"/>
      <c r="D629" s="6"/>
      <c r="E629" s="6"/>
    </row>
    <row r="630" spans="1:5" ht="12.75" customHeight="1" x14ac:dyDescent="0.35">
      <c r="A630" s="21"/>
      <c r="B630" s="6"/>
      <c r="C630" s="6"/>
      <c r="D630" s="6"/>
      <c r="E630" s="6"/>
    </row>
    <row r="631" spans="1:5" ht="12.75" customHeight="1" x14ac:dyDescent="0.35">
      <c r="A631" s="21"/>
      <c r="B631" s="6"/>
      <c r="C631" s="6"/>
      <c r="D631" s="6"/>
      <c r="E631" s="6"/>
    </row>
    <row r="632" spans="1:5" ht="12.75" customHeight="1" x14ac:dyDescent="0.35">
      <c r="A632" s="21"/>
      <c r="B632" s="6"/>
      <c r="C632" s="6"/>
      <c r="D632" s="6"/>
      <c r="E632" s="6"/>
    </row>
    <row r="633" spans="1:5" ht="12.75" customHeight="1" x14ac:dyDescent="0.35">
      <c r="A633" s="21"/>
      <c r="B633" s="6"/>
      <c r="C633" s="6"/>
      <c r="D633" s="6"/>
      <c r="E633" s="6"/>
    </row>
    <row r="634" spans="1:5" ht="12.75" customHeight="1" x14ac:dyDescent="0.35">
      <c r="A634" s="21"/>
      <c r="B634" s="6"/>
      <c r="C634" s="6"/>
      <c r="D634" s="6"/>
      <c r="E634" s="6"/>
    </row>
    <row r="635" spans="1:5" ht="12.75" customHeight="1" x14ac:dyDescent="0.35">
      <c r="A635" s="21"/>
      <c r="B635" s="6"/>
      <c r="C635" s="6"/>
      <c r="D635" s="6"/>
      <c r="E635" s="6"/>
    </row>
    <row r="636" spans="1:5" ht="12.75" customHeight="1" x14ac:dyDescent="0.35">
      <c r="A636" s="21"/>
      <c r="B636" s="6"/>
      <c r="C636" s="6"/>
      <c r="D636" s="6"/>
      <c r="E636" s="6"/>
    </row>
    <row r="637" spans="1:5" ht="12.75" customHeight="1" x14ac:dyDescent="0.35">
      <c r="A637" s="21"/>
      <c r="B637" s="6"/>
      <c r="C637" s="6"/>
      <c r="D637" s="6"/>
      <c r="E637" s="6"/>
    </row>
    <row r="638" spans="1:5" ht="12.75" customHeight="1" x14ac:dyDescent="0.35">
      <c r="A638" s="21"/>
      <c r="B638" s="6"/>
      <c r="C638" s="6"/>
      <c r="D638" s="6"/>
      <c r="E638" s="6"/>
    </row>
    <row r="639" spans="1:5" ht="12.75" customHeight="1" x14ac:dyDescent="0.35">
      <c r="A639" s="21"/>
      <c r="B639" s="6"/>
      <c r="C639" s="6"/>
      <c r="D639" s="6"/>
      <c r="E639" s="6"/>
    </row>
    <row r="640" spans="1:5" ht="12.75" customHeight="1" x14ac:dyDescent="0.35">
      <c r="A640" s="21"/>
      <c r="B640" s="6"/>
      <c r="C640" s="6"/>
      <c r="D640" s="6"/>
      <c r="E640" s="6"/>
    </row>
    <row r="641" spans="1:5" ht="12.75" customHeight="1" x14ac:dyDescent="0.35">
      <c r="A641" s="21"/>
      <c r="B641" s="6"/>
      <c r="C641" s="6"/>
      <c r="D641" s="6"/>
      <c r="E641" s="6"/>
    </row>
    <row r="642" spans="1:5" ht="12.75" customHeight="1" x14ac:dyDescent="0.35">
      <c r="A642" s="21"/>
      <c r="B642" s="6"/>
      <c r="C642" s="6"/>
      <c r="D642" s="6"/>
      <c r="E642" s="6"/>
    </row>
    <row r="643" spans="1:5" ht="12.75" customHeight="1" x14ac:dyDescent="0.35">
      <c r="A643" s="21"/>
      <c r="B643" s="6"/>
      <c r="C643" s="6"/>
      <c r="D643" s="6"/>
      <c r="E643" s="6"/>
    </row>
    <row r="644" spans="1:5" ht="12.75" customHeight="1" x14ac:dyDescent="0.35">
      <c r="A644" s="21"/>
      <c r="B644" s="6"/>
      <c r="C644" s="6"/>
      <c r="D644" s="6"/>
      <c r="E644" s="6"/>
    </row>
    <row r="645" spans="1:5" ht="12.75" customHeight="1" x14ac:dyDescent="0.35">
      <c r="A645" s="21"/>
      <c r="B645" s="6"/>
      <c r="C645" s="6"/>
      <c r="D645" s="6"/>
      <c r="E645" s="6"/>
    </row>
    <row r="646" spans="1:5" ht="12.75" customHeight="1" x14ac:dyDescent="0.35">
      <c r="A646" s="21"/>
      <c r="B646" s="6"/>
      <c r="C646" s="6"/>
      <c r="D646" s="6"/>
      <c r="E646" s="6"/>
    </row>
    <row r="647" spans="1:5" ht="12.75" customHeight="1" x14ac:dyDescent="0.35">
      <c r="A647" s="21"/>
      <c r="B647" s="6"/>
      <c r="C647" s="6"/>
      <c r="D647" s="6"/>
      <c r="E647" s="6"/>
    </row>
    <row r="648" spans="1:5" ht="12.75" customHeight="1" x14ac:dyDescent="0.35">
      <c r="A648" s="21"/>
      <c r="B648" s="6"/>
      <c r="C648" s="6"/>
      <c r="D648" s="6"/>
      <c r="E648" s="6"/>
    </row>
    <row r="649" spans="1:5" ht="12.75" customHeight="1" x14ac:dyDescent="0.35">
      <c r="A649" s="21"/>
      <c r="B649" s="6"/>
      <c r="C649" s="6"/>
      <c r="D649" s="6"/>
      <c r="E649" s="6"/>
    </row>
    <row r="650" spans="1:5" ht="12.75" customHeight="1" x14ac:dyDescent="0.35">
      <c r="A650" s="21"/>
      <c r="B650" s="6"/>
      <c r="C650" s="6"/>
      <c r="D650" s="6"/>
      <c r="E650" s="6"/>
    </row>
    <row r="651" spans="1:5" ht="12.75" customHeight="1" x14ac:dyDescent="0.35">
      <c r="A651" s="21"/>
      <c r="B651" s="6"/>
      <c r="C651" s="6"/>
      <c r="D651" s="6"/>
      <c r="E651" s="6"/>
    </row>
    <row r="652" spans="1:5" ht="12.75" customHeight="1" x14ac:dyDescent="0.35">
      <c r="A652" s="21"/>
      <c r="B652" s="6"/>
      <c r="C652" s="6"/>
      <c r="D652" s="6"/>
      <c r="E652" s="6"/>
    </row>
    <row r="653" spans="1:5" ht="12.75" customHeight="1" x14ac:dyDescent="0.35">
      <c r="A653" s="21"/>
      <c r="B653" s="6"/>
      <c r="C653" s="6"/>
      <c r="D653" s="6"/>
      <c r="E653" s="6"/>
    </row>
    <row r="654" spans="1:5" ht="12.75" customHeight="1" x14ac:dyDescent="0.35">
      <c r="A654" s="21"/>
      <c r="B654" s="6"/>
      <c r="C654" s="6"/>
      <c r="D654" s="6"/>
      <c r="E654" s="6"/>
    </row>
    <row r="655" spans="1:5" ht="12.75" customHeight="1" x14ac:dyDescent="0.35">
      <c r="A655" s="21"/>
      <c r="B655" s="6"/>
      <c r="C655" s="6"/>
      <c r="D655" s="6"/>
      <c r="E655" s="6"/>
    </row>
    <row r="656" spans="1:5" ht="12.75" customHeight="1" x14ac:dyDescent="0.35">
      <c r="A656" s="21"/>
      <c r="B656" s="6"/>
      <c r="C656" s="6"/>
      <c r="D656" s="6"/>
      <c r="E656" s="6"/>
    </row>
    <row r="657" spans="1:5" ht="12.75" customHeight="1" x14ac:dyDescent="0.35">
      <c r="A657" s="21"/>
      <c r="B657" s="6"/>
      <c r="C657" s="6"/>
      <c r="D657" s="6"/>
      <c r="E657" s="6"/>
    </row>
    <row r="658" spans="1:5" ht="12.75" customHeight="1" x14ac:dyDescent="0.35">
      <c r="A658" s="21"/>
      <c r="B658" s="6"/>
      <c r="C658" s="6"/>
      <c r="D658" s="6"/>
      <c r="E658" s="6"/>
    </row>
    <row r="659" spans="1:5" ht="12.75" customHeight="1" x14ac:dyDescent="0.35">
      <c r="A659" s="21"/>
      <c r="B659" s="6"/>
      <c r="C659" s="6"/>
      <c r="D659" s="6"/>
      <c r="E659" s="6"/>
    </row>
    <row r="660" spans="1:5" ht="12.75" customHeight="1" x14ac:dyDescent="0.35">
      <c r="A660" s="21"/>
      <c r="B660" s="6"/>
      <c r="C660" s="6"/>
      <c r="D660" s="6"/>
      <c r="E660" s="6"/>
    </row>
    <row r="661" spans="1:5" ht="12.75" customHeight="1" x14ac:dyDescent="0.35">
      <c r="A661" s="21"/>
      <c r="B661" s="6"/>
      <c r="C661" s="6"/>
      <c r="D661" s="6"/>
      <c r="E661" s="6"/>
    </row>
    <row r="662" spans="1:5" ht="12.75" customHeight="1" x14ac:dyDescent="0.35">
      <c r="A662" s="21"/>
      <c r="B662" s="6"/>
      <c r="C662" s="6"/>
      <c r="D662" s="6"/>
      <c r="E662" s="6"/>
    </row>
    <row r="663" spans="1:5" ht="12.75" customHeight="1" x14ac:dyDescent="0.35">
      <c r="A663" s="21"/>
      <c r="B663" s="6"/>
      <c r="C663" s="6"/>
      <c r="D663" s="6"/>
      <c r="E663" s="6"/>
    </row>
    <row r="664" spans="1:5" ht="12.75" customHeight="1" x14ac:dyDescent="0.35">
      <c r="A664" s="21"/>
      <c r="B664" s="6"/>
      <c r="C664" s="6"/>
      <c r="D664" s="6"/>
      <c r="E664" s="6"/>
    </row>
    <row r="665" spans="1:5" ht="12.75" customHeight="1" x14ac:dyDescent="0.35">
      <c r="A665" s="21"/>
      <c r="B665" s="6"/>
      <c r="C665" s="6"/>
      <c r="D665" s="6"/>
      <c r="E665" s="6"/>
    </row>
    <row r="666" spans="1:5" ht="12.75" customHeight="1" x14ac:dyDescent="0.35">
      <c r="A666" s="21"/>
      <c r="B666" s="6"/>
      <c r="C666" s="6"/>
      <c r="D666" s="6"/>
      <c r="E666" s="6"/>
    </row>
    <row r="667" spans="1:5" ht="12.75" customHeight="1" x14ac:dyDescent="0.35">
      <c r="A667" s="21"/>
      <c r="B667" s="6"/>
      <c r="C667" s="6"/>
      <c r="D667" s="6"/>
      <c r="E667" s="6"/>
    </row>
    <row r="668" spans="1:5" ht="12.75" customHeight="1" x14ac:dyDescent="0.35">
      <c r="A668" s="21"/>
      <c r="B668" s="6"/>
      <c r="C668" s="6"/>
      <c r="D668" s="6"/>
      <c r="E668" s="6"/>
    </row>
    <row r="669" spans="1:5" ht="12.75" customHeight="1" x14ac:dyDescent="0.35">
      <c r="A669" s="21"/>
      <c r="B669" s="6"/>
      <c r="C669" s="6"/>
      <c r="D669" s="6"/>
      <c r="E669" s="6"/>
    </row>
    <row r="670" spans="1:5" ht="12.75" customHeight="1" x14ac:dyDescent="0.35">
      <c r="A670" s="21"/>
      <c r="B670" s="6"/>
      <c r="C670" s="6"/>
      <c r="D670" s="6"/>
      <c r="E670" s="6"/>
    </row>
    <row r="671" spans="1:5" ht="12.75" customHeight="1" x14ac:dyDescent="0.35">
      <c r="A671" s="21"/>
      <c r="B671" s="6"/>
      <c r="C671" s="6"/>
      <c r="D671" s="6"/>
      <c r="E671" s="6"/>
    </row>
    <row r="672" spans="1:5" ht="12.75" customHeight="1" x14ac:dyDescent="0.35">
      <c r="A672" s="21"/>
      <c r="B672" s="6"/>
      <c r="C672" s="6"/>
      <c r="D672" s="6"/>
      <c r="E672" s="6"/>
    </row>
    <row r="673" spans="1:5" ht="12.75" customHeight="1" x14ac:dyDescent="0.35">
      <c r="A673" s="21"/>
      <c r="B673" s="6"/>
      <c r="C673" s="6"/>
      <c r="D673" s="6"/>
      <c r="E673" s="6"/>
    </row>
    <row r="674" spans="1:5" ht="12.75" customHeight="1" x14ac:dyDescent="0.35">
      <c r="A674" s="21"/>
      <c r="B674" s="6"/>
      <c r="C674" s="6"/>
      <c r="D674" s="6"/>
      <c r="E674" s="6"/>
    </row>
    <row r="675" spans="1:5" ht="12.75" customHeight="1" x14ac:dyDescent="0.35">
      <c r="A675" s="21"/>
      <c r="B675" s="6"/>
      <c r="C675" s="6"/>
      <c r="D675" s="6"/>
      <c r="E675" s="6"/>
    </row>
    <row r="676" spans="1:5" ht="12.75" customHeight="1" x14ac:dyDescent="0.35">
      <c r="A676" s="21"/>
      <c r="B676" s="6"/>
      <c r="C676" s="6"/>
      <c r="D676" s="6"/>
      <c r="E676" s="6"/>
    </row>
    <row r="677" spans="1:5" ht="12.75" customHeight="1" x14ac:dyDescent="0.35">
      <c r="A677" s="21"/>
      <c r="B677" s="6"/>
      <c r="C677" s="6"/>
      <c r="D677" s="6"/>
      <c r="E677" s="6"/>
    </row>
    <row r="678" spans="1:5" ht="12.75" customHeight="1" x14ac:dyDescent="0.35">
      <c r="A678" s="21"/>
      <c r="B678" s="6"/>
      <c r="C678" s="6"/>
      <c r="D678" s="6"/>
      <c r="E678" s="6"/>
    </row>
    <row r="679" spans="1:5" ht="12.75" customHeight="1" x14ac:dyDescent="0.35">
      <c r="A679" s="21"/>
      <c r="B679" s="6"/>
      <c r="C679" s="6"/>
      <c r="D679" s="6"/>
      <c r="E679" s="6"/>
    </row>
    <row r="680" spans="1:5" ht="12.75" customHeight="1" x14ac:dyDescent="0.35">
      <c r="A680" s="21"/>
      <c r="B680" s="6"/>
      <c r="C680" s="6"/>
      <c r="D680" s="6"/>
      <c r="E680" s="6"/>
    </row>
    <row r="681" spans="1:5" ht="12.75" customHeight="1" x14ac:dyDescent="0.35">
      <c r="A681" s="21"/>
      <c r="B681" s="6"/>
      <c r="C681" s="6"/>
      <c r="D681" s="6"/>
      <c r="E681" s="6"/>
    </row>
    <row r="682" spans="1:5" ht="12.75" customHeight="1" x14ac:dyDescent="0.35">
      <c r="A682" s="21"/>
      <c r="B682" s="6"/>
      <c r="C682" s="6"/>
      <c r="D682" s="6"/>
      <c r="E682" s="6"/>
    </row>
    <row r="683" spans="1:5" ht="12.75" customHeight="1" x14ac:dyDescent="0.35">
      <c r="A683" s="21"/>
      <c r="B683" s="6"/>
      <c r="C683" s="6"/>
      <c r="D683" s="6"/>
      <c r="E683" s="6"/>
    </row>
    <row r="684" spans="1:5" ht="12.75" customHeight="1" x14ac:dyDescent="0.35">
      <c r="A684" s="21"/>
      <c r="B684" s="6"/>
      <c r="C684" s="6"/>
      <c r="D684" s="6"/>
      <c r="E684" s="6"/>
    </row>
    <row r="685" spans="1:5" ht="12.75" customHeight="1" x14ac:dyDescent="0.35">
      <c r="A685" s="21"/>
      <c r="B685" s="6"/>
      <c r="C685" s="6"/>
      <c r="D685" s="6"/>
      <c r="E685" s="6"/>
    </row>
    <row r="686" spans="1:5" ht="12.75" customHeight="1" x14ac:dyDescent="0.35">
      <c r="A686" s="21"/>
      <c r="B686" s="6"/>
      <c r="C686" s="6"/>
      <c r="D686" s="6"/>
      <c r="E686" s="6"/>
    </row>
    <row r="687" spans="1:5" ht="12.75" customHeight="1" x14ac:dyDescent="0.35">
      <c r="A687" s="21"/>
      <c r="B687" s="6"/>
      <c r="C687" s="6"/>
      <c r="D687" s="6"/>
      <c r="E687" s="6"/>
    </row>
    <row r="688" spans="1:5" ht="12.75" customHeight="1" x14ac:dyDescent="0.35">
      <c r="A688" s="21"/>
      <c r="B688" s="6"/>
      <c r="C688" s="6"/>
      <c r="D688" s="6"/>
      <c r="E688" s="6"/>
    </row>
    <row r="689" spans="1:5" ht="12.75" customHeight="1" x14ac:dyDescent="0.35">
      <c r="A689" s="21"/>
      <c r="B689" s="6"/>
      <c r="C689" s="6"/>
      <c r="D689" s="6"/>
      <c r="E689" s="6"/>
    </row>
    <row r="690" spans="1:5" ht="12.75" customHeight="1" x14ac:dyDescent="0.35">
      <c r="A690" s="21"/>
      <c r="B690" s="6"/>
      <c r="C690" s="6"/>
      <c r="D690" s="6"/>
      <c r="E690" s="6"/>
    </row>
    <row r="691" spans="1:5" ht="12.75" customHeight="1" x14ac:dyDescent="0.35">
      <c r="A691" s="21"/>
      <c r="B691" s="6"/>
      <c r="C691" s="6"/>
      <c r="D691" s="6"/>
      <c r="E691" s="6"/>
    </row>
    <row r="692" spans="1:5" ht="12.75" customHeight="1" x14ac:dyDescent="0.35">
      <c r="A692" s="21"/>
      <c r="B692" s="6"/>
      <c r="C692" s="6"/>
      <c r="D692" s="6"/>
      <c r="E692" s="6"/>
    </row>
    <row r="693" spans="1:5" ht="12.75" customHeight="1" x14ac:dyDescent="0.35">
      <c r="A693" s="21"/>
      <c r="B693" s="6"/>
      <c r="C693" s="6"/>
      <c r="D693" s="6"/>
      <c r="E693" s="6"/>
    </row>
    <row r="694" spans="1:5" ht="12.75" customHeight="1" x14ac:dyDescent="0.35">
      <c r="A694" s="21"/>
      <c r="B694" s="6"/>
      <c r="C694" s="6"/>
      <c r="D694" s="6"/>
      <c r="E694" s="6"/>
    </row>
    <row r="695" spans="1:5" ht="12.75" customHeight="1" x14ac:dyDescent="0.35">
      <c r="A695" s="21"/>
      <c r="B695" s="6"/>
      <c r="C695" s="6"/>
      <c r="D695" s="6"/>
      <c r="E695" s="6"/>
    </row>
    <row r="696" spans="1:5" ht="12.75" customHeight="1" x14ac:dyDescent="0.35">
      <c r="A696" s="21"/>
      <c r="B696" s="6"/>
      <c r="C696" s="6"/>
      <c r="D696" s="6"/>
      <c r="E696" s="6"/>
    </row>
    <row r="697" spans="1:5" ht="12.75" customHeight="1" x14ac:dyDescent="0.35">
      <c r="A697" s="21"/>
      <c r="B697" s="6"/>
      <c r="C697" s="6"/>
      <c r="D697" s="6"/>
      <c r="E697" s="6"/>
    </row>
    <row r="698" spans="1:5" ht="12.75" customHeight="1" x14ac:dyDescent="0.35">
      <c r="A698" s="21"/>
      <c r="B698" s="6"/>
      <c r="C698" s="6"/>
      <c r="D698" s="6"/>
      <c r="E698" s="6"/>
    </row>
    <row r="699" spans="1:5" ht="12.75" customHeight="1" x14ac:dyDescent="0.35">
      <c r="A699" s="21"/>
      <c r="B699" s="6"/>
      <c r="C699" s="6"/>
      <c r="D699" s="6"/>
      <c r="E699" s="6"/>
    </row>
    <row r="700" spans="1:5" ht="12.75" customHeight="1" x14ac:dyDescent="0.35">
      <c r="A700" s="21"/>
      <c r="B700" s="6"/>
      <c r="C700" s="6"/>
      <c r="D700" s="6"/>
      <c r="E700" s="6"/>
    </row>
    <row r="701" spans="1:5" ht="12.75" customHeight="1" x14ac:dyDescent="0.35">
      <c r="A701" s="21"/>
      <c r="B701" s="6"/>
      <c r="C701" s="6"/>
      <c r="D701" s="6"/>
      <c r="E701" s="6"/>
    </row>
    <row r="702" spans="1:5" ht="12.75" customHeight="1" x14ac:dyDescent="0.35">
      <c r="A702" s="21"/>
      <c r="B702" s="6"/>
      <c r="C702" s="6"/>
      <c r="D702" s="6"/>
      <c r="E702" s="6"/>
    </row>
    <row r="703" spans="1:5" ht="12.75" customHeight="1" x14ac:dyDescent="0.35">
      <c r="A703" s="21"/>
      <c r="B703" s="6"/>
      <c r="C703" s="6"/>
      <c r="D703" s="6"/>
      <c r="E703" s="6"/>
    </row>
    <row r="704" spans="1:5" ht="12.75" customHeight="1" x14ac:dyDescent="0.35">
      <c r="A704" s="21"/>
      <c r="B704" s="6"/>
      <c r="C704" s="6"/>
      <c r="D704" s="6"/>
      <c r="E704" s="6"/>
    </row>
    <row r="705" spans="1:5" ht="12.75" customHeight="1" x14ac:dyDescent="0.35">
      <c r="A705" s="21"/>
      <c r="B705" s="6"/>
      <c r="C705" s="6"/>
      <c r="D705" s="6"/>
      <c r="E705" s="6"/>
    </row>
    <row r="706" spans="1:5" ht="12.75" customHeight="1" x14ac:dyDescent="0.35">
      <c r="A706" s="21"/>
      <c r="B706" s="6"/>
      <c r="C706" s="6"/>
      <c r="D706" s="6"/>
      <c r="E706" s="6"/>
    </row>
    <row r="707" spans="1:5" ht="12.75" customHeight="1" x14ac:dyDescent="0.35">
      <c r="A707" s="21"/>
      <c r="B707" s="6"/>
      <c r="C707" s="6"/>
      <c r="D707" s="6"/>
      <c r="E707" s="6"/>
    </row>
    <row r="708" spans="1:5" ht="12.75" customHeight="1" x14ac:dyDescent="0.35">
      <c r="A708" s="21"/>
      <c r="B708" s="6"/>
      <c r="C708" s="6"/>
      <c r="D708" s="6"/>
      <c r="E708" s="6"/>
    </row>
    <row r="709" spans="1:5" ht="12.75" customHeight="1" x14ac:dyDescent="0.35">
      <c r="A709" s="21"/>
      <c r="B709" s="6"/>
      <c r="C709" s="6"/>
      <c r="D709" s="6"/>
      <c r="E709" s="6"/>
    </row>
    <row r="710" spans="1:5" ht="12.75" customHeight="1" x14ac:dyDescent="0.35">
      <c r="A710" s="21"/>
      <c r="B710" s="6"/>
      <c r="C710" s="6"/>
      <c r="D710" s="6"/>
      <c r="E710" s="6"/>
    </row>
    <row r="711" spans="1:5" ht="12.75" customHeight="1" x14ac:dyDescent="0.35">
      <c r="A711" s="21"/>
      <c r="B711" s="6"/>
      <c r="C711" s="6"/>
      <c r="D711" s="6"/>
      <c r="E711" s="6"/>
    </row>
    <row r="712" spans="1:5" ht="12.75" customHeight="1" x14ac:dyDescent="0.35">
      <c r="A712" s="21"/>
      <c r="B712" s="6"/>
      <c r="C712" s="6"/>
      <c r="D712" s="6"/>
      <c r="E712" s="6"/>
    </row>
    <row r="713" spans="1:5" ht="12.75" customHeight="1" x14ac:dyDescent="0.35">
      <c r="A713" s="21"/>
      <c r="B713" s="6"/>
      <c r="C713" s="6"/>
      <c r="D713" s="6"/>
      <c r="E713" s="6"/>
    </row>
    <row r="714" spans="1:5" ht="12.75" customHeight="1" x14ac:dyDescent="0.35">
      <c r="A714" s="21"/>
      <c r="B714" s="6"/>
      <c r="C714" s="6"/>
      <c r="D714" s="6"/>
      <c r="E714" s="6"/>
    </row>
    <row r="715" spans="1:5" ht="12.75" customHeight="1" x14ac:dyDescent="0.35">
      <c r="A715" s="21"/>
      <c r="B715" s="6"/>
      <c r="C715" s="6"/>
      <c r="D715" s="6"/>
      <c r="E715" s="6"/>
    </row>
    <row r="716" spans="1:5" ht="12.75" customHeight="1" x14ac:dyDescent="0.35">
      <c r="A716" s="21"/>
      <c r="B716" s="6"/>
      <c r="C716" s="6"/>
      <c r="D716" s="6"/>
      <c r="E716" s="6"/>
    </row>
    <row r="717" spans="1:5" ht="12.75" customHeight="1" x14ac:dyDescent="0.35">
      <c r="A717" s="21"/>
      <c r="B717" s="6"/>
      <c r="C717" s="6"/>
      <c r="D717" s="6"/>
      <c r="E717" s="6"/>
    </row>
    <row r="718" spans="1:5" ht="12.75" customHeight="1" x14ac:dyDescent="0.35">
      <c r="A718" s="21"/>
      <c r="B718" s="6"/>
      <c r="C718" s="6"/>
      <c r="D718" s="6"/>
      <c r="E718" s="6"/>
    </row>
    <row r="719" spans="1:5" ht="12.75" customHeight="1" x14ac:dyDescent="0.35">
      <c r="A719" s="21"/>
      <c r="B719" s="6"/>
      <c r="C719" s="6"/>
      <c r="D719" s="6"/>
      <c r="E719" s="6"/>
    </row>
    <row r="720" spans="1:5" ht="12.75" customHeight="1" x14ac:dyDescent="0.35">
      <c r="A720" s="21"/>
      <c r="B720" s="6"/>
      <c r="C720" s="6"/>
      <c r="D720" s="6"/>
      <c r="E720" s="6"/>
    </row>
    <row r="721" spans="1:5" ht="12.75" customHeight="1" x14ac:dyDescent="0.35">
      <c r="A721" s="21"/>
      <c r="B721" s="6"/>
      <c r="C721" s="6"/>
      <c r="D721" s="6"/>
      <c r="E721" s="6"/>
    </row>
    <row r="722" spans="1:5" ht="12.75" customHeight="1" x14ac:dyDescent="0.35">
      <c r="A722" s="21"/>
      <c r="B722" s="6"/>
      <c r="C722" s="6"/>
      <c r="D722" s="6"/>
      <c r="E722" s="6"/>
    </row>
    <row r="723" spans="1:5" ht="12.75" customHeight="1" x14ac:dyDescent="0.35">
      <c r="A723" s="21"/>
      <c r="B723" s="6"/>
      <c r="C723" s="6"/>
      <c r="D723" s="6"/>
      <c r="E723" s="6"/>
    </row>
    <row r="724" spans="1:5" ht="12.75" customHeight="1" x14ac:dyDescent="0.35">
      <c r="A724" s="21"/>
      <c r="B724" s="6"/>
      <c r="C724" s="6"/>
      <c r="D724" s="6"/>
      <c r="E724" s="6"/>
    </row>
    <row r="725" spans="1:5" ht="12.75" customHeight="1" x14ac:dyDescent="0.35">
      <c r="A725" s="21"/>
      <c r="B725" s="6"/>
      <c r="C725" s="6"/>
      <c r="D725" s="6"/>
      <c r="E725" s="6"/>
    </row>
    <row r="726" spans="1:5" ht="12.75" customHeight="1" x14ac:dyDescent="0.35">
      <c r="A726" s="21"/>
      <c r="B726" s="6"/>
      <c r="C726" s="6"/>
      <c r="D726" s="6"/>
      <c r="E726" s="6"/>
    </row>
    <row r="727" spans="1:5" ht="12.75" customHeight="1" x14ac:dyDescent="0.35">
      <c r="A727" s="21"/>
      <c r="B727" s="6"/>
      <c r="C727" s="6"/>
      <c r="D727" s="6"/>
      <c r="E727" s="6"/>
    </row>
    <row r="728" spans="1:5" ht="12.75" customHeight="1" x14ac:dyDescent="0.35">
      <c r="A728" s="21"/>
      <c r="B728" s="6"/>
      <c r="C728" s="6"/>
      <c r="D728" s="6"/>
      <c r="E728" s="6"/>
    </row>
    <row r="729" spans="1:5" ht="12.75" customHeight="1" x14ac:dyDescent="0.35">
      <c r="A729" s="21"/>
      <c r="B729" s="6"/>
      <c r="C729" s="6"/>
      <c r="D729" s="6"/>
      <c r="E729" s="6"/>
    </row>
    <row r="730" spans="1:5" ht="12.75" customHeight="1" x14ac:dyDescent="0.35">
      <c r="A730" s="21"/>
      <c r="B730" s="6"/>
      <c r="C730" s="6"/>
      <c r="D730" s="6"/>
      <c r="E730" s="6"/>
    </row>
    <row r="731" spans="1:5" ht="12.75" customHeight="1" x14ac:dyDescent="0.35">
      <c r="A731" s="21"/>
      <c r="B731" s="6"/>
      <c r="C731" s="6"/>
      <c r="D731" s="6"/>
      <c r="E731" s="6"/>
    </row>
    <row r="732" spans="1:5" ht="12.75" customHeight="1" x14ac:dyDescent="0.35">
      <c r="A732" s="21"/>
      <c r="B732" s="6"/>
      <c r="C732" s="6"/>
      <c r="D732" s="6"/>
      <c r="E732" s="6"/>
    </row>
    <row r="733" spans="1:5" ht="12.75" customHeight="1" x14ac:dyDescent="0.35">
      <c r="A733" s="21"/>
      <c r="B733" s="6"/>
      <c r="C733" s="6"/>
      <c r="D733" s="6"/>
      <c r="E733" s="6"/>
    </row>
    <row r="734" spans="1:5" ht="12.75" customHeight="1" x14ac:dyDescent="0.35">
      <c r="A734" s="21"/>
      <c r="B734" s="6"/>
      <c r="C734" s="6"/>
      <c r="D734" s="6"/>
      <c r="E734" s="6"/>
    </row>
    <row r="735" spans="1:5" ht="12.75" customHeight="1" x14ac:dyDescent="0.35">
      <c r="A735" s="21"/>
      <c r="B735" s="6"/>
      <c r="C735" s="6"/>
      <c r="D735" s="6"/>
      <c r="E735" s="6"/>
    </row>
    <row r="736" spans="1:5" ht="12.75" customHeight="1" x14ac:dyDescent="0.35">
      <c r="A736" s="21"/>
      <c r="B736" s="6"/>
      <c r="C736" s="6"/>
      <c r="D736" s="6"/>
      <c r="E736" s="6"/>
    </row>
    <row r="737" spans="1:5" ht="12.75" customHeight="1" x14ac:dyDescent="0.35">
      <c r="A737" s="21"/>
      <c r="B737" s="6"/>
      <c r="C737" s="6"/>
      <c r="D737" s="6"/>
      <c r="E737" s="6"/>
    </row>
    <row r="738" spans="1:5" ht="12.75" customHeight="1" x14ac:dyDescent="0.35">
      <c r="A738" s="21"/>
      <c r="B738" s="6"/>
      <c r="C738" s="6"/>
      <c r="D738" s="6"/>
      <c r="E738" s="6"/>
    </row>
    <row r="739" spans="1:5" ht="12.75" customHeight="1" x14ac:dyDescent="0.35">
      <c r="A739" s="21"/>
      <c r="B739" s="6"/>
      <c r="C739" s="6"/>
      <c r="D739" s="6"/>
      <c r="E739" s="6"/>
    </row>
    <row r="740" spans="1:5" ht="12.75" customHeight="1" x14ac:dyDescent="0.35">
      <c r="A740" s="21"/>
      <c r="B740" s="6"/>
      <c r="C740" s="6"/>
      <c r="D740" s="6"/>
      <c r="E740" s="6"/>
    </row>
    <row r="741" spans="1:5" ht="12.75" customHeight="1" x14ac:dyDescent="0.35">
      <c r="A741" s="21"/>
      <c r="B741" s="6"/>
      <c r="C741" s="6"/>
      <c r="D741" s="6"/>
      <c r="E741" s="6"/>
    </row>
    <row r="742" spans="1:5" ht="12.75" customHeight="1" x14ac:dyDescent="0.35">
      <c r="A742" s="21"/>
      <c r="B742" s="6"/>
      <c r="C742" s="6"/>
      <c r="D742" s="6"/>
      <c r="E742" s="6"/>
    </row>
    <row r="743" spans="1:5" ht="12.75" customHeight="1" x14ac:dyDescent="0.35">
      <c r="A743" s="21"/>
      <c r="B743" s="6"/>
      <c r="C743" s="6"/>
      <c r="D743" s="6"/>
      <c r="E743" s="6"/>
    </row>
    <row r="744" spans="1:5" ht="12.75" customHeight="1" x14ac:dyDescent="0.35">
      <c r="A744" s="21"/>
      <c r="B744" s="6"/>
      <c r="C744" s="6"/>
      <c r="D744" s="6"/>
      <c r="E744" s="6"/>
    </row>
    <row r="745" spans="1:5" ht="12.75" customHeight="1" x14ac:dyDescent="0.35">
      <c r="A745" s="21"/>
      <c r="B745" s="6"/>
      <c r="C745" s="6"/>
      <c r="D745" s="6"/>
      <c r="E745" s="6"/>
    </row>
    <row r="746" spans="1:5" ht="12.75" customHeight="1" x14ac:dyDescent="0.35">
      <c r="A746" s="21"/>
      <c r="B746" s="6"/>
      <c r="C746" s="6"/>
      <c r="D746" s="6"/>
      <c r="E746" s="6"/>
    </row>
    <row r="747" spans="1:5" ht="12.75" customHeight="1" x14ac:dyDescent="0.35">
      <c r="A747" s="21"/>
      <c r="B747" s="6"/>
      <c r="C747" s="6"/>
      <c r="D747" s="6"/>
      <c r="E747" s="6"/>
    </row>
    <row r="748" spans="1:5" ht="12.75" customHeight="1" x14ac:dyDescent="0.35">
      <c r="A748" s="21"/>
      <c r="B748" s="6"/>
      <c r="C748" s="6"/>
      <c r="D748" s="6"/>
      <c r="E748" s="6"/>
    </row>
    <row r="749" spans="1:5" ht="12.75" customHeight="1" x14ac:dyDescent="0.35">
      <c r="A749" s="21"/>
      <c r="B749" s="6"/>
      <c r="C749" s="6"/>
      <c r="D749" s="6"/>
      <c r="E749" s="6"/>
    </row>
    <row r="750" spans="1:5" ht="12.75" customHeight="1" x14ac:dyDescent="0.35">
      <c r="A750" s="21"/>
      <c r="B750" s="6"/>
      <c r="C750" s="6"/>
      <c r="D750" s="6"/>
      <c r="E750" s="6"/>
    </row>
    <row r="751" spans="1:5" ht="12.75" customHeight="1" x14ac:dyDescent="0.35">
      <c r="A751" s="21"/>
      <c r="B751" s="6"/>
      <c r="C751" s="6"/>
      <c r="D751" s="6"/>
      <c r="E751" s="6"/>
    </row>
    <row r="752" spans="1:5" ht="12.75" customHeight="1" x14ac:dyDescent="0.35">
      <c r="A752" s="21"/>
      <c r="B752" s="6"/>
      <c r="C752" s="6"/>
      <c r="D752" s="6"/>
      <c r="E752" s="6"/>
    </row>
    <row r="753" spans="1:5" ht="12.75" customHeight="1" x14ac:dyDescent="0.35">
      <c r="A753" s="21"/>
      <c r="B753" s="6"/>
      <c r="C753" s="6"/>
      <c r="D753" s="6"/>
      <c r="E753" s="6"/>
    </row>
    <row r="754" spans="1:5" ht="12.75" customHeight="1" x14ac:dyDescent="0.35">
      <c r="A754" s="21"/>
      <c r="B754" s="6"/>
      <c r="C754" s="6"/>
      <c r="D754" s="6"/>
      <c r="E754" s="6"/>
    </row>
    <row r="755" spans="1:5" ht="12.75" customHeight="1" x14ac:dyDescent="0.35">
      <c r="A755" s="21"/>
      <c r="B755" s="6"/>
      <c r="C755" s="6"/>
      <c r="D755" s="6"/>
      <c r="E755" s="6"/>
    </row>
    <row r="756" spans="1:5" ht="12.75" customHeight="1" x14ac:dyDescent="0.35">
      <c r="A756" s="21"/>
      <c r="B756" s="6"/>
      <c r="C756" s="6"/>
      <c r="D756" s="6"/>
      <c r="E756" s="6"/>
    </row>
    <row r="757" spans="1:5" ht="12.75" customHeight="1" x14ac:dyDescent="0.35">
      <c r="A757" s="21"/>
      <c r="B757" s="6"/>
      <c r="C757" s="6"/>
      <c r="D757" s="6"/>
      <c r="E757" s="6"/>
    </row>
    <row r="758" spans="1:5" ht="12.75" customHeight="1" x14ac:dyDescent="0.35">
      <c r="A758" s="21"/>
      <c r="B758" s="6"/>
      <c r="C758" s="6"/>
      <c r="D758" s="6"/>
      <c r="E758" s="6"/>
    </row>
    <row r="759" spans="1:5" ht="12.75" customHeight="1" x14ac:dyDescent="0.35">
      <c r="A759" s="21"/>
      <c r="B759" s="6"/>
      <c r="C759" s="6"/>
      <c r="D759" s="6"/>
      <c r="E759" s="6"/>
    </row>
    <row r="760" spans="1:5" ht="12.75" customHeight="1" x14ac:dyDescent="0.35">
      <c r="A760" s="21"/>
      <c r="B760" s="6"/>
      <c r="C760" s="6"/>
      <c r="D760" s="6"/>
      <c r="E760" s="6"/>
    </row>
    <row r="761" spans="1:5" ht="12.75" customHeight="1" x14ac:dyDescent="0.35">
      <c r="A761" s="21"/>
      <c r="B761" s="6"/>
      <c r="C761" s="6"/>
      <c r="D761" s="6"/>
      <c r="E761" s="6"/>
    </row>
    <row r="762" spans="1:5" ht="12.75" customHeight="1" x14ac:dyDescent="0.35">
      <c r="A762" s="21"/>
      <c r="B762" s="6"/>
      <c r="C762" s="6"/>
      <c r="D762" s="6"/>
      <c r="E762" s="6"/>
    </row>
    <row r="763" spans="1:5" ht="12.75" customHeight="1" x14ac:dyDescent="0.35">
      <c r="A763" s="21"/>
      <c r="B763" s="6"/>
      <c r="C763" s="6"/>
      <c r="D763" s="6"/>
      <c r="E763" s="6"/>
    </row>
    <row r="764" spans="1:5" ht="12.75" customHeight="1" x14ac:dyDescent="0.35">
      <c r="A764" s="21"/>
      <c r="B764" s="6"/>
      <c r="C764" s="6"/>
      <c r="D764" s="6"/>
      <c r="E764" s="6"/>
    </row>
    <row r="765" spans="1:5" ht="12.75" customHeight="1" x14ac:dyDescent="0.35">
      <c r="A765" s="21"/>
      <c r="B765" s="6"/>
      <c r="C765" s="6"/>
      <c r="D765" s="6"/>
      <c r="E765" s="6"/>
    </row>
    <row r="766" spans="1:5" ht="12.75" customHeight="1" x14ac:dyDescent="0.35">
      <c r="A766" s="21"/>
      <c r="B766" s="6"/>
      <c r="C766" s="6"/>
      <c r="D766" s="6"/>
      <c r="E766" s="6"/>
    </row>
    <row r="767" spans="1:5" ht="12.75" customHeight="1" x14ac:dyDescent="0.35">
      <c r="A767" s="21"/>
      <c r="B767" s="6"/>
      <c r="C767" s="6"/>
      <c r="D767" s="6"/>
      <c r="E767" s="6"/>
    </row>
    <row r="768" spans="1:5" ht="12.75" customHeight="1" x14ac:dyDescent="0.35">
      <c r="A768" s="21"/>
      <c r="B768" s="6"/>
      <c r="C768" s="6"/>
      <c r="D768" s="6"/>
      <c r="E768" s="6"/>
    </row>
    <row r="769" spans="1:5" ht="12.75" customHeight="1" x14ac:dyDescent="0.35">
      <c r="A769" s="21"/>
      <c r="B769" s="6"/>
      <c r="C769" s="6"/>
      <c r="D769" s="6"/>
      <c r="E769" s="6"/>
    </row>
    <row r="770" spans="1:5" ht="12.75" customHeight="1" x14ac:dyDescent="0.35">
      <c r="A770" s="21"/>
      <c r="B770" s="6"/>
      <c r="C770" s="6"/>
      <c r="D770" s="6"/>
      <c r="E770" s="6"/>
    </row>
    <row r="771" spans="1:5" ht="12.75" customHeight="1" x14ac:dyDescent="0.35">
      <c r="A771" s="21"/>
      <c r="B771" s="6"/>
      <c r="C771" s="6"/>
      <c r="D771" s="6"/>
      <c r="E771" s="6"/>
    </row>
    <row r="772" spans="1:5" ht="12.75" customHeight="1" x14ac:dyDescent="0.35">
      <c r="A772" s="21"/>
      <c r="B772" s="6"/>
      <c r="C772" s="6"/>
      <c r="D772" s="6"/>
      <c r="E772" s="6"/>
    </row>
    <row r="773" spans="1:5" ht="12.75" customHeight="1" x14ac:dyDescent="0.35">
      <c r="A773" s="21"/>
      <c r="B773" s="6"/>
      <c r="C773" s="6"/>
      <c r="D773" s="6"/>
      <c r="E773" s="6"/>
    </row>
    <row r="774" spans="1:5" ht="12.75" customHeight="1" x14ac:dyDescent="0.35">
      <c r="A774" s="21"/>
      <c r="B774" s="6"/>
      <c r="C774" s="6"/>
      <c r="D774" s="6"/>
      <c r="E774" s="6"/>
    </row>
    <row r="775" spans="1:5" ht="12.75" customHeight="1" x14ac:dyDescent="0.35">
      <c r="A775" s="21"/>
      <c r="B775" s="6"/>
      <c r="C775" s="6"/>
      <c r="D775" s="6"/>
      <c r="E775" s="6"/>
    </row>
    <row r="776" spans="1:5" ht="12.75" customHeight="1" x14ac:dyDescent="0.35">
      <c r="A776" s="21"/>
      <c r="B776" s="6"/>
      <c r="C776" s="6"/>
      <c r="D776" s="6"/>
      <c r="E776" s="6"/>
    </row>
    <row r="777" spans="1:5" ht="12.75" customHeight="1" x14ac:dyDescent="0.35">
      <c r="A777" s="21"/>
      <c r="B777" s="6"/>
      <c r="C777" s="6"/>
      <c r="D777" s="6"/>
      <c r="E777" s="6"/>
    </row>
    <row r="778" spans="1:5" ht="12.75" customHeight="1" x14ac:dyDescent="0.35">
      <c r="A778" s="21"/>
      <c r="B778" s="6"/>
      <c r="C778" s="6"/>
      <c r="D778" s="6"/>
      <c r="E778" s="6"/>
    </row>
    <row r="779" spans="1:5" ht="12.75" customHeight="1" x14ac:dyDescent="0.35">
      <c r="A779" s="21"/>
      <c r="B779" s="6"/>
      <c r="C779" s="6"/>
      <c r="D779" s="6"/>
      <c r="E779" s="6"/>
    </row>
    <row r="780" spans="1:5" ht="12.75" customHeight="1" x14ac:dyDescent="0.35">
      <c r="A780" s="21"/>
      <c r="B780" s="6"/>
      <c r="C780" s="6"/>
      <c r="D780" s="6"/>
      <c r="E780" s="6"/>
    </row>
    <row r="781" spans="1:5" ht="12.75" customHeight="1" x14ac:dyDescent="0.35">
      <c r="A781" s="21"/>
      <c r="B781" s="6"/>
      <c r="C781" s="6"/>
      <c r="D781" s="6"/>
      <c r="E781" s="6"/>
    </row>
    <row r="782" spans="1:5" ht="12.75" customHeight="1" x14ac:dyDescent="0.35">
      <c r="A782" s="21"/>
      <c r="B782" s="6"/>
      <c r="C782" s="6"/>
      <c r="D782" s="6"/>
      <c r="E782" s="6"/>
    </row>
    <row r="783" spans="1:5" ht="12.75" customHeight="1" x14ac:dyDescent="0.35">
      <c r="A783" s="21"/>
      <c r="B783" s="6"/>
      <c r="C783" s="6"/>
      <c r="D783" s="6"/>
      <c r="E783" s="6"/>
    </row>
    <row r="784" spans="1:5" ht="12.75" customHeight="1" x14ac:dyDescent="0.35">
      <c r="A784" s="21"/>
      <c r="B784" s="6"/>
      <c r="C784" s="6"/>
      <c r="D784" s="6"/>
      <c r="E784" s="6"/>
    </row>
    <row r="785" spans="1:5" ht="12.75" customHeight="1" x14ac:dyDescent="0.35">
      <c r="A785" s="21"/>
      <c r="B785" s="6"/>
      <c r="C785" s="6"/>
      <c r="D785" s="6"/>
      <c r="E785" s="6"/>
    </row>
    <row r="786" spans="1:5" ht="12.75" customHeight="1" x14ac:dyDescent="0.35">
      <c r="A786" s="21"/>
      <c r="B786" s="6"/>
      <c r="C786" s="6"/>
      <c r="D786" s="6"/>
      <c r="E786" s="6"/>
    </row>
    <row r="787" spans="1:5" ht="12.75" customHeight="1" x14ac:dyDescent="0.35">
      <c r="A787" s="21"/>
      <c r="B787" s="6"/>
      <c r="C787" s="6"/>
      <c r="D787" s="6"/>
      <c r="E787" s="6"/>
    </row>
    <row r="788" spans="1:5" ht="12.75" customHeight="1" x14ac:dyDescent="0.35">
      <c r="A788" s="21"/>
      <c r="B788" s="6"/>
      <c r="C788" s="6"/>
      <c r="D788" s="6"/>
      <c r="E788" s="6"/>
    </row>
    <row r="789" spans="1:5" ht="12.75" customHeight="1" x14ac:dyDescent="0.35">
      <c r="A789" s="21"/>
      <c r="B789" s="6"/>
      <c r="C789" s="6"/>
      <c r="D789" s="6"/>
      <c r="E789" s="6"/>
    </row>
    <row r="790" spans="1:5" ht="12.75" customHeight="1" x14ac:dyDescent="0.35">
      <c r="A790" s="21"/>
      <c r="B790" s="6"/>
      <c r="C790" s="6"/>
      <c r="D790" s="6"/>
      <c r="E790" s="6"/>
    </row>
    <row r="791" spans="1:5" ht="12.75" customHeight="1" x14ac:dyDescent="0.35">
      <c r="A791" s="21"/>
      <c r="B791" s="6"/>
      <c r="C791" s="6"/>
      <c r="D791" s="6"/>
      <c r="E791" s="6"/>
    </row>
    <row r="792" spans="1:5" ht="12.75" customHeight="1" x14ac:dyDescent="0.35">
      <c r="A792" s="21"/>
      <c r="B792" s="6"/>
      <c r="C792" s="6"/>
      <c r="D792" s="6"/>
      <c r="E792" s="6"/>
    </row>
    <row r="793" spans="1:5" ht="12.75" customHeight="1" x14ac:dyDescent="0.35">
      <c r="A793" s="21"/>
      <c r="B793" s="6"/>
      <c r="C793" s="6"/>
      <c r="D793" s="6"/>
      <c r="E793" s="6"/>
    </row>
    <row r="794" spans="1:5" ht="12.75" customHeight="1" x14ac:dyDescent="0.35">
      <c r="A794" s="21"/>
      <c r="B794" s="6"/>
      <c r="C794" s="6"/>
      <c r="D794" s="6"/>
      <c r="E794" s="6"/>
    </row>
    <row r="795" spans="1:5" ht="12.75" customHeight="1" x14ac:dyDescent="0.35">
      <c r="A795" s="21"/>
      <c r="B795" s="6"/>
      <c r="C795" s="6"/>
      <c r="D795" s="6"/>
      <c r="E795" s="6"/>
    </row>
    <row r="796" spans="1:5" ht="12.75" customHeight="1" x14ac:dyDescent="0.35">
      <c r="A796" s="21"/>
      <c r="B796" s="6"/>
      <c r="C796" s="6"/>
      <c r="D796" s="6"/>
      <c r="E796" s="6"/>
    </row>
    <row r="797" spans="1:5" ht="12.75" customHeight="1" x14ac:dyDescent="0.35">
      <c r="A797" s="21"/>
      <c r="B797" s="6"/>
      <c r="C797" s="6"/>
      <c r="D797" s="6"/>
      <c r="E797" s="6"/>
    </row>
    <row r="798" spans="1:5" ht="12.75" customHeight="1" x14ac:dyDescent="0.35">
      <c r="A798" s="21"/>
      <c r="B798" s="6"/>
      <c r="C798" s="6"/>
      <c r="D798" s="6"/>
      <c r="E798" s="6"/>
    </row>
    <row r="799" spans="1:5" ht="12.75" customHeight="1" x14ac:dyDescent="0.35">
      <c r="A799" s="21"/>
      <c r="B799" s="6"/>
      <c r="C799" s="6"/>
      <c r="D799" s="6"/>
      <c r="E799" s="6"/>
    </row>
    <row r="800" spans="1:5" ht="12.75" customHeight="1" x14ac:dyDescent="0.35">
      <c r="A800" s="21"/>
      <c r="B800" s="6"/>
      <c r="C800" s="6"/>
      <c r="D800" s="6"/>
      <c r="E800" s="6"/>
    </row>
    <row r="801" spans="1:5" ht="12.75" customHeight="1" x14ac:dyDescent="0.35">
      <c r="A801" s="21"/>
      <c r="B801" s="6"/>
      <c r="C801" s="6"/>
      <c r="D801" s="6"/>
      <c r="E801" s="6"/>
    </row>
    <row r="802" spans="1:5" ht="12.75" customHeight="1" x14ac:dyDescent="0.35">
      <c r="A802" s="21"/>
      <c r="B802" s="6"/>
      <c r="C802" s="6"/>
      <c r="D802" s="6"/>
      <c r="E802" s="6"/>
    </row>
    <row r="803" spans="1:5" ht="12.75" customHeight="1" x14ac:dyDescent="0.35">
      <c r="A803" s="21"/>
      <c r="B803" s="6"/>
      <c r="C803" s="6"/>
      <c r="D803" s="6"/>
      <c r="E803" s="6"/>
    </row>
    <row r="804" spans="1:5" ht="12.75" customHeight="1" x14ac:dyDescent="0.35">
      <c r="A804" s="21"/>
      <c r="B804" s="6"/>
      <c r="C804" s="6"/>
      <c r="D804" s="6"/>
      <c r="E804" s="6"/>
    </row>
    <row r="805" spans="1:5" ht="12.75" customHeight="1" x14ac:dyDescent="0.35">
      <c r="A805" s="21"/>
      <c r="B805" s="6"/>
      <c r="C805" s="6"/>
      <c r="D805" s="6"/>
      <c r="E805" s="6"/>
    </row>
    <row r="806" spans="1:5" ht="12.75" customHeight="1" x14ac:dyDescent="0.35">
      <c r="A806" s="21"/>
      <c r="B806" s="6"/>
      <c r="C806" s="6"/>
      <c r="D806" s="6"/>
      <c r="E806" s="6"/>
    </row>
    <row r="807" spans="1:5" ht="12.75" customHeight="1" x14ac:dyDescent="0.35">
      <c r="A807" s="21"/>
      <c r="B807" s="6"/>
      <c r="C807" s="6"/>
      <c r="D807" s="6"/>
      <c r="E807" s="6"/>
    </row>
    <row r="808" spans="1:5" ht="12.75" customHeight="1" x14ac:dyDescent="0.35">
      <c r="A808" s="21"/>
      <c r="B808" s="6"/>
      <c r="C808" s="6"/>
      <c r="D808" s="6"/>
      <c r="E808" s="6"/>
    </row>
    <row r="809" spans="1:5" ht="12.75" customHeight="1" x14ac:dyDescent="0.35">
      <c r="A809" s="21"/>
      <c r="B809" s="6"/>
      <c r="C809" s="6"/>
      <c r="D809" s="6"/>
      <c r="E809" s="6"/>
    </row>
    <row r="810" spans="1:5" ht="12.75" customHeight="1" x14ac:dyDescent="0.35">
      <c r="A810" s="21"/>
      <c r="B810" s="6"/>
      <c r="C810" s="6"/>
      <c r="D810" s="6"/>
      <c r="E810" s="6"/>
    </row>
    <row r="811" spans="1:5" ht="12.75" customHeight="1" x14ac:dyDescent="0.35">
      <c r="A811" s="21"/>
      <c r="B811" s="6"/>
      <c r="C811" s="6"/>
      <c r="D811" s="6"/>
      <c r="E811" s="6"/>
    </row>
    <row r="812" spans="1:5" ht="12.75" customHeight="1" x14ac:dyDescent="0.35">
      <c r="A812" s="21"/>
      <c r="B812" s="6"/>
      <c r="C812" s="6"/>
      <c r="D812" s="6"/>
      <c r="E812" s="6"/>
    </row>
    <row r="813" spans="1:5" ht="12.75" customHeight="1" x14ac:dyDescent="0.35">
      <c r="A813" s="21"/>
      <c r="B813" s="6"/>
      <c r="C813" s="6"/>
      <c r="D813" s="6"/>
      <c r="E813" s="6"/>
    </row>
    <row r="814" spans="1:5" ht="12.75" customHeight="1" x14ac:dyDescent="0.35">
      <c r="A814" s="21"/>
      <c r="B814" s="6"/>
      <c r="C814" s="6"/>
      <c r="D814" s="6"/>
      <c r="E814" s="6"/>
    </row>
    <row r="815" spans="1:5" ht="12.75" customHeight="1" x14ac:dyDescent="0.35">
      <c r="A815" s="21"/>
      <c r="B815" s="6"/>
      <c r="C815" s="6"/>
      <c r="D815" s="6"/>
      <c r="E815" s="6"/>
    </row>
    <row r="816" spans="1:5" ht="12.75" customHeight="1" x14ac:dyDescent="0.35">
      <c r="A816" s="21"/>
      <c r="B816" s="6"/>
      <c r="C816" s="6"/>
      <c r="D816" s="6"/>
      <c r="E816" s="6"/>
    </row>
    <row r="817" spans="1:5" ht="12.75" customHeight="1" x14ac:dyDescent="0.35">
      <c r="A817" s="21"/>
      <c r="B817" s="6"/>
      <c r="C817" s="6"/>
      <c r="D817" s="6"/>
      <c r="E817" s="6"/>
    </row>
    <row r="818" spans="1:5" ht="12.75" customHeight="1" x14ac:dyDescent="0.35">
      <c r="A818" s="21"/>
      <c r="B818" s="6"/>
      <c r="C818" s="6"/>
      <c r="D818" s="6"/>
      <c r="E818" s="6"/>
    </row>
    <row r="819" spans="1:5" ht="12.75" customHeight="1" x14ac:dyDescent="0.35">
      <c r="A819" s="21"/>
      <c r="B819" s="6"/>
      <c r="C819" s="6"/>
      <c r="D819" s="6"/>
      <c r="E819" s="6"/>
    </row>
    <row r="820" spans="1:5" ht="12.75" customHeight="1" x14ac:dyDescent="0.35">
      <c r="A820" s="21"/>
      <c r="B820" s="6"/>
      <c r="C820" s="6"/>
      <c r="D820" s="6"/>
      <c r="E820" s="6"/>
    </row>
    <row r="821" spans="1:5" ht="12.75" customHeight="1" x14ac:dyDescent="0.35">
      <c r="A821" s="21"/>
      <c r="B821" s="6"/>
      <c r="C821" s="6"/>
      <c r="D821" s="6"/>
      <c r="E821" s="6"/>
    </row>
    <row r="822" spans="1:5" ht="12.75" customHeight="1" x14ac:dyDescent="0.35">
      <c r="A822" s="21"/>
      <c r="B822" s="6"/>
      <c r="C822" s="6"/>
      <c r="D822" s="6"/>
      <c r="E822" s="6"/>
    </row>
    <row r="823" spans="1:5" ht="12.75" customHeight="1" x14ac:dyDescent="0.35">
      <c r="A823" s="21"/>
      <c r="B823" s="6"/>
      <c r="C823" s="6"/>
      <c r="D823" s="6"/>
      <c r="E823" s="6"/>
    </row>
    <row r="824" spans="1:5" ht="12.75" customHeight="1" x14ac:dyDescent="0.35">
      <c r="A824" s="21"/>
      <c r="B824" s="6"/>
      <c r="C824" s="6"/>
      <c r="D824" s="6"/>
      <c r="E824" s="6"/>
    </row>
    <row r="825" spans="1:5" ht="12.75" customHeight="1" x14ac:dyDescent="0.35">
      <c r="A825" s="21"/>
      <c r="B825" s="6"/>
      <c r="C825" s="6"/>
      <c r="D825" s="6"/>
      <c r="E825" s="6"/>
    </row>
    <row r="826" spans="1:5" ht="12.75" customHeight="1" x14ac:dyDescent="0.35">
      <c r="A826" s="21"/>
      <c r="B826" s="6"/>
      <c r="C826" s="6"/>
      <c r="D826" s="6"/>
      <c r="E826" s="6"/>
    </row>
    <row r="827" spans="1:5" ht="12.75" customHeight="1" x14ac:dyDescent="0.35">
      <c r="A827" s="21"/>
      <c r="B827" s="6"/>
      <c r="C827" s="6"/>
      <c r="D827" s="6"/>
      <c r="E827" s="6"/>
    </row>
    <row r="828" spans="1:5" ht="12.75" customHeight="1" x14ac:dyDescent="0.35">
      <c r="A828" s="21"/>
      <c r="B828" s="6"/>
      <c r="C828" s="6"/>
      <c r="D828" s="6"/>
      <c r="E828" s="6"/>
    </row>
    <row r="829" spans="1:5" ht="12.75" customHeight="1" x14ac:dyDescent="0.35">
      <c r="A829" s="21"/>
      <c r="B829" s="6"/>
      <c r="C829" s="6"/>
      <c r="D829" s="6"/>
      <c r="E829" s="6"/>
    </row>
    <row r="830" spans="1:5" ht="12.75" customHeight="1" x14ac:dyDescent="0.35">
      <c r="A830" s="21"/>
      <c r="B830" s="6"/>
      <c r="C830" s="6"/>
      <c r="D830" s="6"/>
      <c r="E830" s="6"/>
    </row>
    <row r="831" spans="1:5" ht="12.75" customHeight="1" x14ac:dyDescent="0.35">
      <c r="A831" s="21"/>
      <c r="B831" s="6"/>
      <c r="C831" s="6"/>
      <c r="D831" s="6"/>
      <c r="E831" s="6"/>
    </row>
    <row r="832" spans="1:5" ht="12.75" customHeight="1" x14ac:dyDescent="0.35">
      <c r="A832" s="21"/>
      <c r="B832" s="6"/>
      <c r="C832" s="6"/>
      <c r="D832" s="6"/>
      <c r="E832" s="6"/>
    </row>
    <row r="833" spans="1:5" ht="12.75" customHeight="1" x14ac:dyDescent="0.35">
      <c r="A833" s="21"/>
      <c r="B833" s="6"/>
      <c r="C833" s="6"/>
      <c r="D833" s="6"/>
      <c r="E833" s="6"/>
    </row>
    <row r="834" spans="1:5" ht="12.75" customHeight="1" x14ac:dyDescent="0.35">
      <c r="A834" s="21"/>
      <c r="B834" s="6"/>
      <c r="C834" s="6"/>
      <c r="D834" s="6"/>
      <c r="E834" s="6"/>
    </row>
    <row r="835" spans="1:5" ht="12.75" customHeight="1" x14ac:dyDescent="0.35">
      <c r="A835" s="21"/>
      <c r="B835" s="6"/>
      <c r="C835" s="6"/>
      <c r="D835" s="6"/>
      <c r="E835" s="6"/>
    </row>
    <row r="836" spans="1:5" ht="12.75" customHeight="1" x14ac:dyDescent="0.35">
      <c r="A836" s="21"/>
      <c r="B836" s="6"/>
      <c r="C836" s="6"/>
      <c r="D836" s="6"/>
      <c r="E836" s="6"/>
    </row>
    <row r="837" spans="1:5" ht="12.75" customHeight="1" x14ac:dyDescent="0.35">
      <c r="A837" s="21"/>
      <c r="B837" s="6"/>
      <c r="C837" s="6"/>
      <c r="D837" s="6"/>
      <c r="E837" s="6"/>
    </row>
    <row r="838" spans="1:5" ht="12.75" customHeight="1" x14ac:dyDescent="0.35">
      <c r="A838" s="21"/>
      <c r="B838" s="6"/>
      <c r="C838" s="6"/>
      <c r="D838" s="6"/>
      <c r="E838" s="6"/>
    </row>
    <row r="839" spans="1:5" ht="12.75" customHeight="1" x14ac:dyDescent="0.35">
      <c r="A839" s="21"/>
      <c r="B839" s="6"/>
      <c r="C839" s="6"/>
      <c r="D839" s="6"/>
      <c r="E839" s="6"/>
    </row>
    <row r="840" spans="1:5" ht="12.75" customHeight="1" x14ac:dyDescent="0.35">
      <c r="A840" s="21"/>
      <c r="B840" s="6"/>
      <c r="C840" s="6"/>
      <c r="D840" s="6"/>
      <c r="E840" s="6"/>
    </row>
    <row r="841" spans="1:5" ht="12.75" customHeight="1" x14ac:dyDescent="0.35">
      <c r="A841" s="21"/>
      <c r="B841" s="6"/>
      <c r="C841" s="6"/>
      <c r="D841" s="6"/>
      <c r="E841" s="6"/>
    </row>
    <row r="842" spans="1:5" ht="12.75" customHeight="1" x14ac:dyDescent="0.35">
      <c r="A842" s="21"/>
      <c r="B842" s="6"/>
      <c r="C842" s="6"/>
      <c r="D842" s="6"/>
      <c r="E842" s="6"/>
    </row>
    <row r="843" spans="1:5" ht="12.75" customHeight="1" x14ac:dyDescent="0.35">
      <c r="A843" s="21"/>
      <c r="B843" s="6"/>
      <c r="C843" s="6"/>
      <c r="D843" s="6"/>
      <c r="E843" s="6"/>
    </row>
    <row r="844" spans="1:5" ht="12.75" customHeight="1" x14ac:dyDescent="0.35">
      <c r="A844" s="21"/>
      <c r="B844" s="6"/>
      <c r="C844" s="6"/>
      <c r="D844" s="6"/>
      <c r="E844" s="6"/>
    </row>
    <row r="845" spans="1:5" ht="12.75" customHeight="1" x14ac:dyDescent="0.35">
      <c r="A845" s="21"/>
      <c r="B845" s="6"/>
      <c r="C845" s="6"/>
      <c r="D845" s="6"/>
      <c r="E845" s="6"/>
    </row>
    <row r="846" spans="1:5" ht="12.75" customHeight="1" x14ac:dyDescent="0.35">
      <c r="A846" s="21"/>
      <c r="B846" s="6"/>
      <c r="C846" s="6"/>
      <c r="D846" s="6"/>
      <c r="E846" s="6"/>
    </row>
    <row r="847" spans="1:5" ht="12.75" customHeight="1" x14ac:dyDescent="0.35">
      <c r="A847" s="21"/>
      <c r="B847" s="6"/>
      <c r="C847" s="6"/>
      <c r="D847" s="6"/>
      <c r="E847" s="6"/>
    </row>
    <row r="848" spans="1:5" ht="12.75" customHeight="1" x14ac:dyDescent="0.35">
      <c r="A848" s="21"/>
      <c r="B848" s="6"/>
      <c r="C848" s="6"/>
      <c r="D848" s="6"/>
      <c r="E848" s="6"/>
    </row>
    <row r="849" spans="1:5" ht="12.75" customHeight="1" x14ac:dyDescent="0.35">
      <c r="A849" s="21"/>
      <c r="B849" s="6"/>
      <c r="C849" s="6"/>
      <c r="D849" s="6"/>
      <c r="E849" s="6"/>
    </row>
    <row r="850" spans="1:5" ht="12.75" customHeight="1" x14ac:dyDescent="0.35">
      <c r="A850" s="21"/>
      <c r="B850" s="6"/>
      <c r="C850" s="6"/>
      <c r="D850" s="6"/>
      <c r="E850" s="6"/>
    </row>
    <row r="851" spans="1:5" ht="12.75" customHeight="1" x14ac:dyDescent="0.35">
      <c r="A851" s="21"/>
      <c r="B851" s="6"/>
      <c r="C851" s="6"/>
      <c r="D851" s="6"/>
      <c r="E851" s="6"/>
    </row>
    <row r="852" spans="1:5" ht="12.75" customHeight="1" x14ac:dyDescent="0.35">
      <c r="A852" s="21"/>
      <c r="B852" s="6"/>
      <c r="C852" s="6"/>
      <c r="D852" s="6"/>
      <c r="E852" s="6"/>
    </row>
    <row r="853" spans="1:5" ht="12.75" customHeight="1" x14ac:dyDescent="0.35">
      <c r="A853" s="21"/>
      <c r="B853" s="6"/>
      <c r="C853" s="6"/>
      <c r="D853" s="6"/>
      <c r="E853" s="6"/>
    </row>
    <row r="854" spans="1:5" ht="12.75" customHeight="1" x14ac:dyDescent="0.35">
      <c r="A854" s="21"/>
      <c r="B854" s="6"/>
      <c r="C854" s="6"/>
      <c r="D854" s="6"/>
      <c r="E854" s="6"/>
    </row>
    <row r="855" spans="1:5" ht="12.75" customHeight="1" x14ac:dyDescent="0.35">
      <c r="A855" s="21"/>
      <c r="B855" s="6"/>
      <c r="C855" s="6"/>
      <c r="D855" s="6"/>
      <c r="E855" s="6"/>
    </row>
    <row r="856" spans="1:5" ht="12.75" customHeight="1" x14ac:dyDescent="0.35">
      <c r="A856" s="21"/>
      <c r="B856" s="6"/>
      <c r="C856" s="6"/>
      <c r="D856" s="6"/>
      <c r="E856" s="6"/>
    </row>
    <row r="857" spans="1:5" ht="12.75" customHeight="1" x14ac:dyDescent="0.35">
      <c r="A857" s="21"/>
      <c r="B857" s="6"/>
      <c r="C857" s="6"/>
      <c r="D857" s="6"/>
      <c r="E857" s="6"/>
    </row>
    <row r="858" spans="1:5" ht="12.75" customHeight="1" x14ac:dyDescent="0.35">
      <c r="A858" s="21"/>
      <c r="B858" s="6"/>
      <c r="C858" s="6"/>
      <c r="D858" s="6"/>
      <c r="E858" s="6"/>
    </row>
    <row r="859" spans="1:5" ht="12.75" customHeight="1" x14ac:dyDescent="0.35">
      <c r="A859" s="21"/>
      <c r="B859" s="6"/>
      <c r="C859" s="6"/>
      <c r="D859" s="6"/>
      <c r="E859" s="6"/>
    </row>
    <row r="860" spans="1:5" ht="12.75" customHeight="1" x14ac:dyDescent="0.35">
      <c r="A860" s="21"/>
      <c r="B860" s="6"/>
      <c r="C860" s="6"/>
      <c r="D860" s="6"/>
      <c r="E860" s="6"/>
    </row>
    <row r="861" spans="1:5" ht="12.75" customHeight="1" x14ac:dyDescent="0.35">
      <c r="A861" s="21"/>
      <c r="B861" s="6"/>
      <c r="C861" s="6"/>
      <c r="D861" s="6"/>
      <c r="E861" s="6"/>
    </row>
    <row r="862" spans="1:5" ht="12.75" customHeight="1" x14ac:dyDescent="0.35">
      <c r="A862" s="21"/>
      <c r="B862" s="6"/>
      <c r="C862" s="6"/>
      <c r="D862" s="6"/>
      <c r="E862" s="6"/>
    </row>
    <row r="863" spans="1:5" ht="12.75" customHeight="1" x14ac:dyDescent="0.35">
      <c r="A863" s="21"/>
      <c r="B863" s="6"/>
      <c r="C863" s="6"/>
      <c r="D863" s="6"/>
      <c r="E863" s="6"/>
    </row>
    <row r="864" spans="1:5" ht="12.75" customHeight="1" x14ac:dyDescent="0.35">
      <c r="A864" s="21"/>
      <c r="B864" s="6"/>
      <c r="C864" s="6"/>
      <c r="D864" s="6"/>
      <c r="E864" s="6"/>
    </row>
    <row r="865" spans="1:5" ht="12.75" customHeight="1" x14ac:dyDescent="0.35">
      <c r="A865" s="21"/>
      <c r="B865" s="6"/>
      <c r="C865" s="6"/>
      <c r="D865" s="6"/>
      <c r="E865" s="6"/>
    </row>
    <row r="866" spans="1:5" ht="12.75" customHeight="1" x14ac:dyDescent="0.35">
      <c r="A866" s="21"/>
      <c r="B866" s="6"/>
      <c r="C866" s="6"/>
      <c r="D866" s="6"/>
      <c r="E866" s="6"/>
    </row>
    <row r="867" spans="1:5" ht="12.75" customHeight="1" x14ac:dyDescent="0.35">
      <c r="A867" s="21"/>
      <c r="B867" s="6"/>
      <c r="C867" s="6"/>
      <c r="D867" s="6"/>
      <c r="E867" s="6"/>
    </row>
    <row r="868" spans="1:5" ht="12.75" customHeight="1" x14ac:dyDescent="0.35">
      <c r="A868" s="21"/>
      <c r="B868" s="6"/>
      <c r="C868" s="6"/>
      <c r="D868" s="6"/>
      <c r="E868" s="6"/>
    </row>
    <row r="869" spans="1:5" ht="12.75" customHeight="1" x14ac:dyDescent="0.35">
      <c r="A869" s="21"/>
      <c r="B869" s="6"/>
      <c r="C869" s="6"/>
      <c r="D869" s="6"/>
      <c r="E869" s="6"/>
    </row>
    <row r="870" spans="1:5" ht="12.75" customHeight="1" x14ac:dyDescent="0.35">
      <c r="A870" s="21"/>
      <c r="B870" s="6"/>
      <c r="C870" s="6"/>
      <c r="D870" s="6"/>
      <c r="E870" s="6"/>
    </row>
    <row r="871" spans="1:5" ht="12.75" customHeight="1" x14ac:dyDescent="0.35">
      <c r="A871" s="21"/>
      <c r="B871" s="6"/>
      <c r="C871" s="6"/>
      <c r="D871" s="6"/>
      <c r="E871" s="6"/>
    </row>
    <row r="872" spans="1:5" ht="12.75" customHeight="1" x14ac:dyDescent="0.35">
      <c r="A872" s="21"/>
      <c r="B872" s="6"/>
      <c r="C872" s="6"/>
      <c r="D872" s="6"/>
      <c r="E872" s="6"/>
    </row>
    <row r="873" spans="1:5" ht="12.75" customHeight="1" x14ac:dyDescent="0.35">
      <c r="A873" s="21"/>
      <c r="B873" s="6"/>
      <c r="C873" s="6"/>
      <c r="D873" s="6"/>
      <c r="E873" s="6"/>
    </row>
    <row r="874" spans="1:5" ht="12.75" customHeight="1" x14ac:dyDescent="0.35">
      <c r="A874" s="21"/>
      <c r="B874" s="6"/>
      <c r="C874" s="6"/>
      <c r="D874" s="6"/>
      <c r="E874" s="6"/>
    </row>
    <row r="875" spans="1:5" ht="12.75" customHeight="1" x14ac:dyDescent="0.35">
      <c r="A875" s="21"/>
      <c r="B875" s="6"/>
      <c r="C875" s="6"/>
      <c r="D875" s="6"/>
      <c r="E875" s="6"/>
    </row>
    <row r="876" spans="1:5" ht="12.75" customHeight="1" x14ac:dyDescent="0.35">
      <c r="A876" s="21"/>
      <c r="B876" s="6"/>
      <c r="C876" s="6"/>
      <c r="D876" s="6"/>
      <c r="E876" s="6"/>
    </row>
    <row r="877" spans="1:5" ht="12.75" customHeight="1" x14ac:dyDescent="0.35">
      <c r="A877" s="21"/>
      <c r="B877" s="6"/>
      <c r="C877" s="6"/>
      <c r="D877" s="6"/>
      <c r="E877" s="6"/>
    </row>
    <row r="878" spans="1:5" ht="12.75" customHeight="1" x14ac:dyDescent="0.35">
      <c r="A878" s="21"/>
      <c r="B878" s="6"/>
      <c r="C878" s="6"/>
      <c r="D878" s="6"/>
      <c r="E878" s="6"/>
    </row>
    <row r="879" spans="1:5" ht="12.75" customHeight="1" x14ac:dyDescent="0.35">
      <c r="A879" s="21"/>
      <c r="B879" s="6"/>
      <c r="C879" s="6"/>
      <c r="D879" s="6"/>
      <c r="E879" s="6"/>
    </row>
    <row r="880" spans="1:5" ht="12.75" customHeight="1" x14ac:dyDescent="0.35">
      <c r="A880" s="21"/>
      <c r="B880" s="6"/>
      <c r="C880" s="6"/>
      <c r="D880" s="6"/>
      <c r="E880" s="6"/>
    </row>
    <row r="881" spans="1:5" ht="12.75" customHeight="1" x14ac:dyDescent="0.35">
      <c r="A881" s="21"/>
      <c r="B881" s="6"/>
      <c r="C881" s="6"/>
      <c r="D881" s="6"/>
      <c r="E881" s="6"/>
    </row>
    <row r="882" spans="1:5" ht="12.75" customHeight="1" x14ac:dyDescent="0.35">
      <c r="A882" s="21"/>
      <c r="B882" s="6"/>
      <c r="C882" s="6"/>
      <c r="D882" s="6"/>
      <c r="E882" s="6"/>
    </row>
    <row r="883" spans="1:5" ht="12.75" customHeight="1" x14ac:dyDescent="0.35">
      <c r="A883" s="21"/>
      <c r="B883" s="6"/>
      <c r="C883" s="6"/>
      <c r="D883" s="6"/>
      <c r="E883" s="6"/>
    </row>
    <row r="884" spans="1:5" ht="12.75" customHeight="1" x14ac:dyDescent="0.35">
      <c r="A884" s="21"/>
      <c r="B884" s="6"/>
      <c r="C884" s="6"/>
      <c r="D884" s="6"/>
      <c r="E884" s="6"/>
    </row>
    <row r="885" spans="1:5" ht="12.75" customHeight="1" x14ac:dyDescent="0.35">
      <c r="A885" s="21"/>
      <c r="B885" s="6"/>
      <c r="C885" s="6"/>
      <c r="D885" s="6"/>
      <c r="E885" s="6"/>
    </row>
    <row r="886" spans="1:5" ht="12.75" customHeight="1" x14ac:dyDescent="0.35">
      <c r="A886" s="21"/>
      <c r="B886" s="6"/>
      <c r="C886" s="6"/>
      <c r="D886" s="6"/>
      <c r="E886" s="6"/>
    </row>
    <row r="887" spans="1:5" ht="12.75" customHeight="1" x14ac:dyDescent="0.35">
      <c r="A887" s="21"/>
      <c r="B887" s="6"/>
      <c r="C887" s="6"/>
      <c r="D887" s="6"/>
      <c r="E887" s="6"/>
    </row>
    <row r="888" spans="1:5" ht="12.75" customHeight="1" x14ac:dyDescent="0.35">
      <c r="A888" s="21"/>
      <c r="B888" s="6"/>
      <c r="C888" s="6"/>
      <c r="D888" s="6"/>
      <c r="E888" s="6"/>
    </row>
    <row r="889" spans="1:5" ht="12.75" customHeight="1" x14ac:dyDescent="0.35">
      <c r="A889" s="21"/>
      <c r="B889" s="6"/>
      <c r="C889" s="6"/>
      <c r="D889" s="6"/>
      <c r="E889" s="6"/>
    </row>
    <row r="890" spans="1:5" ht="12.75" customHeight="1" x14ac:dyDescent="0.35">
      <c r="A890" s="21"/>
      <c r="B890" s="6"/>
      <c r="C890" s="6"/>
      <c r="D890" s="6"/>
      <c r="E890" s="6"/>
    </row>
    <row r="891" spans="1:5" ht="12.75" customHeight="1" x14ac:dyDescent="0.35">
      <c r="A891" s="21"/>
      <c r="B891" s="6"/>
      <c r="C891" s="6"/>
      <c r="D891" s="6"/>
      <c r="E891" s="6"/>
    </row>
    <row r="892" spans="1:5" ht="12.75" customHeight="1" x14ac:dyDescent="0.35">
      <c r="A892" s="21"/>
      <c r="B892" s="6"/>
      <c r="C892" s="6"/>
      <c r="D892" s="6"/>
      <c r="E892" s="6"/>
    </row>
    <row r="893" spans="1:5" ht="12.75" customHeight="1" x14ac:dyDescent="0.35">
      <c r="A893" s="21"/>
      <c r="B893" s="6"/>
      <c r="C893" s="6"/>
      <c r="D893" s="6"/>
      <c r="E893" s="6"/>
    </row>
    <row r="894" spans="1:5" ht="12.75" customHeight="1" x14ac:dyDescent="0.35">
      <c r="A894" s="21"/>
      <c r="B894" s="6"/>
      <c r="C894" s="6"/>
      <c r="D894" s="6"/>
      <c r="E894" s="6"/>
    </row>
    <row r="895" spans="1:5" ht="12.75" customHeight="1" x14ac:dyDescent="0.35">
      <c r="A895" s="21"/>
      <c r="B895" s="6"/>
      <c r="C895" s="6"/>
      <c r="D895" s="6"/>
      <c r="E895" s="6"/>
    </row>
    <row r="896" spans="1:5" ht="12.75" customHeight="1" x14ac:dyDescent="0.35">
      <c r="A896" s="21"/>
      <c r="B896" s="6"/>
      <c r="C896" s="6"/>
      <c r="D896" s="6"/>
      <c r="E896" s="6"/>
    </row>
    <row r="897" spans="1:5" ht="12.75" customHeight="1" x14ac:dyDescent="0.35">
      <c r="A897" s="21"/>
      <c r="B897" s="6"/>
      <c r="C897" s="6"/>
      <c r="D897" s="6"/>
      <c r="E897" s="6"/>
    </row>
    <row r="898" spans="1:5" ht="12.75" customHeight="1" x14ac:dyDescent="0.35">
      <c r="A898" s="21"/>
      <c r="B898" s="6"/>
      <c r="C898" s="6"/>
      <c r="D898" s="6"/>
      <c r="E898" s="6"/>
    </row>
    <row r="899" spans="1:5" ht="12.75" customHeight="1" x14ac:dyDescent="0.35">
      <c r="A899" s="21"/>
      <c r="B899" s="6"/>
      <c r="C899" s="6"/>
      <c r="D899" s="6"/>
      <c r="E899" s="6"/>
    </row>
    <row r="900" spans="1:5" ht="12.75" customHeight="1" x14ac:dyDescent="0.35">
      <c r="A900" s="21"/>
      <c r="B900" s="6"/>
      <c r="C900" s="6"/>
      <c r="D900" s="6"/>
      <c r="E900" s="6"/>
    </row>
    <row r="901" spans="1:5" ht="12.75" customHeight="1" x14ac:dyDescent="0.35">
      <c r="A901" s="21"/>
      <c r="B901" s="6"/>
      <c r="C901" s="6"/>
      <c r="D901" s="6"/>
      <c r="E901" s="6"/>
    </row>
    <row r="902" spans="1:5" ht="12.75" customHeight="1" x14ac:dyDescent="0.35">
      <c r="A902" s="21"/>
      <c r="B902" s="6"/>
      <c r="C902" s="6"/>
      <c r="D902" s="6"/>
      <c r="E902" s="6"/>
    </row>
    <row r="903" spans="1:5" ht="12.75" customHeight="1" x14ac:dyDescent="0.35">
      <c r="A903" s="21"/>
      <c r="B903" s="6"/>
      <c r="C903" s="6"/>
      <c r="D903" s="6"/>
      <c r="E903" s="6"/>
    </row>
    <row r="904" spans="1:5" ht="12.75" customHeight="1" x14ac:dyDescent="0.35">
      <c r="A904" s="21"/>
      <c r="B904" s="6"/>
      <c r="C904" s="6"/>
      <c r="D904" s="6"/>
      <c r="E904" s="6"/>
    </row>
    <row r="905" spans="1:5" ht="12.75" customHeight="1" x14ac:dyDescent="0.35">
      <c r="A905" s="21"/>
      <c r="B905" s="6"/>
      <c r="C905" s="6"/>
      <c r="D905" s="6"/>
      <c r="E905" s="6"/>
    </row>
    <row r="906" spans="1:5" ht="12.75" customHeight="1" x14ac:dyDescent="0.35">
      <c r="A906" s="21"/>
      <c r="B906" s="6"/>
      <c r="C906" s="6"/>
      <c r="D906" s="6"/>
      <c r="E906" s="6"/>
    </row>
    <row r="907" spans="1:5" ht="12.75" customHeight="1" x14ac:dyDescent="0.35">
      <c r="A907" s="21"/>
      <c r="B907" s="6"/>
      <c r="C907" s="6"/>
      <c r="D907" s="6"/>
      <c r="E907" s="6"/>
    </row>
    <row r="908" spans="1:5" ht="12.75" customHeight="1" x14ac:dyDescent="0.35">
      <c r="A908" s="21"/>
      <c r="B908" s="6"/>
      <c r="C908" s="6"/>
      <c r="D908" s="6"/>
      <c r="E908" s="6"/>
    </row>
    <row r="909" spans="1:5" ht="12.75" customHeight="1" x14ac:dyDescent="0.35">
      <c r="A909" s="21"/>
      <c r="B909" s="6"/>
      <c r="C909" s="6"/>
      <c r="D909" s="6"/>
      <c r="E909" s="6"/>
    </row>
    <row r="910" spans="1:5" ht="12.75" customHeight="1" x14ac:dyDescent="0.35">
      <c r="A910" s="21"/>
      <c r="B910" s="6"/>
      <c r="C910" s="6"/>
      <c r="D910" s="6"/>
      <c r="E910" s="6"/>
    </row>
    <row r="911" spans="1:5" ht="12.75" customHeight="1" x14ac:dyDescent="0.35">
      <c r="A911" s="21"/>
      <c r="B911" s="6"/>
      <c r="C911" s="6"/>
      <c r="D911" s="6"/>
      <c r="E911" s="6"/>
    </row>
    <row r="912" spans="1:5" ht="12.75" customHeight="1" x14ac:dyDescent="0.35">
      <c r="A912" s="21"/>
      <c r="B912" s="6"/>
      <c r="C912" s="6"/>
      <c r="D912" s="6"/>
      <c r="E912" s="6"/>
    </row>
    <row r="913" spans="1:5" ht="12.75" customHeight="1" x14ac:dyDescent="0.35">
      <c r="A913" s="21"/>
      <c r="B913" s="6"/>
      <c r="C913" s="6"/>
      <c r="D913" s="6"/>
      <c r="E913" s="6"/>
    </row>
    <row r="914" spans="1:5" ht="12.75" customHeight="1" x14ac:dyDescent="0.35">
      <c r="A914" s="21"/>
      <c r="B914" s="6"/>
      <c r="C914" s="6"/>
      <c r="D914" s="6"/>
      <c r="E914" s="6"/>
    </row>
    <row r="915" spans="1:5" ht="12.75" customHeight="1" x14ac:dyDescent="0.35">
      <c r="A915" s="21"/>
      <c r="B915" s="6"/>
      <c r="C915" s="6"/>
      <c r="D915" s="6"/>
      <c r="E915" s="6"/>
    </row>
    <row r="916" spans="1:5" ht="12.75" customHeight="1" x14ac:dyDescent="0.35">
      <c r="A916" s="21"/>
      <c r="B916" s="6"/>
      <c r="C916" s="6"/>
      <c r="D916" s="6"/>
      <c r="E916" s="6"/>
    </row>
    <row r="917" spans="1:5" ht="12.75" customHeight="1" x14ac:dyDescent="0.35">
      <c r="A917" s="21"/>
      <c r="B917" s="6"/>
      <c r="C917" s="6"/>
      <c r="D917" s="6"/>
      <c r="E917" s="6"/>
    </row>
    <row r="918" spans="1:5" ht="12.75" customHeight="1" x14ac:dyDescent="0.35">
      <c r="A918" s="21"/>
      <c r="B918" s="6"/>
      <c r="C918" s="6"/>
      <c r="D918" s="6"/>
      <c r="E918" s="6"/>
    </row>
    <row r="919" spans="1:5" ht="12.75" customHeight="1" x14ac:dyDescent="0.35">
      <c r="A919" s="21"/>
      <c r="B919" s="6"/>
      <c r="C919" s="6"/>
      <c r="D919" s="6"/>
      <c r="E919" s="6"/>
    </row>
    <row r="920" spans="1:5" ht="12.75" customHeight="1" x14ac:dyDescent="0.35">
      <c r="A920" s="21"/>
      <c r="B920" s="6"/>
      <c r="C920" s="6"/>
      <c r="D920" s="6"/>
      <c r="E920" s="6"/>
    </row>
    <row r="921" spans="1:5" ht="12.75" customHeight="1" x14ac:dyDescent="0.35">
      <c r="A921" s="21"/>
      <c r="B921" s="6"/>
      <c r="C921" s="6"/>
      <c r="D921" s="6"/>
      <c r="E921" s="6"/>
    </row>
    <row r="922" spans="1:5" ht="12.75" customHeight="1" x14ac:dyDescent="0.35">
      <c r="A922" s="21"/>
      <c r="B922" s="6"/>
      <c r="C922" s="6"/>
      <c r="D922" s="6"/>
      <c r="E922" s="6"/>
    </row>
    <row r="923" spans="1:5" ht="12.75" customHeight="1" x14ac:dyDescent="0.35">
      <c r="A923" s="21"/>
      <c r="B923" s="6"/>
      <c r="C923" s="6"/>
      <c r="D923" s="6"/>
      <c r="E923" s="6"/>
    </row>
    <row r="924" spans="1:5" ht="12.75" customHeight="1" x14ac:dyDescent="0.35">
      <c r="A924" s="21"/>
      <c r="B924" s="6"/>
      <c r="C924" s="6"/>
      <c r="D924" s="6"/>
      <c r="E924" s="6"/>
    </row>
    <row r="925" spans="1:5" ht="12.75" customHeight="1" x14ac:dyDescent="0.35">
      <c r="A925" s="21"/>
      <c r="B925" s="6"/>
      <c r="C925" s="6"/>
      <c r="D925" s="6"/>
      <c r="E925" s="6"/>
    </row>
    <row r="926" spans="1:5" ht="12.75" customHeight="1" x14ac:dyDescent="0.35">
      <c r="A926" s="21"/>
      <c r="B926" s="6"/>
      <c r="C926" s="6"/>
      <c r="D926" s="6"/>
      <c r="E926" s="6"/>
    </row>
    <row r="927" spans="1:5" ht="12.75" customHeight="1" x14ac:dyDescent="0.35">
      <c r="A927" s="21"/>
      <c r="B927" s="6"/>
      <c r="C927" s="6"/>
      <c r="D927" s="6"/>
      <c r="E927" s="6"/>
    </row>
    <row r="928" spans="1:5" ht="12.75" customHeight="1" x14ac:dyDescent="0.35">
      <c r="A928" s="21"/>
      <c r="B928" s="6"/>
      <c r="C928" s="6"/>
      <c r="D928" s="6"/>
      <c r="E928" s="6"/>
    </row>
    <row r="929" spans="1:5" ht="12.75" customHeight="1" x14ac:dyDescent="0.35">
      <c r="A929" s="21"/>
      <c r="B929" s="6"/>
      <c r="C929" s="6"/>
      <c r="D929" s="6"/>
      <c r="E929" s="6"/>
    </row>
    <row r="930" spans="1:5" ht="12.75" customHeight="1" x14ac:dyDescent="0.35">
      <c r="A930" s="21"/>
      <c r="B930" s="6"/>
      <c r="C930" s="6"/>
      <c r="D930" s="6"/>
      <c r="E930" s="6"/>
    </row>
    <row r="931" spans="1:5" ht="12.75" customHeight="1" x14ac:dyDescent="0.35">
      <c r="A931" s="21"/>
      <c r="B931" s="6"/>
      <c r="C931" s="6"/>
      <c r="D931" s="6"/>
      <c r="E931" s="6"/>
    </row>
    <row r="932" spans="1:5" ht="12.75" customHeight="1" x14ac:dyDescent="0.35">
      <c r="A932" s="21"/>
      <c r="B932" s="6"/>
      <c r="C932" s="6"/>
      <c r="D932" s="6"/>
      <c r="E932" s="6"/>
    </row>
    <row r="933" spans="1:5" ht="12.75" customHeight="1" x14ac:dyDescent="0.35">
      <c r="A933" s="21"/>
      <c r="B933" s="6"/>
      <c r="C933" s="6"/>
      <c r="D933" s="6"/>
      <c r="E933" s="6"/>
    </row>
    <row r="934" spans="1:5" ht="12.75" customHeight="1" x14ac:dyDescent="0.35">
      <c r="A934" s="21"/>
      <c r="B934" s="6"/>
      <c r="C934" s="6"/>
      <c r="D934" s="6"/>
      <c r="E934" s="6"/>
    </row>
    <row r="935" spans="1:5" ht="12.75" customHeight="1" x14ac:dyDescent="0.35">
      <c r="A935" s="21"/>
      <c r="B935" s="6"/>
      <c r="C935" s="6"/>
      <c r="D935" s="6"/>
      <c r="E935" s="6"/>
    </row>
    <row r="936" spans="1:5" ht="12.75" customHeight="1" x14ac:dyDescent="0.35">
      <c r="A936" s="21"/>
      <c r="B936" s="6"/>
      <c r="C936" s="6"/>
      <c r="D936" s="6"/>
      <c r="E936" s="6"/>
    </row>
    <row r="937" spans="1:5" ht="12.75" customHeight="1" x14ac:dyDescent="0.35">
      <c r="A937" s="21"/>
      <c r="B937" s="6"/>
      <c r="C937" s="6"/>
      <c r="D937" s="6"/>
      <c r="E937" s="6"/>
    </row>
    <row r="938" spans="1:5" ht="12.75" customHeight="1" x14ac:dyDescent="0.35">
      <c r="A938" s="21"/>
      <c r="B938" s="6"/>
      <c r="C938" s="6"/>
      <c r="D938" s="6"/>
      <c r="E938" s="6"/>
    </row>
    <row r="939" spans="1:5" ht="12.75" customHeight="1" x14ac:dyDescent="0.35">
      <c r="A939" s="21"/>
      <c r="B939" s="6"/>
      <c r="C939" s="6"/>
      <c r="D939" s="6"/>
      <c r="E939" s="6"/>
    </row>
    <row r="940" spans="1:5" ht="12.75" customHeight="1" x14ac:dyDescent="0.35">
      <c r="A940" s="21"/>
      <c r="B940" s="6"/>
      <c r="C940" s="6"/>
      <c r="D940" s="6"/>
      <c r="E940" s="6"/>
    </row>
    <row r="941" spans="1:5" ht="12.75" customHeight="1" x14ac:dyDescent="0.35">
      <c r="A941" s="21"/>
      <c r="B941" s="6"/>
      <c r="C941" s="6"/>
      <c r="D941" s="6"/>
      <c r="E941" s="6"/>
    </row>
    <row r="942" spans="1:5" ht="12.75" customHeight="1" x14ac:dyDescent="0.35">
      <c r="A942" s="21"/>
      <c r="B942" s="6"/>
      <c r="C942" s="6"/>
      <c r="D942" s="6"/>
      <c r="E942" s="6"/>
    </row>
    <row r="943" spans="1:5" ht="12.75" customHeight="1" x14ac:dyDescent="0.35">
      <c r="A943" s="21"/>
      <c r="B943" s="6"/>
      <c r="C943" s="6"/>
      <c r="D943" s="6"/>
      <c r="E943" s="6"/>
    </row>
    <row r="944" spans="1:5" ht="12.75" customHeight="1" x14ac:dyDescent="0.35">
      <c r="A944" s="21"/>
      <c r="B944" s="6"/>
      <c r="C944" s="6"/>
      <c r="D944" s="6"/>
      <c r="E944" s="6"/>
    </row>
    <row r="945" spans="1:5" ht="12.75" customHeight="1" x14ac:dyDescent="0.35">
      <c r="A945" s="21"/>
      <c r="B945" s="6"/>
      <c r="C945" s="6"/>
      <c r="D945" s="6"/>
      <c r="E945" s="6"/>
    </row>
    <row r="946" spans="1:5" ht="12.75" customHeight="1" x14ac:dyDescent="0.35">
      <c r="A946" s="21"/>
      <c r="B946" s="6"/>
      <c r="C946" s="6"/>
      <c r="D946" s="6"/>
      <c r="E946" s="6"/>
    </row>
    <row r="947" spans="1:5" ht="12.75" customHeight="1" x14ac:dyDescent="0.35">
      <c r="A947" s="21"/>
      <c r="B947" s="6"/>
      <c r="C947" s="6"/>
      <c r="D947" s="6"/>
      <c r="E947" s="6"/>
    </row>
    <row r="948" spans="1:5" ht="12.75" customHeight="1" x14ac:dyDescent="0.35">
      <c r="A948" s="21"/>
      <c r="B948" s="6"/>
      <c r="C948" s="6"/>
      <c r="D948" s="6"/>
      <c r="E948" s="6"/>
    </row>
    <row r="949" spans="1:5" ht="12.75" customHeight="1" x14ac:dyDescent="0.35">
      <c r="A949" s="21"/>
      <c r="B949" s="6"/>
      <c r="C949" s="6"/>
      <c r="D949" s="6"/>
      <c r="E949" s="6"/>
    </row>
    <row r="950" spans="1:5" ht="12.75" customHeight="1" x14ac:dyDescent="0.35">
      <c r="A950" s="21"/>
      <c r="B950" s="6"/>
      <c r="C950" s="6"/>
      <c r="D950" s="6"/>
      <c r="E950" s="6"/>
    </row>
    <row r="951" spans="1:5" ht="12.75" customHeight="1" x14ac:dyDescent="0.35">
      <c r="A951" s="21"/>
      <c r="B951" s="6"/>
      <c r="C951" s="6"/>
      <c r="D951" s="6"/>
      <c r="E951" s="6"/>
    </row>
    <row r="952" spans="1:5" ht="12.75" customHeight="1" x14ac:dyDescent="0.35">
      <c r="A952" s="21"/>
      <c r="B952" s="6"/>
      <c r="C952" s="6"/>
      <c r="D952" s="6"/>
      <c r="E952" s="6"/>
    </row>
    <row r="953" spans="1:5" ht="12.75" customHeight="1" x14ac:dyDescent="0.35">
      <c r="A953" s="21"/>
      <c r="B953" s="6"/>
      <c r="C953" s="6"/>
      <c r="D953" s="6"/>
      <c r="E953" s="6"/>
    </row>
    <row r="954" spans="1:5" ht="12.75" customHeight="1" x14ac:dyDescent="0.35">
      <c r="A954" s="21"/>
      <c r="B954" s="6"/>
      <c r="C954" s="6"/>
      <c r="D954" s="6"/>
      <c r="E954" s="6"/>
    </row>
    <row r="955" spans="1:5" ht="12.75" customHeight="1" x14ac:dyDescent="0.35">
      <c r="A955" s="21"/>
      <c r="B955" s="6"/>
      <c r="C955" s="6"/>
      <c r="D955" s="6"/>
      <c r="E955" s="6"/>
    </row>
    <row r="956" spans="1:5" ht="12.75" customHeight="1" x14ac:dyDescent="0.35">
      <c r="A956" s="21"/>
      <c r="B956" s="6"/>
      <c r="C956" s="6"/>
      <c r="D956" s="6"/>
      <c r="E956" s="6"/>
    </row>
    <row r="957" spans="1:5" ht="12.75" customHeight="1" x14ac:dyDescent="0.35">
      <c r="A957" s="21"/>
      <c r="B957" s="6"/>
      <c r="C957" s="6"/>
      <c r="D957" s="6"/>
      <c r="E957" s="6"/>
    </row>
    <row r="958" spans="1:5" ht="12.75" customHeight="1" x14ac:dyDescent="0.35">
      <c r="A958" s="21"/>
      <c r="B958" s="6"/>
      <c r="C958" s="6"/>
      <c r="D958" s="6"/>
      <c r="E958" s="6"/>
    </row>
    <row r="959" spans="1:5" ht="12.75" customHeight="1" x14ac:dyDescent="0.35">
      <c r="A959" s="21"/>
      <c r="B959" s="6"/>
      <c r="C959" s="6"/>
      <c r="D959" s="6"/>
      <c r="E959" s="6"/>
    </row>
    <row r="960" spans="1:5" ht="12.75" customHeight="1" x14ac:dyDescent="0.35">
      <c r="A960" s="21"/>
      <c r="B960" s="6"/>
      <c r="C960" s="6"/>
      <c r="D960" s="6"/>
      <c r="E960" s="6"/>
    </row>
    <row r="961" spans="1:5" ht="12.75" customHeight="1" x14ac:dyDescent="0.35">
      <c r="A961" s="21"/>
      <c r="B961" s="6"/>
      <c r="C961" s="6"/>
      <c r="D961" s="6"/>
      <c r="E961" s="6"/>
    </row>
    <row r="962" spans="1:5" ht="12.75" customHeight="1" x14ac:dyDescent="0.35">
      <c r="A962" s="21"/>
      <c r="B962" s="6"/>
      <c r="C962" s="6"/>
      <c r="D962" s="6"/>
      <c r="E962" s="6"/>
    </row>
    <row r="963" spans="1:5" ht="12.75" customHeight="1" x14ac:dyDescent="0.35">
      <c r="A963" s="21"/>
      <c r="B963" s="6"/>
      <c r="C963" s="6"/>
      <c r="D963" s="6"/>
      <c r="E963" s="6"/>
    </row>
    <row r="964" spans="1:5" ht="12.75" customHeight="1" x14ac:dyDescent="0.35">
      <c r="A964" s="21"/>
      <c r="B964" s="6"/>
      <c r="C964" s="6"/>
      <c r="D964" s="6"/>
      <c r="E964" s="6"/>
    </row>
    <row r="965" spans="1:5" ht="12.75" customHeight="1" x14ac:dyDescent="0.35">
      <c r="A965" s="21"/>
      <c r="B965" s="6"/>
      <c r="C965" s="6"/>
      <c r="D965" s="6"/>
      <c r="E965" s="6"/>
    </row>
    <row r="966" spans="1:5" ht="12.75" customHeight="1" x14ac:dyDescent="0.35">
      <c r="A966" s="21"/>
      <c r="B966" s="6"/>
      <c r="C966" s="6"/>
      <c r="D966" s="6"/>
      <c r="E966" s="6"/>
    </row>
    <row r="967" spans="1:5" ht="12.75" customHeight="1" x14ac:dyDescent="0.35">
      <c r="A967" s="21"/>
      <c r="B967" s="6"/>
      <c r="C967" s="6"/>
      <c r="D967" s="6"/>
      <c r="E967" s="6"/>
    </row>
    <row r="968" spans="1:5" ht="12.75" customHeight="1" x14ac:dyDescent="0.35">
      <c r="A968" s="21"/>
      <c r="B968" s="6"/>
      <c r="C968" s="6"/>
      <c r="D968" s="6"/>
      <c r="E968" s="6"/>
    </row>
    <row r="969" spans="1:5" ht="12.75" customHeight="1" x14ac:dyDescent="0.35">
      <c r="A969" s="21"/>
      <c r="B969" s="6"/>
      <c r="C969" s="6"/>
      <c r="D969" s="6"/>
      <c r="E969" s="6"/>
    </row>
    <row r="970" spans="1:5" ht="12.75" customHeight="1" x14ac:dyDescent="0.35">
      <c r="A970" s="21"/>
      <c r="B970" s="6"/>
      <c r="C970" s="6"/>
      <c r="D970" s="6"/>
      <c r="E970" s="6"/>
    </row>
    <row r="971" spans="1:5" ht="12.75" customHeight="1" x14ac:dyDescent="0.35">
      <c r="A971" s="21"/>
      <c r="B971" s="6"/>
      <c r="C971" s="6"/>
      <c r="D971" s="6"/>
      <c r="E971" s="6"/>
    </row>
    <row r="972" spans="1:5" ht="12.75" customHeight="1" x14ac:dyDescent="0.35">
      <c r="A972" s="21"/>
      <c r="B972" s="6"/>
      <c r="C972" s="6"/>
      <c r="D972" s="6"/>
      <c r="E972" s="6"/>
    </row>
    <row r="973" spans="1:5" ht="12.75" customHeight="1" x14ac:dyDescent="0.35">
      <c r="A973" s="21"/>
      <c r="B973" s="6"/>
      <c r="C973" s="6"/>
      <c r="D973" s="6"/>
      <c r="E973" s="6"/>
    </row>
    <row r="974" spans="1:5" ht="12.75" customHeight="1" x14ac:dyDescent="0.35">
      <c r="A974" s="21"/>
      <c r="B974" s="6"/>
      <c r="C974" s="6"/>
      <c r="D974" s="6"/>
      <c r="E974" s="6"/>
    </row>
    <row r="975" spans="1:5" ht="12.75" customHeight="1" x14ac:dyDescent="0.35">
      <c r="A975" s="21"/>
      <c r="B975" s="6"/>
      <c r="C975" s="6"/>
      <c r="D975" s="6"/>
      <c r="E975" s="6"/>
    </row>
    <row r="976" spans="1:5" ht="12.75" customHeight="1" x14ac:dyDescent="0.35">
      <c r="A976" s="21"/>
      <c r="B976" s="6"/>
      <c r="C976" s="6"/>
      <c r="D976" s="6"/>
      <c r="E976" s="6"/>
    </row>
    <row r="977" spans="1:5" ht="12.75" customHeight="1" x14ac:dyDescent="0.35">
      <c r="A977" s="21"/>
      <c r="B977" s="6"/>
      <c r="C977" s="6"/>
      <c r="D977" s="6"/>
      <c r="E977" s="6"/>
    </row>
    <row r="978" spans="1:5" ht="12.75" customHeight="1" x14ac:dyDescent="0.35">
      <c r="A978" s="21"/>
      <c r="B978" s="6"/>
      <c r="C978" s="6"/>
      <c r="D978" s="6"/>
      <c r="E978" s="6"/>
    </row>
    <row r="979" spans="1:5" ht="12.75" customHeight="1" x14ac:dyDescent="0.35">
      <c r="A979" s="21"/>
      <c r="B979" s="6"/>
      <c r="C979" s="6"/>
      <c r="D979" s="6"/>
      <c r="E979" s="6"/>
    </row>
    <row r="980" spans="1:5" ht="12.75" customHeight="1" x14ac:dyDescent="0.35">
      <c r="A980" s="21"/>
      <c r="B980" s="6"/>
      <c r="C980" s="6"/>
      <c r="D980" s="6"/>
      <c r="E980" s="6"/>
    </row>
    <row r="981" spans="1:5" ht="12.75" customHeight="1" x14ac:dyDescent="0.35">
      <c r="A981" s="21"/>
      <c r="B981" s="6"/>
      <c r="C981" s="6"/>
      <c r="D981" s="6"/>
      <c r="E981" s="6"/>
    </row>
    <row r="982" spans="1:5" ht="12.75" customHeight="1" x14ac:dyDescent="0.35">
      <c r="A982" s="21"/>
      <c r="B982" s="6"/>
      <c r="C982" s="6"/>
      <c r="D982" s="6"/>
      <c r="E982" s="6"/>
    </row>
    <row r="983" spans="1:5" ht="12.75" customHeight="1" x14ac:dyDescent="0.35">
      <c r="A983" s="21"/>
      <c r="B983" s="6"/>
      <c r="C983" s="6"/>
      <c r="D983" s="6"/>
      <c r="E983" s="6"/>
    </row>
    <row r="984" spans="1:5" ht="12.75" customHeight="1" x14ac:dyDescent="0.35">
      <c r="A984" s="21"/>
      <c r="B984" s="6"/>
      <c r="C984" s="6"/>
      <c r="D984" s="6"/>
      <c r="E984" s="6"/>
    </row>
    <row r="985" spans="1:5" ht="12.75" customHeight="1" x14ac:dyDescent="0.35">
      <c r="A985" s="21"/>
      <c r="B985" s="6"/>
      <c r="C985" s="6"/>
      <c r="D985" s="6"/>
      <c r="E985" s="6"/>
    </row>
    <row r="986" spans="1:5" ht="12.75" customHeight="1" x14ac:dyDescent="0.35">
      <c r="A986" s="21"/>
      <c r="B986" s="6"/>
      <c r="C986" s="6"/>
      <c r="D986" s="6"/>
      <c r="E986" s="6"/>
    </row>
    <row r="987" spans="1:5" ht="12.75" customHeight="1" x14ac:dyDescent="0.35">
      <c r="A987" s="21"/>
      <c r="B987" s="6"/>
      <c r="C987" s="6"/>
      <c r="D987" s="6"/>
      <c r="E987" s="6"/>
    </row>
    <row r="988" spans="1:5" ht="12.75" customHeight="1" x14ac:dyDescent="0.35">
      <c r="A988" s="21"/>
      <c r="B988" s="6"/>
      <c r="C988" s="6"/>
      <c r="D988" s="6"/>
      <c r="E988" s="6"/>
    </row>
    <row r="989" spans="1:5" ht="12.75" customHeight="1" x14ac:dyDescent="0.35">
      <c r="A989" s="21"/>
      <c r="B989" s="6"/>
      <c r="C989" s="6"/>
      <c r="D989" s="6"/>
      <c r="E989" s="6"/>
    </row>
    <row r="990" spans="1:5" ht="12.75" customHeight="1" x14ac:dyDescent="0.35">
      <c r="A990" s="21"/>
      <c r="B990" s="6"/>
      <c r="C990" s="6"/>
      <c r="D990" s="6"/>
      <c r="E990" s="6"/>
    </row>
    <row r="991" spans="1:5" ht="12.75" customHeight="1" x14ac:dyDescent="0.35">
      <c r="A991" s="21"/>
      <c r="B991" s="6"/>
      <c r="C991" s="6"/>
      <c r="D991" s="6"/>
      <c r="E991" s="6"/>
    </row>
    <row r="992" spans="1:5" ht="12.75" customHeight="1" x14ac:dyDescent="0.35">
      <c r="A992" s="21"/>
      <c r="B992" s="6"/>
      <c r="C992" s="6"/>
      <c r="D992" s="6"/>
      <c r="E992" s="6"/>
    </row>
    <row r="993" spans="1:5" ht="12.75" customHeight="1" x14ac:dyDescent="0.35">
      <c r="A993" s="21"/>
      <c r="B993" s="6"/>
      <c r="C993" s="6"/>
      <c r="D993" s="6"/>
      <c r="E993" s="6"/>
    </row>
    <row r="994" spans="1:5" ht="12.75" customHeight="1" x14ac:dyDescent="0.35">
      <c r="A994" s="21"/>
      <c r="B994" s="6"/>
      <c r="C994" s="6"/>
      <c r="D994" s="6"/>
      <c r="E994" s="6"/>
    </row>
    <row r="995" spans="1:5" ht="12.75" customHeight="1" x14ac:dyDescent="0.35">
      <c r="A995" s="21"/>
      <c r="B995" s="6"/>
      <c r="C995" s="6"/>
      <c r="D995" s="6"/>
      <c r="E995" s="6"/>
    </row>
    <row r="996" spans="1:5" ht="12.75" customHeight="1" x14ac:dyDescent="0.35">
      <c r="A996" s="21"/>
      <c r="B996" s="6"/>
      <c r="C996" s="6"/>
      <c r="D996" s="6"/>
      <c r="E996" s="6"/>
    </row>
    <row r="997" spans="1:5" ht="12.75" customHeight="1" x14ac:dyDescent="0.35">
      <c r="A997" s="21"/>
      <c r="B997" s="6"/>
      <c r="C997" s="6"/>
      <c r="D997" s="6"/>
      <c r="E997" s="6"/>
    </row>
    <row r="998" spans="1:5" ht="12.75" customHeight="1" x14ac:dyDescent="0.35">
      <c r="A998" s="21"/>
      <c r="B998" s="6"/>
      <c r="C998" s="6"/>
      <c r="D998" s="6"/>
      <c r="E998" s="6"/>
    </row>
    <row r="999" spans="1:5" ht="12.75" customHeight="1" x14ac:dyDescent="0.35">
      <c r="A999" s="21"/>
      <c r="B999" s="6"/>
      <c r="C999" s="6"/>
      <c r="D999" s="6"/>
      <c r="E999" s="6"/>
    </row>
    <row r="1000" spans="1:5" ht="12.75" customHeight="1" x14ac:dyDescent="0.35">
      <c r="A1000" s="21"/>
      <c r="B1000" s="6"/>
      <c r="C1000" s="6"/>
      <c r="D1000" s="6"/>
      <c r="E1000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7.265625" defaultRowHeight="15" customHeight="1" x14ac:dyDescent="0.35"/>
  <cols>
    <col min="1" max="1" width="14.1328125" customWidth="1"/>
    <col min="2" max="2" width="18.73046875" customWidth="1"/>
    <col min="3" max="3" width="15.86328125" customWidth="1"/>
    <col min="4" max="4" width="16.265625" customWidth="1"/>
    <col min="5" max="5" width="17.265625" customWidth="1"/>
    <col min="6" max="26" width="8" customWidth="1"/>
  </cols>
  <sheetData>
    <row r="1" spans="1:26" ht="12.75" customHeight="1" x14ac:dyDescent="0.4">
      <c r="A1" s="16" t="s">
        <v>28</v>
      </c>
      <c r="B1" s="1" t="s">
        <v>43</v>
      </c>
      <c r="C1" s="1" t="s">
        <v>44</v>
      </c>
      <c r="D1" s="1" t="s">
        <v>45</v>
      </c>
      <c r="E1" s="1" t="s">
        <v>46</v>
      </c>
      <c r="F1" s="1"/>
      <c r="G1" s="1"/>
      <c r="H1" s="1" t="s">
        <v>34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5">
      <c r="A2" s="17">
        <f>'Timing data'!$B$1+'Timing data'!$B$3</f>
        <v>0.5</v>
      </c>
      <c r="B2" s="18">
        <f>InputData_FromArduino!B2</f>
        <v>580</v>
      </c>
      <c r="C2" s="6">
        <f t="shared" ref="C2:C500" si="0">B2*5/1023</f>
        <v>2.8347996089931575</v>
      </c>
      <c r="D2" s="6">
        <f t="shared" ref="D2:D500" si="1">$I$2*(-1+$I$6/C2)</f>
        <v>3808.3884137931032</v>
      </c>
      <c r="E2" s="19" t="e">
        <f t="shared" ref="E2:E500" si="2">ROUND(1/($I$3+$I$4*LN(D2)+$I$5*(LN(D2))^3)-273.15,2)</f>
        <v>#VALUE!</v>
      </c>
      <c r="H2" s="6" t="s">
        <v>48</v>
      </c>
      <c r="I2" s="6">
        <v>5080</v>
      </c>
      <c r="J2" s="6" t="s">
        <v>49</v>
      </c>
    </row>
    <row r="3" spans="1:26" ht="12.75" customHeight="1" x14ac:dyDescent="0.35">
      <c r="A3" s="17">
        <f>A2+'Timing data'!$B$2/(60*60*24)</f>
        <v>0.50023148148148144</v>
      </c>
      <c r="B3" s="18">
        <f>InputData_FromArduino!B3</f>
        <v>580</v>
      </c>
      <c r="C3" s="6">
        <f t="shared" si="0"/>
        <v>2.8347996089931575</v>
      </c>
      <c r="D3" s="6">
        <f t="shared" si="1"/>
        <v>3808.3884137931032</v>
      </c>
      <c r="E3" s="19" t="e">
        <f t="shared" si="2"/>
        <v>#VALUE!</v>
      </c>
      <c r="H3" s="6" t="s">
        <v>35</v>
      </c>
      <c r="I3" s="6" t="s">
        <v>59</v>
      </c>
      <c r="J3" s="20" t="s">
        <v>50</v>
      </c>
    </row>
    <row r="4" spans="1:26" ht="12.75" customHeight="1" x14ac:dyDescent="0.35">
      <c r="A4" s="17">
        <f>A3+'Timing data'!$B$2/(60*60*24)</f>
        <v>0.50046296296296289</v>
      </c>
      <c r="B4" s="18">
        <f>InputData_FromArduino!B4</f>
        <v>580</v>
      </c>
      <c r="C4" s="6">
        <f t="shared" si="0"/>
        <v>2.8347996089931575</v>
      </c>
      <c r="D4" s="6">
        <f t="shared" si="1"/>
        <v>3808.3884137931032</v>
      </c>
      <c r="E4" s="19" t="e">
        <f t="shared" si="2"/>
        <v>#VALUE!</v>
      </c>
      <c r="H4" s="6" t="s">
        <v>36</v>
      </c>
      <c r="I4" s="6" t="s">
        <v>59</v>
      </c>
      <c r="J4" s="20" t="s">
        <v>50</v>
      </c>
    </row>
    <row r="5" spans="1:26" ht="12.75" customHeight="1" x14ac:dyDescent="0.35">
      <c r="A5" s="17">
        <f>A4+'Timing data'!$B$2/(60*60*24)</f>
        <v>0.50069444444444433</v>
      </c>
      <c r="B5" s="18">
        <f>InputData_FromArduino!B5</f>
        <v>580</v>
      </c>
      <c r="C5" s="6">
        <f t="shared" si="0"/>
        <v>2.8347996089931575</v>
      </c>
      <c r="D5" s="6">
        <f t="shared" si="1"/>
        <v>3808.3884137931032</v>
      </c>
      <c r="E5" s="19" t="e">
        <f t="shared" si="2"/>
        <v>#VALUE!</v>
      </c>
      <c r="H5" s="6" t="s">
        <v>51</v>
      </c>
      <c r="I5" s="6" t="s">
        <v>59</v>
      </c>
      <c r="J5" s="20" t="s">
        <v>50</v>
      </c>
    </row>
    <row r="6" spans="1:26" ht="12.75" customHeight="1" x14ac:dyDescent="0.35">
      <c r="A6" s="17">
        <f>A5+'Timing data'!$B$2/(60*60*24)</f>
        <v>0.50092592592592577</v>
      </c>
      <c r="B6" s="18">
        <f>InputData_FromArduino!B6</f>
        <v>579</v>
      </c>
      <c r="C6" s="6">
        <f t="shared" si="0"/>
        <v>2.8299120234604107</v>
      </c>
      <c r="D6" s="6">
        <f t="shared" si="1"/>
        <v>3823.7396891191711</v>
      </c>
      <c r="E6" s="19" t="e">
        <f t="shared" si="2"/>
        <v>#VALUE!</v>
      </c>
      <c r="H6" s="6" t="s">
        <v>52</v>
      </c>
      <c r="I6" s="6">
        <v>4.96</v>
      </c>
      <c r="J6" s="6" t="s">
        <v>40</v>
      </c>
    </row>
    <row r="7" spans="1:26" ht="12.75" customHeight="1" x14ac:dyDescent="0.35">
      <c r="A7" s="17">
        <f>A6+'Timing data'!$B$2/(60*60*24)</f>
        <v>0.50115740740740722</v>
      </c>
      <c r="B7" s="18">
        <f>InputData_FromArduino!B7</f>
        <v>580</v>
      </c>
      <c r="C7" s="6">
        <f t="shared" si="0"/>
        <v>2.8347996089931575</v>
      </c>
      <c r="D7" s="6">
        <f t="shared" si="1"/>
        <v>3808.3884137931032</v>
      </c>
      <c r="E7" s="19" t="e">
        <f t="shared" si="2"/>
        <v>#VALUE!</v>
      </c>
    </row>
    <row r="8" spans="1:26" ht="12.75" customHeight="1" x14ac:dyDescent="0.35">
      <c r="A8" s="17">
        <f>A7+'Timing data'!$B$2/(60*60*24)</f>
        <v>0.50138888888888866</v>
      </c>
      <c r="B8" s="18">
        <f>InputData_FromArduino!B8</f>
        <v>580</v>
      </c>
      <c r="C8" s="6">
        <f t="shared" si="0"/>
        <v>2.8347996089931575</v>
      </c>
      <c r="D8" s="6">
        <f t="shared" si="1"/>
        <v>3808.3884137931032</v>
      </c>
      <c r="E8" s="19" t="e">
        <f t="shared" si="2"/>
        <v>#VALUE!</v>
      </c>
      <c r="H8" s="6" t="s">
        <v>53</v>
      </c>
    </row>
    <row r="9" spans="1:26" ht="12.75" customHeight="1" x14ac:dyDescent="0.4">
      <c r="A9" s="17">
        <f>A8+'Timing data'!$B$2/(60*60*24)</f>
        <v>0.50162037037037011</v>
      </c>
      <c r="B9" s="18">
        <f>InputData_FromArduino!B9</f>
        <v>579</v>
      </c>
      <c r="C9" s="6">
        <f t="shared" si="0"/>
        <v>2.8299120234604107</v>
      </c>
      <c r="D9" s="6">
        <f t="shared" si="1"/>
        <v>3823.7396891191711</v>
      </c>
      <c r="E9" s="19" t="e">
        <f t="shared" si="2"/>
        <v>#VALUE!</v>
      </c>
      <c r="H9" s="1" t="s">
        <v>54</v>
      </c>
    </row>
    <row r="10" spans="1:26" ht="12.75" customHeight="1" x14ac:dyDescent="0.35">
      <c r="A10" s="17">
        <f>A9+'Timing data'!$B$2/(60*60*24)</f>
        <v>0.50185185185185155</v>
      </c>
      <c r="B10" s="18">
        <f>InputData_FromArduino!B10</f>
        <v>579</v>
      </c>
      <c r="C10" s="6">
        <f t="shared" si="0"/>
        <v>2.8299120234604107</v>
      </c>
      <c r="D10" s="6">
        <f t="shared" si="1"/>
        <v>3823.7396891191711</v>
      </c>
      <c r="E10" s="19" t="e">
        <f t="shared" si="2"/>
        <v>#VALUE!</v>
      </c>
      <c r="H10" s="6" t="s">
        <v>55</v>
      </c>
      <c r="L10" s="6" t="s">
        <v>56</v>
      </c>
    </row>
    <row r="11" spans="1:26" ht="12.75" customHeight="1" x14ac:dyDescent="0.4">
      <c r="A11" s="17">
        <f>A10+'Timing data'!$B$2/(60*60*24)</f>
        <v>0.50208333333333299</v>
      </c>
      <c r="B11" s="18">
        <f>InputData_FromArduino!B11</f>
        <v>580</v>
      </c>
      <c r="C11" s="6">
        <f t="shared" si="0"/>
        <v>2.8347996089931575</v>
      </c>
      <c r="D11" s="6">
        <f t="shared" si="1"/>
        <v>3808.3884137931032</v>
      </c>
      <c r="E11" s="19" t="e">
        <f t="shared" si="2"/>
        <v>#VALUE!</v>
      </c>
      <c r="H11" s="1" t="s">
        <v>57</v>
      </c>
    </row>
    <row r="12" spans="1:26" ht="12.75" customHeight="1" x14ac:dyDescent="0.35">
      <c r="A12" s="17">
        <f>A11+'Timing data'!$B$2/(60*60*24)</f>
        <v>0.50231481481481444</v>
      </c>
      <c r="B12" s="18">
        <f>InputData_FromArduino!B12</f>
        <v>579</v>
      </c>
      <c r="C12" s="6">
        <f t="shared" si="0"/>
        <v>2.8299120234604107</v>
      </c>
      <c r="D12" s="6">
        <f t="shared" si="1"/>
        <v>3823.7396891191711</v>
      </c>
      <c r="E12" s="19" t="e">
        <f t="shared" si="2"/>
        <v>#VALUE!</v>
      </c>
      <c r="H12" s="6" t="s">
        <v>58</v>
      </c>
    </row>
    <row r="13" spans="1:26" ht="12.75" customHeight="1" x14ac:dyDescent="0.35">
      <c r="A13" s="17">
        <f>A12+'Timing data'!$B$2/(60*60*24)</f>
        <v>0.50254629629629588</v>
      </c>
      <c r="B13" s="18">
        <f>InputData_FromArduino!B13</f>
        <v>581</v>
      </c>
      <c r="C13" s="6">
        <f t="shared" si="0"/>
        <v>2.8396871945259043</v>
      </c>
      <c r="D13" s="6">
        <f t="shared" si="1"/>
        <v>3793.0899827882959</v>
      </c>
      <c r="E13" s="19" t="e">
        <f t="shared" si="2"/>
        <v>#VALUE!</v>
      </c>
    </row>
    <row r="14" spans="1:26" ht="12.75" customHeight="1" x14ac:dyDescent="0.35">
      <c r="A14" s="17">
        <f>A13+'Timing data'!$B$2/(60*60*24)</f>
        <v>0.50277777777777732</v>
      </c>
      <c r="B14" s="18">
        <f>InputData_FromArduino!B14</f>
        <v>579</v>
      </c>
      <c r="C14" s="6">
        <f t="shared" si="0"/>
        <v>2.8299120234604107</v>
      </c>
      <c r="D14" s="6">
        <f t="shared" si="1"/>
        <v>3823.7396891191711</v>
      </c>
      <c r="E14" s="19" t="e">
        <f t="shared" si="2"/>
        <v>#VALUE!</v>
      </c>
    </row>
    <row r="15" spans="1:26" ht="12.75" customHeight="1" x14ac:dyDescent="0.35">
      <c r="A15" s="17">
        <f>A14+'Timing data'!$B$2/(60*60*24)</f>
        <v>0.50300925925925877</v>
      </c>
      <c r="B15" s="18">
        <f>InputData_FromArduino!B15</f>
        <v>581</v>
      </c>
      <c r="C15" s="6">
        <f t="shared" si="0"/>
        <v>2.8396871945259043</v>
      </c>
      <c r="D15" s="6">
        <f t="shared" si="1"/>
        <v>3793.0899827882959</v>
      </c>
      <c r="E15" s="19" t="e">
        <f t="shared" si="2"/>
        <v>#VALUE!</v>
      </c>
    </row>
    <row r="16" spans="1:26" ht="12.75" customHeight="1" x14ac:dyDescent="0.35">
      <c r="A16" s="17">
        <f>A15+'Timing data'!$B$2/(60*60*24)</f>
        <v>0.50324074074074021</v>
      </c>
      <c r="B16" s="18">
        <f>InputData_FromArduino!B16</f>
        <v>579</v>
      </c>
      <c r="C16" s="6">
        <f t="shared" si="0"/>
        <v>2.8299120234604107</v>
      </c>
      <c r="D16" s="6">
        <f t="shared" si="1"/>
        <v>3823.7396891191711</v>
      </c>
      <c r="E16" s="19" t="e">
        <f t="shared" si="2"/>
        <v>#VALUE!</v>
      </c>
    </row>
    <row r="17" spans="1:5" ht="12.75" customHeight="1" x14ac:dyDescent="0.35">
      <c r="A17" s="17">
        <f>A16+'Timing data'!$B$2/(60*60*24)</f>
        <v>0.50347222222222165</v>
      </c>
      <c r="B17" s="18">
        <f>InputData_FromArduino!B17</f>
        <v>579</v>
      </c>
      <c r="C17" s="6">
        <f t="shared" si="0"/>
        <v>2.8299120234604107</v>
      </c>
      <c r="D17" s="6">
        <f t="shared" si="1"/>
        <v>3823.7396891191711</v>
      </c>
      <c r="E17" s="19" t="e">
        <f t="shared" si="2"/>
        <v>#VALUE!</v>
      </c>
    </row>
    <row r="18" spans="1:5" ht="12.75" customHeight="1" x14ac:dyDescent="0.35">
      <c r="A18" s="17">
        <f>A17+'Timing data'!$B$2/(60*60*24)</f>
        <v>0.5037037037037031</v>
      </c>
      <c r="B18" s="18">
        <f>InputData_FromArduino!B18</f>
        <v>580</v>
      </c>
      <c r="C18" s="6">
        <f t="shared" si="0"/>
        <v>2.8347996089931575</v>
      </c>
      <c r="D18" s="6">
        <f t="shared" si="1"/>
        <v>3808.3884137931032</v>
      </c>
      <c r="E18" s="19" t="e">
        <f t="shared" si="2"/>
        <v>#VALUE!</v>
      </c>
    </row>
    <row r="19" spans="1:5" ht="12.75" customHeight="1" x14ac:dyDescent="0.35">
      <c r="A19" s="17">
        <f>A18+'Timing data'!$B$2/(60*60*24)</f>
        <v>0.50393518518518454</v>
      </c>
      <c r="B19" s="18">
        <f>InputData_FromArduino!B19</f>
        <v>580</v>
      </c>
      <c r="C19" s="6">
        <f t="shared" si="0"/>
        <v>2.8347996089931575</v>
      </c>
      <c r="D19" s="6">
        <f t="shared" si="1"/>
        <v>3808.3884137931032</v>
      </c>
      <c r="E19" s="19" t="e">
        <f t="shared" si="2"/>
        <v>#VALUE!</v>
      </c>
    </row>
    <row r="20" spans="1:5" ht="12.75" customHeight="1" x14ac:dyDescent="0.35">
      <c r="A20" s="17">
        <f>A19+'Timing data'!$B$2/(60*60*24)</f>
        <v>0.50416666666666599</v>
      </c>
      <c r="B20" s="18">
        <f>InputData_FromArduino!B20</f>
        <v>580</v>
      </c>
      <c r="C20" s="6">
        <f t="shared" si="0"/>
        <v>2.8347996089931575</v>
      </c>
      <c r="D20" s="6">
        <f t="shared" si="1"/>
        <v>3808.3884137931032</v>
      </c>
      <c r="E20" s="19" t="e">
        <f t="shared" si="2"/>
        <v>#VALUE!</v>
      </c>
    </row>
    <row r="21" spans="1:5" ht="12.75" customHeight="1" x14ac:dyDescent="0.35">
      <c r="A21" s="17">
        <f>A20+'Timing data'!$B$2/(60*60*24)</f>
        <v>0.50439814814814743</v>
      </c>
      <c r="B21" s="18">
        <f>InputData_FromArduino!B21</f>
        <v>580</v>
      </c>
      <c r="C21" s="6">
        <f t="shared" si="0"/>
        <v>2.8347996089931575</v>
      </c>
      <c r="D21" s="6">
        <f t="shared" si="1"/>
        <v>3808.3884137931032</v>
      </c>
      <c r="E21" s="19" t="e">
        <f t="shared" si="2"/>
        <v>#VALUE!</v>
      </c>
    </row>
    <row r="22" spans="1:5" ht="12.75" customHeight="1" x14ac:dyDescent="0.35">
      <c r="A22" s="17">
        <f>A21+'Timing data'!$B$2/(60*60*24)</f>
        <v>0.50462962962962887</v>
      </c>
      <c r="B22" s="18">
        <f>InputData_FromArduino!B22</f>
        <v>579</v>
      </c>
      <c r="C22" s="6">
        <f t="shared" si="0"/>
        <v>2.8299120234604107</v>
      </c>
      <c r="D22" s="6">
        <f t="shared" si="1"/>
        <v>3823.7396891191711</v>
      </c>
      <c r="E22" s="19" t="e">
        <f t="shared" si="2"/>
        <v>#VALUE!</v>
      </c>
    </row>
    <row r="23" spans="1:5" ht="12.75" customHeight="1" x14ac:dyDescent="0.35">
      <c r="A23" s="17">
        <f>A22+'Timing data'!$B$2/(60*60*24)</f>
        <v>0.50486111111111032</v>
      </c>
      <c r="B23" s="18">
        <f>InputData_FromArduino!B23</f>
        <v>580</v>
      </c>
      <c r="C23" s="6">
        <f t="shared" si="0"/>
        <v>2.8347996089931575</v>
      </c>
      <c r="D23" s="6">
        <f t="shared" si="1"/>
        <v>3808.3884137931032</v>
      </c>
      <c r="E23" s="19" t="e">
        <f t="shared" si="2"/>
        <v>#VALUE!</v>
      </c>
    </row>
    <row r="24" spans="1:5" ht="12.75" customHeight="1" x14ac:dyDescent="0.35">
      <c r="A24" s="17">
        <f>A23+'Timing data'!$B$2/(60*60*24)</f>
        <v>0.50509259259259176</v>
      </c>
      <c r="B24" s="18">
        <f>InputData_FromArduino!B24</f>
        <v>580</v>
      </c>
      <c r="C24" s="6">
        <f t="shared" si="0"/>
        <v>2.8347996089931575</v>
      </c>
      <c r="D24" s="6">
        <f t="shared" si="1"/>
        <v>3808.3884137931032</v>
      </c>
      <c r="E24" s="19" t="e">
        <f t="shared" si="2"/>
        <v>#VALUE!</v>
      </c>
    </row>
    <row r="25" spans="1:5" ht="12.75" customHeight="1" x14ac:dyDescent="0.35">
      <c r="A25" s="17">
        <f>A24+'Timing data'!$B$2/(60*60*24)</f>
        <v>0.5053240740740732</v>
      </c>
      <c r="B25" s="18">
        <f>InputData_FromArduino!B25</f>
        <v>579</v>
      </c>
      <c r="C25" s="6">
        <f t="shared" si="0"/>
        <v>2.8299120234604107</v>
      </c>
      <c r="D25" s="6">
        <f t="shared" si="1"/>
        <v>3823.7396891191711</v>
      </c>
      <c r="E25" s="19" t="e">
        <f t="shared" si="2"/>
        <v>#VALUE!</v>
      </c>
    </row>
    <row r="26" spans="1:5" ht="12.75" customHeight="1" x14ac:dyDescent="0.35">
      <c r="A26" s="17">
        <f>A25+'Timing data'!$B$2/(60*60*24)</f>
        <v>0.50555555555555465</v>
      </c>
      <c r="B26" s="18">
        <f>InputData_FromArduino!B26</f>
        <v>581</v>
      </c>
      <c r="C26" s="6">
        <f t="shared" si="0"/>
        <v>2.8396871945259043</v>
      </c>
      <c r="D26" s="6">
        <f t="shared" si="1"/>
        <v>3793.0899827882959</v>
      </c>
      <c r="E26" s="19" t="e">
        <f t="shared" si="2"/>
        <v>#VALUE!</v>
      </c>
    </row>
    <row r="27" spans="1:5" ht="12.75" customHeight="1" x14ac:dyDescent="0.35">
      <c r="A27" s="17">
        <f>A26+'Timing data'!$B$2/(60*60*24)</f>
        <v>0.50578703703703609</v>
      </c>
      <c r="B27" s="18">
        <f>InputData_FromArduino!B27</f>
        <v>580</v>
      </c>
      <c r="C27" s="6">
        <f t="shared" si="0"/>
        <v>2.8347996089931575</v>
      </c>
      <c r="D27" s="6">
        <f t="shared" si="1"/>
        <v>3808.3884137931032</v>
      </c>
      <c r="E27" s="19" t="e">
        <f t="shared" si="2"/>
        <v>#VALUE!</v>
      </c>
    </row>
    <row r="28" spans="1:5" ht="12.75" customHeight="1" x14ac:dyDescent="0.35">
      <c r="A28" s="17">
        <f>A27+'Timing data'!$B$2/(60*60*24)</f>
        <v>0.50601851851851753</v>
      </c>
      <c r="B28" s="18">
        <f>InputData_FromArduino!B28</f>
        <v>579</v>
      </c>
      <c r="C28" s="6">
        <f t="shared" si="0"/>
        <v>2.8299120234604107</v>
      </c>
      <c r="D28" s="6">
        <f t="shared" si="1"/>
        <v>3823.7396891191711</v>
      </c>
      <c r="E28" s="19" t="e">
        <f t="shared" si="2"/>
        <v>#VALUE!</v>
      </c>
    </row>
    <row r="29" spans="1:5" ht="12.75" customHeight="1" x14ac:dyDescent="0.35">
      <c r="A29" s="17">
        <f>A28+'Timing data'!$B$2/(60*60*24)</f>
        <v>0.50624999999999898</v>
      </c>
      <c r="B29" s="18">
        <f>InputData_FromArduino!B29</f>
        <v>580</v>
      </c>
      <c r="C29" s="6">
        <f t="shared" si="0"/>
        <v>2.8347996089931575</v>
      </c>
      <c r="D29" s="6">
        <f t="shared" si="1"/>
        <v>3808.3884137931032</v>
      </c>
      <c r="E29" s="19" t="e">
        <f t="shared" si="2"/>
        <v>#VALUE!</v>
      </c>
    </row>
    <row r="30" spans="1:5" ht="12.75" customHeight="1" x14ac:dyDescent="0.35">
      <c r="A30" s="17">
        <f>A29+'Timing data'!$B$2/(60*60*24)</f>
        <v>0.50648148148148042</v>
      </c>
      <c r="B30" s="18">
        <f>InputData_FromArduino!B30</f>
        <v>580</v>
      </c>
      <c r="C30" s="6">
        <f t="shared" si="0"/>
        <v>2.8347996089931575</v>
      </c>
      <c r="D30" s="6">
        <f t="shared" si="1"/>
        <v>3808.3884137931032</v>
      </c>
      <c r="E30" s="19" t="e">
        <f t="shared" si="2"/>
        <v>#VALUE!</v>
      </c>
    </row>
    <row r="31" spans="1:5" ht="12.75" customHeight="1" x14ac:dyDescent="0.35">
      <c r="A31" s="17">
        <f>A30+'Timing data'!$B$2/(60*60*24)</f>
        <v>0.50671296296296187</v>
      </c>
      <c r="B31" s="18">
        <f>InputData_FromArduino!B31</f>
        <v>579</v>
      </c>
      <c r="C31" s="6">
        <f t="shared" si="0"/>
        <v>2.8299120234604107</v>
      </c>
      <c r="D31" s="6">
        <f t="shared" si="1"/>
        <v>3823.7396891191711</v>
      </c>
      <c r="E31" s="19" t="e">
        <f t="shared" si="2"/>
        <v>#VALUE!</v>
      </c>
    </row>
    <row r="32" spans="1:5" ht="12.75" customHeight="1" x14ac:dyDescent="0.35">
      <c r="A32" s="17">
        <f>A31+'Timing data'!$B$2/(60*60*24)</f>
        <v>0.50694444444444331</v>
      </c>
      <c r="B32" s="18">
        <f>InputData_FromArduino!B32</f>
        <v>580</v>
      </c>
      <c r="C32" s="6">
        <f t="shared" si="0"/>
        <v>2.8347996089931575</v>
      </c>
      <c r="D32" s="6">
        <f t="shared" si="1"/>
        <v>3808.3884137931032</v>
      </c>
      <c r="E32" s="19" t="e">
        <f t="shared" si="2"/>
        <v>#VALUE!</v>
      </c>
    </row>
    <row r="33" spans="1:5" ht="12.75" customHeight="1" x14ac:dyDescent="0.35">
      <c r="A33" s="17">
        <f>A32+'Timing data'!$B$2/(60*60*24)</f>
        <v>0.50717592592592475</v>
      </c>
      <c r="B33" s="18">
        <f>InputData_FromArduino!B33</f>
        <v>579</v>
      </c>
      <c r="C33" s="6">
        <f t="shared" si="0"/>
        <v>2.8299120234604107</v>
      </c>
      <c r="D33" s="6">
        <f t="shared" si="1"/>
        <v>3823.7396891191711</v>
      </c>
      <c r="E33" s="19" t="e">
        <f t="shared" si="2"/>
        <v>#VALUE!</v>
      </c>
    </row>
    <row r="34" spans="1:5" ht="12.75" customHeight="1" x14ac:dyDescent="0.35">
      <c r="A34" s="17">
        <f>A33+'Timing data'!$B$2/(60*60*24)</f>
        <v>0.5074074074074062</v>
      </c>
      <c r="B34" s="18">
        <f>InputData_FromArduino!B34</f>
        <v>581</v>
      </c>
      <c r="C34" s="6">
        <f t="shared" si="0"/>
        <v>2.8396871945259043</v>
      </c>
      <c r="D34" s="6">
        <f t="shared" si="1"/>
        <v>3793.0899827882959</v>
      </c>
      <c r="E34" s="19" t="e">
        <f t="shared" si="2"/>
        <v>#VALUE!</v>
      </c>
    </row>
    <row r="35" spans="1:5" ht="12.75" customHeight="1" x14ac:dyDescent="0.35">
      <c r="A35" s="17">
        <f>A34+'Timing data'!$B$2/(60*60*24)</f>
        <v>0.50763888888888764</v>
      </c>
      <c r="B35" s="18">
        <f>InputData_FromArduino!B35</f>
        <v>580</v>
      </c>
      <c r="C35" s="6">
        <f t="shared" si="0"/>
        <v>2.8347996089931575</v>
      </c>
      <c r="D35" s="6">
        <f t="shared" si="1"/>
        <v>3808.3884137931032</v>
      </c>
      <c r="E35" s="19" t="e">
        <f t="shared" si="2"/>
        <v>#VALUE!</v>
      </c>
    </row>
    <row r="36" spans="1:5" ht="12.75" customHeight="1" x14ac:dyDescent="0.35">
      <c r="A36" s="17">
        <f>A35+'Timing data'!$B$2/(60*60*24)</f>
        <v>0.50787037037036908</v>
      </c>
      <c r="B36" s="18">
        <f>InputData_FromArduino!B36</f>
        <v>580</v>
      </c>
      <c r="C36" s="6">
        <f t="shared" si="0"/>
        <v>2.8347996089931575</v>
      </c>
      <c r="D36" s="6">
        <f t="shared" si="1"/>
        <v>3808.3884137931032</v>
      </c>
      <c r="E36" s="19" t="e">
        <f t="shared" si="2"/>
        <v>#VALUE!</v>
      </c>
    </row>
    <row r="37" spans="1:5" ht="12.75" customHeight="1" x14ac:dyDescent="0.35">
      <c r="A37" s="17">
        <f>A36+'Timing data'!$B$2/(60*60*24)</f>
        <v>0.50810185185185053</v>
      </c>
      <c r="B37" s="18">
        <f>InputData_FromArduino!B37</f>
        <v>580</v>
      </c>
      <c r="C37" s="6">
        <f t="shared" si="0"/>
        <v>2.8347996089931575</v>
      </c>
      <c r="D37" s="6">
        <f t="shared" si="1"/>
        <v>3808.3884137931032</v>
      </c>
      <c r="E37" s="19" t="e">
        <f t="shared" si="2"/>
        <v>#VALUE!</v>
      </c>
    </row>
    <row r="38" spans="1:5" ht="12.75" customHeight="1" x14ac:dyDescent="0.35">
      <c r="A38" s="17">
        <f>A37+'Timing data'!$B$2/(60*60*24)</f>
        <v>0.50833333333333197</v>
      </c>
      <c r="B38" s="18">
        <f>InputData_FromArduino!B38</f>
        <v>579</v>
      </c>
      <c r="C38" s="6">
        <f t="shared" si="0"/>
        <v>2.8299120234604107</v>
      </c>
      <c r="D38" s="6">
        <f t="shared" si="1"/>
        <v>3823.7396891191711</v>
      </c>
      <c r="E38" s="19" t="e">
        <f t="shared" si="2"/>
        <v>#VALUE!</v>
      </c>
    </row>
    <row r="39" spans="1:5" ht="12.75" customHeight="1" x14ac:dyDescent="0.35">
      <c r="A39" s="17">
        <f>A38+'Timing data'!$B$2/(60*60*24)</f>
        <v>0.50856481481481342</v>
      </c>
      <c r="B39" s="18">
        <f>InputData_FromArduino!B39</f>
        <v>580</v>
      </c>
      <c r="C39" s="6">
        <f t="shared" si="0"/>
        <v>2.8347996089931575</v>
      </c>
      <c r="D39" s="6">
        <f t="shared" si="1"/>
        <v>3808.3884137931032</v>
      </c>
      <c r="E39" s="19" t="e">
        <f t="shared" si="2"/>
        <v>#VALUE!</v>
      </c>
    </row>
    <row r="40" spans="1:5" ht="12.75" customHeight="1" x14ac:dyDescent="0.35">
      <c r="A40" s="17">
        <f>A39+'Timing data'!$B$2/(60*60*24)</f>
        <v>0.50879629629629486</v>
      </c>
      <c r="B40" s="18">
        <f>InputData_FromArduino!B40</f>
        <v>581</v>
      </c>
      <c r="C40" s="6">
        <f t="shared" si="0"/>
        <v>2.8396871945259043</v>
      </c>
      <c r="D40" s="6">
        <f t="shared" si="1"/>
        <v>3793.0899827882959</v>
      </c>
      <c r="E40" s="19" t="e">
        <f t="shared" si="2"/>
        <v>#VALUE!</v>
      </c>
    </row>
    <row r="41" spans="1:5" ht="12.75" customHeight="1" x14ac:dyDescent="0.35">
      <c r="A41" s="17">
        <f>A40+'Timing data'!$B$2/(60*60*24)</f>
        <v>0.5090277777777763</v>
      </c>
      <c r="B41" s="18">
        <f>InputData_FromArduino!B41</f>
        <v>579</v>
      </c>
      <c r="C41" s="6">
        <f t="shared" si="0"/>
        <v>2.8299120234604107</v>
      </c>
      <c r="D41" s="6">
        <f t="shared" si="1"/>
        <v>3823.7396891191711</v>
      </c>
      <c r="E41" s="19" t="e">
        <f t="shared" si="2"/>
        <v>#VALUE!</v>
      </c>
    </row>
    <row r="42" spans="1:5" ht="12.75" customHeight="1" x14ac:dyDescent="0.35">
      <c r="A42" s="17">
        <f>A41+'Timing data'!$B$2/(60*60*24)</f>
        <v>0.50925925925925775</v>
      </c>
      <c r="B42" s="18">
        <f>InputData_FromArduino!B42</f>
        <v>580</v>
      </c>
      <c r="C42" s="6">
        <f t="shared" si="0"/>
        <v>2.8347996089931575</v>
      </c>
      <c r="D42" s="6">
        <f t="shared" si="1"/>
        <v>3808.3884137931032</v>
      </c>
      <c r="E42" s="19" t="e">
        <f t="shared" si="2"/>
        <v>#VALUE!</v>
      </c>
    </row>
    <row r="43" spans="1:5" ht="12.75" customHeight="1" x14ac:dyDescent="0.35">
      <c r="A43" s="17">
        <f>A42+'Timing data'!$B$2/(60*60*24)</f>
        <v>0.50949074074073919</v>
      </c>
      <c r="B43" s="18">
        <f>InputData_FromArduino!B43</f>
        <v>579</v>
      </c>
      <c r="C43" s="6">
        <f t="shared" si="0"/>
        <v>2.8299120234604107</v>
      </c>
      <c r="D43" s="6">
        <f t="shared" si="1"/>
        <v>3823.7396891191711</v>
      </c>
      <c r="E43" s="19" t="e">
        <f t="shared" si="2"/>
        <v>#VALUE!</v>
      </c>
    </row>
    <row r="44" spans="1:5" ht="12.75" customHeight="1" x14ac:dyDescent="0.35">
      <c r="A44" s="17">
        <f>A43+'Timing data'!$B$2/(60*60*24)</f>
        <v>0.50972222222222063</v>
      </c>
      <c r="B44" s="18">
        <f>InputData_FromArduino!B44</f>
        <v>580</v>
      </c>
      <c r="C44" s="6">
        <f t="shared" si="0"/>
        <v>2.8347996089931575</v>
      </c>
      <c r="D44" s="6">
        <f t="shared" si="1"/>
        <v>3808.3884137931032</v>
      </c>
      <c r="E44" s="19" t="e">
        <f t="shared" si="2"/>
        <v>#VALUE!</v>
      </c>
    </row>
    <row r="45" spans="1:5" ht="12.75" customHeight="1" x14ac:dyDescent="0.35">
      <c r="A45" s="17">
        <f>A44+'Timing data'!$B$2/(60*60*24)</f>
        <v>0.50995370370370208</v>
      </c>
      <c r="B45" s="18">
        <f>InputData_FromArduino!B45</f>
        <v>580</v>
      </c>
      <c r="C45" s="6">
        <f t="shared" si="0"/>
        <v>2.8347996089931575</v>
      </c>
      <c r="D45" s="6">
        <f t="shared" si="1"/>
        <v>3808.3884137931032</v>
      </c>
      <c r="E45" s="19" t="e">
        <f t="shared" si="2"/>
        <v>#VALUE!</v>
      </c>
    </row>
    <row r="46" spans="1:5" ht="12.75" customHeight="1" x14ac:dyDescent="0.35">
      <c r="A46" s="17">
        <f>A45+'Timing data'!$B$2/(60*60*24)</f>
        <v>0.51018518518518352</v>
      </c>
      <c r="B46" s="18">
        <f>InputData_FromArduino!B46</f>
        <v>580</v>
      </c>
      <c r="C46" s="6">
        <f t="shared" si="0"/>
        <v>2.8347996089931575</v>
      </c>
      <c r="D46" s="6">
        <f t="shared" si="1"/>
        <v>3808.3884137931032</v>
      </c>
      <c r="E46" s="19" t="e">
        <f t="shared" si="2"/>
        <v>#VALUE!</v>
      </c>
    </row>
    <row r="47" spans="1:5" ht="12.75" customHeight="1" x14ac:dyDescent="0.35">
      <c r="A47" s="17">
        <f>A46+'Timing data'!$B$2/(60*60*24)</f>
        <v>0.51041666666666496</v>
      </c>
      <c r="B47" s="18">
        <f>InputData_FromArduino!B47</f>
        <v>580</v>
      </c>
      <c r="C47" s="6">
        <f t="shared" si="0"/>
        <v>2.8347996089931575</v>
      </c>
      <c r="D47" s="6">
        <f t="shared" si="1"/>
        <v>3808.3884137931032</v>
      </c>
      <c r="E47" s="19" t="e">
        <f t="shared" si="2"/>
        <v>#VALUE!</v>
      </c>
    </row>
    <row r="48" spans="1:5" ht="12.75" customHeight="1" x14ac:dyDescent="0.35">
      <c r="A48" s="17">
        <f>A47+'Timing data'!$B$2/(60*60*24)</f>
        <v>0.51064814814814641</v>
      </c>
      <c r="B48" s="18">
        <f>InputData_FromArduino!B48</f>
        <v>580</v>
      </c>
      <c r="C48" s="6">
        <f t="shared" si="0"/>
        <v>2.8347996089931575</v>
      </c>
      <c r="D48" s="6">
        <f t="shared" si="1"/>
        <v>3808.3884137931032</v>
      </c>
      <c r="E48" s="19" t="e">
        <f t="shared" si="2"/>
        <v>#VALUE!</v>
      </c>
    </row>
    <row r="49" spans="1:5" ht="12.75" customHeight="1" x14ac:dyDescent="0.35">
      <c r="A49" s="17">
        <f>A48+'Timing data'!$B$2/(60*60*24)</f>
        <v>0.51087962962962785</v>
      </c>
      <c r="B49" s="18">
        <f>InputData_FromArduino!B49</f>
        <v>579</v>
      </c>
      <c r="C49" s="6">
        <f t="shared" si="0"/>
        <v>2.8299120234604107</v>
      </c>
      <c r="D49" s="6">
        <f t="shared" si="1"/>
        <v>3823.7396891191711</v>
      </c>
      <c r="E49" s="19" t="e">
        <f t="shared" si="2"/>
        <v>#VALUE!</v>
      </c>
    </row>
    <row r="50" spans="1:5" ht="12.75" customHeight="1" x14ac:dyDescent="0.35">
      <c r="A50" s="17">
        <f>A49+'Timing data'!$B$2/(60*60*24)</f>
        <v>0.5111111111111093</v>
      </c>
      <c r="B50" s="18">
        <f>InputData_FromArduino!B50</f>
        <v>580</v>
      </c>
      <c r="C50" s="6">
        <f t="shared" si="0"/>
        <v>2.8347996089931575</v>
      </c>
      <c r="D50" s="6">
        <f t="shared" si="1"/>
        <v>3808.3884137931032</v>
      </c>
      <c r="E50" s="19" t="e">
        <f t="shared" si="2"/>
        <v>#VALUE!</v>
      </c>
    </row>
    <row r="51" spans="1:5" ht="12.75" customHeight="1" x14ac:dyDescent="0.35">
      <c r="A51" s="17">
        <f>A50+'Timing data'!$B$2/(60*60*24)</f>
        <v>0.51134259259259074</v>
      </c>
      <c r="B51" s="18">
        <f>InputData_FromArduino!B51</f>
        <v>580</v>
      </c>
      <c r="C51" s="6">
        <f t="shared" si="0"/>
        <v>2.8347996089931575</v>
      </c>
      <c r="D51" s="6">
        <f t="shared" si="1"/>
        <v>3808.3884137931032</v>
      </c>
      <c r="E51" s="19" t="e">
        <f t="shared" si="2"/>
        <v>#VALUE!</v>
      </c>
    </row>
    <row r="52" spans="1:5" ht="12.75" customHeight="1" x14ac:dyDescent="0.35">
      <c r="A52" s="17">
        <f>A51+'Timing data'!$B$2/(60*60*24)</f>
        <v>0.51157407407407218</v>
      </c>
      <c r="B52" s="18">
        <f>InputData_FromArduino!B52</f>
        <v>581</v>
      </c>
      <c r="C52" s="6">
        <f t="shared" si="0"/>
        <v>2.8396871945259043</v>
      </c>
      <c r="D52" s="6">
        <f t="shared" si="1"/>
        <v>3793.0899827882959</v>
      </c>
      <c r="E52" s="19" t="e">
        <f t="shared" si="2"/>
        <v>#VALUE!</v>
      </c>
    </row>
    <row r="53" spans="1:5" ht="12.75" customHeight="1" x14ac:dyDescent="0.35">
      <c r="A53" s="17">
        <f>A52+'Timing data'!$B$2/(60*60*24)</f>
        <v>0.51180555555555363</v>
      </c>
      <c r="B53" s="18">
        <f>InputData_FromArduino!B53</f>
        <v>580</v>
      </c>
      <c r="C53" s="6">
        <f t="shared" si="0"/>
        <v>2.8347996089931575</v>
      </c>
      <c r="D53" s="6">
        <f t="shared" si="1"/>
        <v>3808.3884137931032</v>
      </c>
      <c r="E53" s="19" t="e">
        <f t="shared" si="2"/>
        <v>#VALUE!</v>
      </c>
    </row>
    <row r="54" spans="1:5" ht="12.75" customHeight="1" x14ac:dyDescent="0.35">
      <c r="A54" s="17">
        <f>A53+'Timing data'!$B$2/(60*60*24)</f>
        <v>0.51203703703703507</v>
      </c>
      <c r="B54" s="18">
        <f>InputData_FromArduino!B54</f>
        <v>579</v>
      </c>
      <c r="C54" s="6">
        <f t="shared" si="0"/>
        <v>2.8299120234604107</v>
      </c>
      <c r="D54" s="6">
        <f t="shared" si="1"/>
        <v>3823.7396891191711</v>
      </c>
      <c r="E54" s="19" t="e">
        <f t="shared" si="2"/>
        <v>#VALUE!</v>
      </c>
    </row>
    <row r="55" spans="1:5" ht="12.75" customHeight="1" x14ac:dyDescent="0.35">
      <c r="A55" s="17">
        <f>A54+'Timing data'!$B$2/(60*60*24)</f>
        <v>0.51226851851851651</v>
      </c>
      <c r="B55" s="18">
        <f>InputData_FromArduino!B55</f>
        <v>580</v>
      </c>
      <c r="C55" s="6">
        <f t="shared" si="0"/>
        <v>2.8347996089931575</v>
      </c>
      <c r="D55" s="6">
        <f t="shared" si="1"/>
        <v>3808.3884137931032</v>
      </c>
      <c r="E55" s="19" t="e">
        <f t="shared" si="2"/>
        <v>#VALUE!</v>
      </c>
    </row>
    <row r="56" spans="1:5" ht="12.75" customHeight="1" x14ac:dyDescent="0.35">
      <c r="A56" s="17">
        <f>A55+'Timing data'!$B$2/(60*60*24)</f>
        <v>0.51249999999999796</v>
      </c>
      <c r="B56" s="18">
        <f>InputData_FromArduino!B56</f>
        <v>580</v>
      </c>
      <c r="C56" s="6">
        <f t="shared" si="0"/>
        <v>2.8347996089931575</v>
      </c>
      <c r="D56" s="6">
        <f t="shared" si="1"/>
        <v>3808.3884137931032</v>
      </c>
      <c r="E56" s="19" t="e">
        <f t="shared" si="2"/>
        <v>#VALUE!</v>
      </c>
    </row>
    <row r="57" spans="1:5" ht="12.75" customHeight="1" x14ac:dyDescent="0.35">
      <c r="A57" s="17">
        <f>A56+'Timing data'!$B$2/(60*60*24)</f>
        <v>0.5127314814814794</v>
      </c>
      <c r="B57" s="18">
        <f>InputData_FromArduino!B57</f>
        <v>580</v>
      </c>
      <c r="C57" s="6">
        <f t="shared" si="0"/>
        <v>2.8347996089931575</v>
      </c>
      <c r="D57" s="6">
        <f t="shared" si="1"/>
        <v>3808.3884137931032</v>
      </c>
      <c r="E57" s="19" t="e">
        <f t="shared" si="2"/>
        <v>#VALUE!</v>
      </c>
    </row>
    <row r="58" spans="1:5" ht="12.75" customHeight="1" x14ac:dyDescent="0.35">
      <c r="A58" s="17">
        <f>A57+'Timing data'!$B$2/(60*60*24)</f>
        <v>0.51296296296296084</v>
      </c>
      <c r="B58" s="18">
        <f>InputData_FromArduino!B58</f>
        <v>580</v>
      </c>
      <c r="C58" s="6">
        <f t="shared" si="0"/>
        <v>2.8347996089931575</v>
      </c>
      <c r="D58" s="6">
        <f t="shared" si="1"/>
        <v>3808.3884137931032</v>
      </c>
      <c r="E58" s="19" t="e">
        <f t="shared" si="2"/>
        <v>#VALUE!</v>
      </c>
    </row>
    <row r="59" spans="1:5" ht="12.75" customHeight="1" x14ac:dyDescent="0.35">
      <c r="A59" s="17">
        <f>A58+'Timing data'!$B$2/(60*60*24)</f>
        <v>0.51319444444444229</v>
      </c>
      <c r="B59" s="18">
        <f>InputData_FromArduino!B59</f>
        <v>580</v>
      </c>
      <c r="C59" s="6">
        <f t="shared" si="0"/>
        <v>2.8347996089931575</v>
      </c>
      <c r="D59" s="6">
        <f t="shared" si="1"/>
        <v>3808.3884137931032</v>
      </c>
      <c r="E59" s="19" t="e">
        <f t="shared" si="2"/>
        <v>#VALUE!</v>
      </c>
    </row>
    <row r="60" spans="1:5" ht="12.75" customHeight="1" x14ac:dyDescent="0.35">
      <c r="A60" s="17">
        <f>A59+'Timing data'!$B$2/(60*60*24)</f>
        <v>0.51342592592592373</v>
      </c>
      <c r="B60" s="18">
        <f>InputData_FromArduino!B60</f>
        <v>579</v>
      </c>
      <c r="C60" s="6">
        <f t="shared" si="0"/>
        <v>2.8299120234604107</v>
      </c>
      <c r="D60" s="6">
        <f t="shared" si="1"/>
        <v>3823.7396891191711</v>
      </c>
      <c r="E60" s="19" t="e">
        <f t="shared" si="2"/>
        <v>#VALUE!</v>
      </c>
    </row>
    <row r="61" spans="1:5" ht="12.75" customHeight="1" x14ac:dyDescent="0.35">
      <c r="A61" s="17">
        <f>A60+'Timing data'!$B$2/(60*60*24)</f>
        <v>0.51365740740740518</v>
      </c>
      <c r="B61" s="18">
        <f>InputData_FromArduino!B61</f>
        <v>580</v>
      </c>
      <c r="C61" s="6">
        <f t="shared" si="0"/>
        <v>2.8347996089931575</v>
      </c>
      <c r="D61" s="6">
        <f t="shared" si="1"/>
        <v>3808.3884137931032</v>
      </c>
      <c r="E61" s="19" t="e">
        <f t="shared" si="2"/>
        <v>#VALUE!</v>
      </c>
    </row>
    <row r="62" spans="1:5" ht="12.75" customHeight="1" x14ac:dyDescent="0.35">
      <c r="A62" s="17">
        <f>A61+'Timing data'!$B$2/(60*60*24)</f>
        <v>0.51388888888888662</v>
      </c>
      <c r="B62" s="18">
        <f>InputData_FromArduino!B62</f>
        <v>579</v>
      </c>
      <c r="C62" s="6">
        <f t="shared" si="0"/>
        <v>2.8299120234604107</v>
      </c>
      <c r="D62" s="6">
        <f t="shared" si="1"/>
        <v>3823.7396891191711</v>
      </c>
      <c r="E62" s="19" t="e">
        <f t="shared" si="2"/>
        <v>#VALUE!</v>
      </c>
    </row>
    <row r="63" spans="1:5" ht="12.75" customHeight="1" x14ac:dyDescent="0.35">
      <c r="A63" s="17">
        <f>A62+'Timing data'!$B$2/(60*60*24)</f>
        <v>0.51412037037036806</v>
      </c>
      <c r="B63" s="18">
        <f>InputData_FromArduino!B63</f>
        <v>580</v>
      </c>
      <c r="C63" s="6">
        <f t="shared" si="0"/>
        <v>2.8347996089931575</v>
      </c>
      <c r="D63" s="6">
        <f t="shared" si="1"/>
        <v>3808.3884137931032</v>
      </c>
      <c r="E63" s="19" t="e">
        <f t="shared" si="2"/>
        <v>#VALUE!</v>
      </c>
    </row>
    <row r="64" spans="1:5" ht="12.75" customHeight="1" x14ac:dyDescent="0.35">
      <c r="A64" s="17">
        <f>A63+'Timing data'!$B$2/(60*60*24)</f>
        <v>0.51435185185184951</v>
      </c>
      <c r="B64" s="18">
        <f>InputData_FromArduino!B64</f>
        <v>567</v>
      </c>
      <c r="C64" s="6">
        <f t="shared" si="0"/>
        <v>2.7712609970674489</v>
      </c>
      <c r="D64" s="6">
        <f t="shared" si="1"/>
        <v>4012.1786243386241</v>
      </c>
      <c r="E64" s="19" t="e">
        <f t="shared" si="2"/>
        <v>#VALUE!</v>
      </c>
    </row>
    <row r="65" spans="1:5" ht="12.75" customHeight="1" x14ac:dyDescent="0.35">
      <c r="A65" s="17">
        <f>A64+'Timing data'!$B$2/(60*60*24)</f>
        <v>0.51458333333333095</v>
      </c>
      <c r="B65" s="18">
        <f>InputData_FromArduino!B65</f>
        <v>561</v>
      </c>
      <c r="C65" s="6">
        <f t="shared" si="0"/>
        <v>2.7419354838709675</v>
      </c>
      <c r="D65" s="6">
        <f t="shared" si="1"/>
        <v>4109.4211764705888</v>
      </c>
      <c r="E65" s="19" t="e">
        <f t="shared" si="2"/>
        <v>#VALUE!</v>
      </c>
    </row>
    <row r="66" spans="1:5" ht="12.75" customHeight="1" x14ac:dyDescent="0.35">
      <c r="A66" s="17">
        <f>A65+'Timing data'!$B$2/(60*60*24)</f>
        <v>0.51481481481481239</v>
      </c>
      <c r="B66" s="18">
        <f>InputData_FromArduino!B66</f>
        <v>554</v>
      </c>
      <c r="C66" s="6">
        <f t="shared" si="0"/>
        <v>2.7077223851417398</v>
      </c>
      <c r="D66" s="6">
        <f t="shared" si="1"/>
        <v>4225.532996389893</v>
      </c>
      <c r="E66" s="19" t="e">
        <f t="shared" si="2"/>
        <v>#VALUE!</v>
      </c>
    </row>
    <row r="67" spans="1:5" ht="12.75" customHeight="1" x14ac:dyDescent="0.35">
      <c r="A67" s="17">
        <f>A66+'Timing data'!$B$2/(60*60*24)</f>
        <v>0.51504629629629384</v>
      </c>
      <c r="B67" s="18">
        <f>InputData_FromArduino!B67</f>
        <v>543</v>
      </c>
      <c r="C67" s="6">
        <f t="shared" si="0"/>
        <v>2.6539589442815248</v>
      </c>
      <c r="D67" s="6">
        <f t="shared" si="1"/>
        <v>4414.0428729281766</v>
      </c>
      <c r="E67" s="19" t="e">
        <f t="shared" si="2"/>
        <v>#VALUE!</v>
      </c>
    </row>
    <row r="68" spans="1:5" ht="12.75" customHeight="1" x14ac:dyDescent="0.35">
      <c r="A68" s="17">
        <f>A67+'Timing data'!$B$2/(60*60*24)</f>
        <v>0.51527777777777528</v>
      </c>
      <c r="B68" s="18">
        <f>InputData_FromArduino!B68</f>
        <v>533</v>
      </c>
      <c r="C68" s="6">
        <f t="shared" si="0"/>
        <v>2.6050830889540566</v>
      </c>
      <c r="D68" s="6">
        <f t="shared" si="1"/>
        <v>4592.167504690432</v>
      </c>
      <c r="E68" s="19" t="e">
        <f t="shared" si="2"/>
        <v>#VALUE!</v>
      </c>
    </row>
    <row r="69" spans="1:5" ht="12.75" customHeight="1" x14ac:dyDescent="0.35">
      <c r="A69" s="17">
        <f>A68+'Timing data'!$B$2/(60*60*24)</f>
        <v>0.51550925925925672</v>
      </c>
      <c r="B69" s="18">
        <f>InputData_FromArduino!B69</f>
        <v>527</v>
      </c>
      <c r="C69" s="6">
        <f t="shared" si="0"/>
        <v>2.5757575757575757</v>
      </c>
      <c r="D69" s="6">
        <f t="shared" si="1"/>
        <v>4702.2870588235301</v>
      </c>
      <c r="E69" s="19" t="e">
        <f t="shared" si="2"/>
        <v>#VALUE!</v>
      </c>
    </row>
    <row r="70" spans="1:5" ht="12.75" customHeight="1" x14ac:dyDescent="0.35">
      <c r="A70" s="17">
        <f>A69+'Timing data'!$B$2/(60*60*24)</f>
        <v>0.51574074074073817</v>
      </c>
      <c r="B70" s="18">
        <f>InputData_FromArduino!B70</f>
        <v>519</v>
      </c>
      <c r="C70" s="6">
        <f t="shared" si="0"/>
        <v>2.5366568914956011</v>
      </c>
      <c r="D70" s="6">
        <f t="shared" si="1"/>
        <v>4853.0737572254338</v>
      </c>
      <c r="E70" s="19" t="e">
        <f t="shared" si="2"/>
        <v>#VALUE!</v>
      </c>
    </row>
    <row r="71" spans="1:5" ht="12.75" customHeight="1" x14ac:dyDescent="0.35">
      <c r="A71" s="17">
        <f>A70+'Timing data'!$B$2/(60*60*24)</f>
        <v>0.51597222222221961</v>
      </c>
      <c r="B71" s="18">
        <f>InputData_FromArduino!B71</f>
        <v>514</v>
      </c>
      <c r="C71" s="6">
        <f t="shared" si="0"/>
        <v>2.512218963831867</v>
      </c>
      <c r="D71" s="6">
        <f t="shared" si="1"/>
        <v>4949.6989883268488</v>
      </c>
      <c r="E71" s="19" t="e">
        <f t="shared" si="2"/>
        <v>#VALUE!</v>
      </c>
    </row>
    <row r="72" spans="1:5" ht="12.75" customHeight="1" x14ac:dyDescent="0.35">
      <c r="A72" s="17">
        <f>A71+'Timing data'!$B$2/(60*60*24)</f>
        <v>0.51620370370370106</v>
      </c>
      <c r="B72" s="18">
        <f>InputData_FromArduino!B72</f>
        <v>508</v>
      </c>
      <c r="C72" s="6">
        <f t="shared" si="0"/>
        <v>2.4828934506353861</v>
      </c>
      <c r="D72" s="6">
        <f t="shared" si="1"/>
        <v>5068.16</v>
      </c>
      <c r="E72" s="19" t="e">
        <f t="shared" si="2"/>
        <v>#VALUE!</v>
      </c>
    </row>
    <row r="73" spans="1:5" ht="12.75" customHeight="1" x14ac:dyDescent="0.35">
      <c r="A73" s="17">
        <f>A72+'Timing data'!$B$2/(60*60*24)</f>
        <v>0.5164351851851825</v>
      </c>
      <c r="B73" s="18">
        <f>InputData_FromArduino!B73</f>
        <v>502</v>
      </c>
      <c r="C73" s="6">
        <f t="shared" si="0"/>
        <v>2.4535679374389052</v>
      </c>
      <c r="D73" s="6">
        <f t="shared" si="1"/>
        <v>5189.4527490039827</v>
      </c>
      <c r="E73" s="19" t="e">
        <f t="shared" si="2"/>
        <v>#VALUE!</v>
      </c>
    </row>
    <row r="74" spans="1:5" ht="12.75" customHeight="1" x14ac:dyDescent="0.35">
      <c r="A74" s="17">
        <f>A73+'Timing data'!$B$2/(60*60*24)</f>
        <v>0.51666666666666394</v>
      </c>
      <c r="B74" s="18">
        <f>InputData_FromArduino!B74</f>
        <v>496</v>
      </c>
      <c r="C74" s="6">
        <f t="shared" si="0"/>
        <v>2.4242424242424243</v>
      </c>
      <c r="D74" s="6">
        <f t="shared" si="1"/>
        <v>5313.6799999999994</v>
      </c>
      <c r="E74" s="19" t="e">
        <f t="shared" si="2"/>
        <v>#VALUE!</v>
      </c>
    </row>
    <row r="75" spans="1:5" ht="12.75" customHeight="1" x14ac:dyDescent="0.35">
      <c r="A75" s="17">
        <f>A74+'Timing data'!$B$2/(60*60*24)</f>
        <v>0.51689814814814539</v>
      </c>
      <c r="B75" s="18">
        <f>InputData_FromArduino!B75</f>
        <v>493</v>
      </c>
      <c r="C75" s="6">
        <f t="shared" si="0"/>
        <v>2.4095796676441839</v>
      </c>
      <c r="D75" s="6">
        <f t="shared" si="1"/>
        <v>5376.927545638945</v>
      </c>
      <c r="E75" s="19" t="e">
        <f t="shared" si="2"/>
        <v>#VALUE!</v>
      </c>
    </row>
    <row r="76" spans="1:5" ht="12.75" customHeight="1" x14ac:dyDescent="0.35">
      <c r="A76" s="17">
        <f>A75+'Timing data'!$B$2/(60*60*24)</f>
        <v>0.51712962962962683</v>
      </c>
      <c r="B76" s="18">
        <f>InputData_FromArduino!B76</f>
        <v>488</v>
      </c>
      <c r="C76" s="6">
        <f t="shared" si="0"/>
        <v>2.3851417399804498</v>
      </c>
      <c r="D76" s="6">
        <f t="shared" si="1"/>
        <v>5484.0681967213113</v>
      </c>
      <c r="E76" s="19" t="e">
        <f t="shared" si="2"/>
        <v>#VALUE!</v>
      </c>
    </row>
    <row r="77" spans="1:5" ht="12.75" customHeight="1" x14ac:dyDescent="0.35">
      <c r="A77" s="17">
        <f>A76+'Timing data'!$B$2/(60*60*24)</f>
        <v>0.51736111111110827</v>
      </c>
      <c r="B77" s="18">
        <f>InputData_FromArduino!B77</f>
        <v>484</v>
      </c>
      <c r="C77" s="6">
        <f t="shared" si="0"/>
        <v>2.3655913978494625</v>
      </c>
      <c r="D77" s="6">
        <f t="shared" si="1"/>
        <v>5571.374545454546</v>
      </c>
      <c r="E77" s="19" t="e">
        <f t="shared" si="2"/>
        <v>#VALUE!</v>
      </c>
    </row>
    <row r="78" spans="1:5" ht="12.75" customHeight="1" x14ac:dyDescent="0.35">
      <c r="A78" s="17">
        <f>A77+'Timing data'!$B$2/(60*60*24)</f>
        <v>0.51759259259258972</v>
      </c>
      <c r="B78" s="18">
        <f>InputData_FromArduino!B78</f>
        <v>482</v>
      </c>
      <c r="C78" s="6">
        <f t="shared" si="0"/>
        <v>2.3558162267839688</v>
      </c>
      <c r="D78" s="6">
        <f t="shared" si="1"/>
        <v>5615.5711203319506</v>
      </c>
      <c r="E78" s="19" t="e">
        <f t="shared" si="2"/>
        <v>#VALUE!</v>
      </c>
    </row>
    <row r="79" spans="1:5" ht="12.75" customHeight="1" x14ac:dyDescent="0.35">
      <c r="A79" s="17">
        <f>A78+'Timing data'!$B$2/(60*60*24)</f>
        <v>0.51782407407407116</v>
      </c>
      <c r="B79" s="18">
        <f>InputData_FromArduino!B79</f>
        <v>482</v>
      </c>
      <c r="C79" s="6">
        <f t="shared" si="0"/>
        <v>2.3558162267839688</v>
      </c>
      <c r="D79" s="6">
        <f t="shared" si="1"/>
        <v>5615.5711203319506</v>
      </c>
      <c r="E79" s="19" t="e">
        <f t="shared" si="2"/>
        <v>#VALUE!</v>
      </c>
    </row>
    <row r="80" spans="1:5" ht="12.75" customHeight="1" x14ac:dyDescent="0.35">
      <c r="A80" s="17">
        <f>A79+'Timing data'!$B$2/(60*60*24)</f>
        <v>0.5180555555555526</v>
      </c>
      <c r="B80" s="18">
        <f>InputData_FromArduino!B80</f>
        <v>483</v>
      </c>
      <c r="C80" s="6">
        <f t="shared" si="0"/>
        <v>2.3607038123167157</v>
      </c>
      <c r="D80" s="6">
        <f t="shared" si="1"/>
        <v>5593.4270807453404</v>
      </c>
      <c r="E80" s="19" t="e">
        <f t="shared" si="2"/>
        <v>#VALUE!</v>
      </c>
    </row>
    <row r="81" spans="1:5" ht="12.75" customHeight="1" x14ac:dyDescent="0.35">
      <c r="A81" s="17">
        <f>A80+'Timing data'!$B$2/(60*60*24)</f>
        <v>0.51828703703703405</v>
      </c>
      <c r="B81" s="18">
        <f>InputData_FromArduino!B81</f>
        <v>483</v>
      </c>
      <c r="C81" s="6">
        <f t="shared" si="0"/>
        <v>2.3607038123167157</v>
      </c>
      <c r="D81" s="6">
        <f t="shared" si="1"/>
        <v>5593.4270807453404</v>
      </c>
      <c r="E81" s="19" t="e">
        <f t="shared" si="2"/>
        <v>#VALUE!</v>
      </c>
    </row>
    <row r="82" spans="1:5" ht="12.75" customHeight="1" x14ac:dyDescent="0.35">
      <c r="A82" s="17">
        <f>A81+'Timing data'!$B$2/(60*60*24)</f>
        <v>0.51851851851851549</v>
      </c>
      <c r="B82" s="18">
        <f>InputData_FromArduino!B82</f>
        <v>482</v>
      </c>
      <c r="C82" s="6">
        <f t="shared" si="0"/>
        <v>2.3558162267839688</v>
      </c>
      <c r="D82" s="6">
        <f t="shared" si="1"/>
        <v>5615.5711203319506</v>
      </c>
      <c r="E82" s="19" t="e">
        <f t="shared" si="2"/>
        <v>#VALUE!</v>
      </c>
    </row>
    <row r="83" spans="1:5" ht="12.75" customHeight="1" x14ac:dyDescent="0.35">
      <c r="A83" s="17">
        <f>A82+'Timing data'!$B$2/(60*60*24)</f>
        <v>0.51874999999999694</v>
      </c>
      <c r="B83" s="18">
        <f>InputData_FromArduino!B83</f>
        <v>482</v>
      </c>
      <c r="C83" s="6">
        <f t="shared" si="0"/>
        <v>2.3558162267839688</v>
      </c>
      <c r="D83" s="6">
        <f t="shared" si="1"/>
        <v>5615.5711203319506</v>
      </c>
      <c r="E83" s="19" t="e">
        <f t="shared" si="2"/>
        <v>#VALUE!</v>
      </c>
    </row>
    <row r="84" spans="1:5" ht="12.75" customHeight="1" x14ac:dyDescent="0.35">
      <c r="A84" s="17">
        <f>A83+'Timing data'!$B$2/(60*60*24)</f>
        <v>0.51898148148147838</v>
      </c>
      <c r="B84" s="18">
        <f>InputData_FromArduino!B84</f>
        <v>482</v>
      </c>
      <c r="C84" s="6">
        <f t="shared" si="0"/>
        <v>2.3558162267839688</v>
      </c>
      <c r="D84" s="6">
        <f t="shared" si="1"/>
        <v>5615.5711203319506</v>
      </c>
      <c r="E84" s="19" t="e">
        <f t="shared" si="2"/>
        <v>#VALUE!</v>
      </c>
    </row>
    <row r="85" spans="1:5" ht="12.75" customHeight="1" x14ac:dyDescent="0.35">
      <c r="A85" s="17">
        <f>A84+'Timing data'!$B$2/(60*60*24)</f>
        <v>0.51921296296295982</v>
      </c>
      <c r="B85" s="18">
        <f>InputData_FromArduino!B85</f>
        <v>482</v>
      </c>
      <c r="C85" s="6">
        <f t="shared" si="0"/>
        <v>2.3558162267839688</v>
      </c>
      <c r="D85" s="6">
        <f t="shared" si="1"/>
        <v>5615.5711203319506</v>
      </c>
      <c r="E85" s="19" t="e">
        <f t="shared" si="2"/>
        <v>#VALUE!</v>
      </c>
    </row>
    <row r="86" spans="1:5" ht="12.75" customHeight="1" x14ac:dyDescent="0.35">
      <c r="A86" s="17">
        <f>A85+'Timing data'!$B$2/(60*60*24)</f>
        <v>0.51944444444444127</v>
      </c>
      <c r="B86" s="18">
        <f>InputData_FromArduino!B86</f>
        <v>483</v>
      </c>
      <c r="C86" s="6">
        <f t="shared" si="0"/>
        <v>2.3607038123167157</v>
      </c>
      <c r="D86" s="6">
        <f t="shared" si="1"/>
        <v>5593.4270807453404</v>
      </c>
      <c r="E86" s="19" t="e">
        <f t="shared" si="2"/>
        <v>#VALUE!</v>
      </c>
    </row>
    <row r="87" spans="1:5" ht="12.75" customHeight="1" x14ac:dyDescent="0.35">
      <c r="A87" s="17">
        <f>A86+'Timing data'!$B$2/(60*60*24)</f>
        <v>0.51967592592592271</v>
      </c>
      <c r="B87" s="18">
        <f>InputData_FromArduino!B87</f>
        <v>482</v>
      </c>
      <c r="C87" s="6">
        <f t="shared" si="0"/>
        <v>2.3558162267839688</v>
      </c>
      <c r="D87" s="6">
        <f t="shared" si="1"/>
        <v>5615.5711203319506</v>
      </c>
      <c r="E87" s="19" t="e">
        <f t="shared" si="2"/>
        <v>#VALUE!</v>
      </c>
    </row>
    <row r="88" spans="1:5" ht="12.75" customHeight="1" x14ac:dyDescent="0.35">
      <c r="A88" s="17">
        <f>A87+'Timing data'!$B$2/(60*60*24)</f>
        <v>0.51990740740740415</v>
      </c>
      <c r="B88" s="18">
        <f>InputData_FromArduino!B88</f>
        <v>482</v>
      </c>
      <c r="C88" s="6">
        <f t="shared" si="0"/>
        <v>2.3558162267839688</v>
      </c>
      <c r="D88" s="6">
        <f t="shared" si="1"/>
        <v>5615.5711203319506</v>
      </c>
      <c r="E88" s="19" t="e">
        <f t="shared" si="2"/>
        <v>#VALUE!</v>
      </c>
    </row>
    <row r="89" spans="1:5" ht="12.75" customHeight="1" x14ac:dyDescent="0.35">
      <c r="A89" s="17">
        <f>A88+'Timing data'!$B$2/(60*60*24)</f>
        <v>0.5201388888888856</v>
      </c>
      <c r="B89" s="18">
        <f>InputData_FromArduino!B89</f>
        <v>482</v>
      </c>
      <c r="C89" s="6">
        <f t="shared" si="0"/>
        <v>2.3558162267839688</v>
      </c>
      <c r="D89" s="6">
        <f t="shared" si="1"/>
        <v>5615.5711203319506</v>
      </c>
      <c r="E89" s="19" t="e">
        <f t="shared" si="2"/>
        <v>#VALUE!</v>
      </c>
    </row>
    <row r="90" spans="1:5" ht="12.75" customHeight="1" x14ac:dyDescent="0.35">
      <c r="A90" s="17">
        <f>A89+'Timing data'!$B$2/(60*60*24)</f>
        <v>0.52037037037036704</v>
      </c>
      <c r="B90" s="18">
        <f>InputData_FromArduino!B90</f>
        <v>482</v>
      </c>
      <c r="C90" s="6">
        <f t="shared" si="0"/>
        <v>2.3558162267839688</v>
      </c>
      <c r="D90" s="6">
        <f t="shared" si="1"/>
        <v>5615.5711203319506</v>
      </c>
      <c r="E90" s="19" t="e">
        <f t="shared" si="2"/>
        <v>#VALUE!</v>
      </c>
    </row>
    <row r="91" spans="1:5" ht="12.75" customHeight="1" x14ac:dyDescent="0.35">
      <c r="A91" s="17">
        <f>A90+'Timing data'!$B$2/(60*60*24)</f>
        <v>0.52060185185184848</v>
      </c>
      <c r="B91" s="18">
        <f>InputData_FromArduino!B91</f>
        <v>483</v>
      </c>
      <c r="C91" s="6">
        <f t="shared" si="0"/>
        <v>2.3607038123167157</v>
      </c>
      <c r="D91" s="6">
        <f t="shared" si="1"/>
        <v>5593.4270807453404</v>
      </c>
      <c r="E91" s="19" t="e">
        <f t="shared" si="2"/>
        <v>#VALUE!</v>
      </c>
    </row>
    <row r="92" spans="1:5" ht="12.75" customHeight="1" x14ac:dyDescent="0.35">
      <c r="A92" s="17">
        <f>A91+'Timing data'!$B$2/(60*60*24)</f>
        <v>0.52083333333332993</v>
      </c>
      <c r="B92" s="18">
        <f>InputData_FromArduino!B92</f>
        <v>482</v>
      </c>
      <c r="C92" s="6">
        <f t="shared" si="0"/>
        <v>2.3558162267839688</v>
      </c>
      <c r="D92" s="6">
        <f t="shared" si="1"/>
        <v>5615.5711203319506</v>
      </c>
      <c r="E92" s="19" t="e">
        <f t="shared" si="2"/>
        <v>#VALUE!</v>
      </c>
    </row>
    <row r="93" spans="1:5" ht="12.75" customHeight="1" x14ac:dyDescent="0.35">
      <c r="A93" s="17">
        <f>A92+'Timing data'!$B$2/(60*60*24)</f>
        <v>0.52106481481481137</v>
      </c>
      <c r="B93" s="18">
        <f>InputData_FromArduino!B93</f>
        <v>482</v>
      </c>
      <c r="C93" s="6">
        <f t="shared" si="0"/>
        <v>2.3558162267839688</v>
      </c>
      <c r="D93" s="6">
        <f t="shared" si="1"/>
        <v>5615.5711203319506</v>
      </c>
      <c r="E93" s="19" t="e">
        <f t="shared" si="2"/>
        <v>#VALUE!</v>
      </c>
    </row>
    <row r="94" spans="1:5" ht="12.75" customHeight="1" x14ac:dyDescent="0.35">
      <c r="A94" s="17">
        <f>A93+'Timing data'!$B$2/(60*60*24)</f>
        <v>0.52129629629629282</v>
      </c>
      <c r="B94" s="18">
        <f>InputData_FromArduino!B94</f>
        <v>482</v>
      </c>
      <c r="C94" s="6">
        <f t="shared" si="0"/>
        <v>2.3558162267839688</v>
      </c>
      <c r="D94" s="6">
        <f t="shared" si="1"/>
        <v>5615.5711203319506</v>
      </c>
      <c r="E94" s="19" t="e">
        <f t="shared" si="2"/>
        <v>#VALUE!</v>
      </c>
    </row>
    <row r="95" spans="1:5" ht="12.75" customHeight="1" x14ac:dyDescent="0.35">
      <c r="A95" s="17">
        <f>A94+'Timing data'!$B$2/(60*60*24)</f>
        <v>0.52152777777777426</v>
      </c>
      <c r="B95" s="18">
        <f>InputData_FromArduino!B95</f>
        <v>482</v>
      </c>
      <c r="C95" s="6">
        <f t="shared" si="0"/>
        <v>2.3558162267839688</v>
      </c>
      <c r="D95" s="6">
        <f t="shared" si="1"/>
        <v>5615.5711203319506</v>
      </c>
      <c r="E95" s="19" t="e">
        <f t="shared" si="2"/>
        <v>#VALUE!</v>
      </c>
    </row>
    <row r="96" spans="1:5" ht="12.75" customHeight="1" x14ac:dyDescent="0.35">
      <c r="A96" s="17">
        <f>A95+'Timing data'!$B$2/(60*60*24)</f>
        <v>0.5217592592592557</v>
      </c>
      <c r="B96" s="18">
        <f>InputData_FromArduino!B96</f>
        <v>482</v>
      </c>
      <c r="C96" s="6">
        <f t="shared" si="0"/>
        <v>2.3558162267839688</v>
      </c>
      <c r="D96" s="6">
        <f t="shared" si="1"/>
        <v>5615.5711203319506</v>
      </c>
      <c r="E96" s="19" t="e">
        <f t="shared" si="2"/>
        <v>#VALUE!</v>
      </c>
    </row>
    <row r="97" spans="1:5" ht="12.75" customHeight="1" x14ac:dyDescent="0.35">
      <c r="A97" s="17">
        <f>A96+'Timing data'!$B$2/(60*60*24)</f>
        <v>0.52199074074073715</v>
      </c>
      <c r="B97" s="18">
        <f>InputData_FromArduino!B97</f>
        <v>483</v>
      </c>
      <c r="C97" s="6">
        <f t="shared" si="0"/>
        <v>2.3607038123167157</v>
      </c>
      <c r="D97" s="6">
        <f t="shared" si="1"/>
        <v>5593.4270807453404</v>
      </c>
      <c r="E97" s="19" t="e">
        <f t="shared" si="2"/>
        <v>#VALUE!</v>
      </c>
    </row>
    <row r="98" spans="1:5" ht="12.75" customHeight="1" x14ac:dyDescent="0.35">
      <c r="A98" s="17">
        <f>A97+'Timing data'!$B$2/(60*60*24)</f>
        <v>0.52222222222221859</v>
      </c>
      <c r="B98" s="18">
        <f>InputData_FromArduino!B98</f>
        <v>483</v>
      </c>
      <c r="C98" s="6">
        <f t="shared" si="0"/>
        <v>2.3607038123167157</v>
      </c>
      <c r="D98" s="6">
        <f t="shared" si="1"/>
        <v>5593.4270807453404</v>
      </c>
      <c r="E98" s="19" t="e">
        <f t="shared" si="2"/>
        <v>#VALUE!</v>
      </c>
    </row>
    <row r="99" spans="1:5" ht="12.75" customHeight="1" x14ac:dyDescent="0.35">
      <c r="A99" s="17">
        <f>A98+'Timing data'!$B$2/(60*60*24)</f>
        <v>0.52245370370370003</v>
      </c>
      <c r="B99" s="18">
        <f>InputData_FromArduino!B99</f>
        <v>482</v>
      </c>
      <c r="C99" s="6">
        <f t="shared" si="0"/>
        <v>2.3558162267839688</v>
      </c>
      <c r="D99" s="6">
        <f t="shared" si="1"/>
        <v>5615.5711203319506</v>
      </c>
      <c r="E99" s="19" t="e">
        <f t="shared" si="2"/>
        <v>#VALUE!</v>
      </c>
    </row>
    <row r="100" spans="1:5" ht="12.75" customHeight="1" x14ac:dyDescent="0.35">
      <c r="A100" s="17">
        <f>A99+'Timing data'!$B$2/(60*60*24)</f>
        <v>0.52268518518518148</v>
      </c>
      <c r="B100" s="18">
        <f>InputData_FromArduino!B100</f>
        <v>482</v>
      </c>
      <c r="C100" s="6">
        <f t="shared" si="0"/>
        <v>2.3558162267839688</v>
      </c>
      <c r="D100" s="6">
        <f t="shared" si="1"/>
        <v>5615.5711203319506</v>
      </c>
      <c r="E100" s="19" t="e">
        <f t="shared" si="2"/>
        <v>#VALUE!</v>
      </c>
    </row>
    <row r="101" spans="1:5" ht="12.75" customHeight="1" x14ac:dyDescent="0.35">
      <c r="A101" s="17">
        <f>A100+'Timing data'!$B$2/(60*60*24)</f>
        <v>0.52291666666666292</v>
      </c>
      <c r="B101" s="18">
        <f>InputData_FromArduino!B101</f>
        <v>483</v>
      </c>
      <c r="C101" s="6">
        <f t="shared" si="0"/>
        <v>2.3607038123167157</v>
      </c>
      <c r="D101" s="6">
        <f t="shared" si="1"/>
        <v>5593.4270807453404</v>
      </c>
      <c r="E101" s="19" t="e">
        <f t="shared" si="2"/>
        <v>#VALUE!</v>
      </c>
    </row>
    <row r="102" spans="1:5" ht="12.75" customHeight="1" x14ac:dyDescent="0.35">
      <c r="A102" s="17">
        <f>A101+'Timing data'!$B$2/(60*60*24)</f>
        <v>0.52314814814814437</v>
      </c>
      <c r="B102" s="18">
        <f>InputData_FromArduino!B102</f>
        <v>482</v>
      </c>
      <c r="C102" s="6">
        <f t="shared" si="0"/>
        <v>2.3558162267839688</v>
      </c>
      <c r="D102" s="6">
        <f t="shared" si="1"/>
        <v>5615.5711203319506</v>
      </c>
      <c r="E102" s="19" t="e">
        <f t="shared" si="2"/>
        <v>#VALUE!</v>
      </c>
    </row>
    <row r="103" spans="1:5" ht="12.75" customHeight="1" x14ac:dyDescent="0.35">
      <c r="A103" s="17">
        <f>A102+'Timing data'!$B$2/(60*60*24)</f>
        <v>0.52337962962962581</v>
      </c>
      <c r="B103" s="18">
        <f>InputData_FromArduino!B103</f>
        <v>482</v>
      </c>
      <c r="C103" s="6">
        <f t="shared" si="0"/>
        <v>2.3558162267839688</v>
      </c>
      <c r="D103" s="6">
        <f t="shared" si="1"/>
        <v>5615.5711203319506</v>
      </c>
      <c r="E103" s="19" t="e">
        <f t="shared" si="2"/>
        <v>#VALUE!</v>
      </c>
    </row>
    <row r="104" spans="1:5" ht="12.75" customHeight="1" x14ac:dyDescent="0.35">
      <c r="A104" s="17">
        <f>A103+'Timing data'!$B$2/(60*60*24)</f>
        <v>0.52361111111110725</v>
      </c>
      <c r="B104" s="18">
        <f>InputData_FromArduino!B104</f>
        <v>482</v>
      </c>
      <c r="C104" s="6">
        <f t="shared" si="0"/>
        <v>2.3558162267839688</v>
      </c>
      <c r="D104" s="6">
        <f t="shared" si="1"/>
        <v>5615.5711203319506</v>
      </c>
      <c r="E104" s="19" t="e">
        <f t="shared" si="2"/>
        <v>#VALUE!</v>
      </c>
    </row>
    <row r="105" spans="1:5" ht="12.75" customHeight="1" x14ac:dyDescent="0.35">
      <c r="A105" s="17">
        <f>A104+'Timing data'!$B$2/(60*60*24)</f>
        <v>0.5238425925925887</v>
      </c>
      <c r="B105" s="18">
        <f>InputData_FromArduino!B105</f>
        <v>482</v>
      </c>
      <c r="C105" s="6">
        <f t="shared" si="0"/>
        <v>2.3558162267839688</v>
      </c>
      <c r="D105" s="6">
        <f t="shared" si="1"/>
        <v>5615.5711203319506</v>
      </c>
      <c r="E105" s="19" t="e">
        <f t="shared" si="2"/>
        <v>#VALUE!</v>
      </c>
    </row>
    <row r="106" spans="1:5" ht="12.75" customHeight="1" x14ac:dyDescent="0.35">
      <c r="A106" s="17">
        <f>A105+'Timing data'!$B$2/(60*60*24)</f>
        <v>0.52407407407407014</v>
      </c>
      <c r="B106" s="18">
        <f>InputData_FromArduino!B106</f>
        <v>483</v>
      </c>
      <c r="C106" s="6">
        <f t="shared" si="0"/>
        <v>2.3607038123167157</v>
      </c>
      <c r="D106" s="6">
        <f t="shared" si="1"/>
        <v>5593.4270807453404</v>
      </c>
      <c r="E106" s="19" t="e">
        <f t="shared" si="2"/>
        <v>#VALUE!</v>
      </c>
    </row>
    <row r="107" spans="1:5" ht="12.75" customHeight="1" x14ac:dyDescent="0.35">
      <c r="A107" s="17">
        <f>A106+'Timing data'!$B$2/(60*60*24)</f>
        <v>0.52430555555555158</v>
      </c>
      <c r="B107" s="18">
        <f>InputData_FromArduino!B107</f>
        <v>482</v>
      </c>
      <c r="C107" s="6">
        <f t="shared" si="0"/>
        <v>2.3558162267839688</v>
      </c>
      <c r="D107" s="6">
        <f t="shared" si="1"/>
        <v>5615.5711203319506</v>
      </c>
      <c r="E107" s="19" t="e">
        <f t="shared" si="2"/>
        <v>#VALUE!</v>
      </c>
    </row>
    <row r="108" spans="1:5" ht="12.75" customHeight="1" x14ac:dyDescent="0.35">
      <c r="A108" s="17">
        <f>A107+'Timing data'!$B$2/(60*60*24)</f>
        <v>0.52453703703703303</v>
      </c>
      <c r="B108" s="18">
        <f>InputData_FromArduino!B108</f>
        <v>482</v>
      </c>
      <c r="C108" s="6">
        <f t="shared" si="0"/>
        <v>2.3558162267839688</v>
      </c>
      <c r="D108" s="6">
        <f t="shared" si="1"/>
        <v>5615.5711203319506</v>
      </c>
      <c r="E108" s="19" t="e">
        <f t="shared" si="2"/>
        <v>#VALUE!</v>
      </c>
    </row>
    <row r="109" spans="1:5" ht="12.75" customHeight="1" x14ac:dyDescent="0.35">
      <c r="A109" s="17">
        <f>A108+'Timing data'!$B$2/(60*60*24)</f>
        <v>0.52476851851851447</v>
      </c>
      <c r="B109" s="18">
        <f>InputData_FromArduino!B109</f>
        <v>483</v>
      </c>
      <c r="C109" s="6">
        <f t="shared" si="0"/>
        <v>2.3607038123167157</v>
      </c>
      <c r="D109" s="6">
        <f t="shared" si="1"/>
        <v>5593.4270807453404</v>
      </c>
      <c r="E109" s="19" t="e">
        <f t="shared" si="2"/>
        <v>#VALUE!</v>
      </c>
    </row>
    <row r="110" spans="1:5" ht="12.75" customHeight="1" x14ac:dyDescent="0.35">
      <c r="A110" s="17">
        <f>A109+'Timing data'!$B$2/(60*60*24)</f>
        <v>0.52499999999999591</v>
      </c>
      <c r="B110" s="18">
        <f>InputData_FromArduino!B110</f>
        <v>482</v>
      </c>
      <c r="C110" s="6">
        <f t="shared" si="0"/>
        <v>2.3558162267839688</v>
      </c>
      <c r="D110" s="6">
        <f t="shared" si="1"/>
        <v>5615.5711203319506</v>
      </c>
      <c r="E110" s="19" t="e">
        <f t="shared" si="2"/>
        <v>#VALUE!</v>
      </c>
    </row>
    <row r="111" spans="1:5" ht="12.75" customHeight="1" x14ac:dyDescent="0.35">
      <c r="A111" s="17">
        <f>A110+'Timing data'!$B$2/(60*60*24)</f>
        <v>0.52523148148147736</v>
      </c>
      <c r="B111" s="18">
        <f>InputData_FromArduino!B111</f>
        <v>482</v>
      </c>
      <c r="C111" s="6">
        <f t="shared" si="0"/>
        <v>2.3558162267839688</v>
      </c>
      <c r="D111" s="6">
        <f t="shared" si="1"/>
        <v>5615.5711203319506</v>
      </c>
      <c r="E111" s="19" t="e">
        <f t="shared" si="2"/>
        <v>#VALUE!</v>
      </c>
    </row>
    <row r="112" spans="1:5" ht="12.75" customHeight="1" x14ac:dyDescent="0.35">
      <c r="A112" s="17">
        <f>A111+'Timing data'!$B$2/(60*60*24)</f>
        <v>0.5254629629629588</v>
      </c>
      <c r="B112" s="18">
        <f>InputData_FromArduino!B112</f>
        <v>482</v>
      </c>
      <c r="C112" s="6">
        <f t="shared" si="0"/>
        <v>2.3558162267839688</v>
      </c>
      <c r="D112" s="6">
        <f t="shared" si="1"/>
        <v>5615.5711203319506</v>
      </c>
      <c r="E112" s="19" t="e">
        <f t="shared" si="2"/>
        <v>#VALUE!</v>
      </c>
    </row>
    <row r="113" spans="1:5" ht="12.75" customHeight="1" x14ac:dyDescent="0.35">
      <c r="A113" s="17">
        <f>A112+'Timing data'!$B$2/(60*60*24)</f>
        <v>0.52569444444444025</v>
      </c>
      <c r="B113" s="18">
        <f>InputData_FromArduino!B113</f>
        <v>482</v>
      </c>
      <c r="C113" s="6">
        <f t="shared" si="0"/>
        <v>2.3558162267839688</v>
      </c>
      <c r="D113" s="6">
        <f t="shared" si="1"/>
        <v>5615.5711203319506</v>
      </c>
      <c r="E113" s="19" t="e">
        <f t="shared" si="2"/>
        <v>#VALUE!</v>
      </c>
    </row>
    <row r="114" spans="1:5" ht="12.75" customHeight="1" x14ac:dyDescent="0.35">
      <c r="A114" s="17">
        <f>A113+'Timing data'!$B$2/(60*60*24)</f>
        <v>0.52592592592592169</v>
      </c>
      <c r="B114" s="18">
        <f>InputData_FromArduino!B114</f>
        <v>482</v>
      </c>
      <c r="C114" s="6">
        <f t="shared" si="0"/>
        <v>2.3558162267839688</v>
      </c>
      <c r="D114" s="6">
        <f t="shared" si="1"/>
        <v>5615.5711203319506</v>
      </c>
      <c r="E114" s="19" t="e">
        <f t="shared" si="2"/>
        <v>#VALUE!</v>
      </c>
    </row>
    <row r="115" spans="1:5" ht="12.75" customHeight="1" x14ac:dyDescent="0.35">
      <c r="A115" s="17">
        <f>A114+'Timing data'!$B$2/(60*60*24)</f>
        <v>0.52615740740740313</v>
      </c>
      <c r="B115" s="18">
        <f>InputData_FromArduino!B115</f>
        <v>483</v>
      </c>
      <c r="C115" s="6">
        <f t="shared" si="0"/>
        <v>2.3607038123167157</v>
      </c>
      <c r="D115" s="6">
        <f t="shared" si="1"/>
        <v>5593.4270807453404</v>
      </c>
      <c r="E115" s="19" t="e">
        <f t="shared" si="2"/>
        <v>#VALUE!</v>
      </c>
    </row>
    <row r="116" spans="1:5" ht="12.75" customHeight="1" x14ac:dyDescent="0.35">
      <c r="A116" s="17">
        <f>A115+'Timing data'!$B$2/(60*60*24)</f>
        <v>0.52638888888888458</v>
      </c>
      <c r="B116" s="18">
        <f>InputData_FromArduino!B116</f>
        <v>482</v>
      </c>
      <c r="C116" s="6">
        <f t="shared" si="0"/>
        <v>2.3558162267839688</v>
      </c>
      <c r="D116" s="6">
        <f t="shared" si="1"/>
        <v>5615.5711203319506</v>
      </c>
      <c r="E116" s="19" t="e">
        <f t="shared" si="2"/>
        <v>#VALUE!</v>
      </c>
    </row>
    <row r="117" spans="1:5" ht="12.75" customHeight="1" x14ac:dyDescent="0.35">
      <c r="A117" s="17">
        <f>A116+'Timing data'!$B$2/(60*60*24)</f>
        <v>0.52662037037036602</v>
      </c>
      <c r="B117" s="18">
        <f>InputData_FromArduino!B117</f>
        <v>482</v>
      </c>
      <c r="C117" s="6">
        <f t="shared" si="0"/>
        <v>2.3558162267839688</v>
      </c>
      <c r="D117" s="6">
        <f t="shared" si="1"/>
        <v>5615.5711203319506</v>
      </c>
      <c r="E117" s="19" t="e">
        <f t="shared" si="2"/>
        <v>#VALUE!</v>
      </c>
    </row>
    <row r="118" spans="1:5" ht="12.75" customHeight="1" x14ac:dyDescent="0.35">
      <c r="A118" s="17">
        <f>A117+'Timing data'!$B$2/(60*60*24)</f>
        <v>0.52685185185184746</v>
      </c>
      <c r="B118" s="18">
        <f>InputData_FromArduino!B118</f>
        <v>483</v>
      </c>
      <c r="C118" s="6">
        <f t="shared" si="0"/>
        <v>2.3607038123167157</v>
      </c>
      <c r="D118" s="6">
        <f t="shared" si="1"/>
        <v>5593.4270807453404</v>
      </c>
      <c r="E118" s="19" t="e">
        <f t="shared" si="2"/>
        <v>#VALUE!</v>
      </c>
    </row>
    <row r="119" spans="1:5" ht="12.75" customHeight="1" x14ac:dyDescent="0.35">
      <c r="A119" s="17">
        <f>A118+'Timing data'!$B$2/(60*60*24)</f>
        <v>0.52708333333332891</v>
      </c>
      <c r="B119" s="18">
        <f>InputData_FromArduino!B119</f>
        <v>482</v>
      </c>
      <c r="C119" s="6">
        <f t="shared" si="0"/>
        <v>2.3558162267839688</v>
      </c>
      <c r="D119" s="6">
        <f t="shared" si="1"/>
        <v>5615.5711203319506</v>
      </c>
      <c r="E119" s="19" t="e">
        <f t="shared" si="2"/>
        <v>#VALUE!</v>
      </c>
    </row>
    <row r="120" spans="1:5" ht="12.75" customHeight="1" x14ac:dyDescent="0.35">
      <c r="A120" s="17">
        <f>A119+'Timing data'!$B$2/(60*60*24)</f>
        <v>0.52731481481481035</v>
      </c>
      <c r="B120" s="18">
        <f>InputData_FromArduino!B120</f>
        <v>482</v>
      </c>
      <c r="C120" s="6">
        <f t="shared" si="0"/>
        <v>2.3558162267839688</v>
      </c>
      <c r="D120" s="6">
        <f t="shared" si="1"/>
        <v>5615.5711203319506</v>
      </c>
      <c r="E120" s="19" t="e">
        <f t="shared" si="2"/>
        <v>#VALUE!</v>
      </c>
    </row>
    <row r="121" spans="1:5" ht="12.75" customHeight="1" x14ac:dyDescent="0.35">
      <c r="A121" s="17">
        <f>A120+'Timing data'!$B$2/(60*60*24)</f>
        <v>0.52754629629629179</v>
      </c>
      <c r="B121" s="18">
        <f>InputData_FromArduino!B121</f>
        <v>482</v>
      </c>
      <c r="C121" s="6">
        <f t="shared" si="0"/>
        <v>2.3558162267839688</v>
      </c>
      <c r="D121" s="6">
        <f t="shared" si="1"/>
        <v>5615.5711203319506</v>
      </c>
      <c r="E121" s="19" t="e">
        <f t="shared" si="2"/>
        <v>#VALUE!</v>
      </c>
    </row>
    <row r="122" spans="1:5" ht="12.75" customHeight="1" x14ac:dyDescent="0.35">
      <c r="A122" s="17">
        <f>A121+'Timing data'!$B$2/(60*60*24)</f>
        <v>0.52777777777777324</v>
      </c>
      <c r="B122" s="18">
        <f>InputData_FromArduino!B122</f>
        <v>482</v>
      </c>
      <c r="C122" s="6">
        <f t="shared" si="0"/>
        <v>2.3558162267839688</v>
      </c>
      <c r="D122" s="6">
        <f t="shared" si="1"/>
        <v>5615.5711203319506</v>
      </c>
      <c r="E122" s="19" t="e">
        <f t="shared" si="2"/>
        <v>#VALUE!</v>
      </c>
    </row>
    <row r="123" spans="1:5" ht="12.75" customHeight="1" x14ac:dyDescent="0.35">
      <c r="A123" s="17">
        <f>A122+'Timing data'!$B$2/(60*60*24)</f>
        <v>0.52800925925925468</v>
      </c>
      <c r="B123" s="18">
        <f>InputData_FromArduino!B123</f>
        <v>482</v>
      </c>
      <c r="C123" s="6">
        <f t="shared" si="0"/>
        <v>2.3558162267839688</v>
      </c>
      <c r="D123" s="6">
        <f t="shared" si="1"/>
        <v>5615.5711203319506</v>
      </c>
      <c r="E123" s="19" t="e">
        <f t="shared" si="2"/>
        <v>#VALUE!</v>
      </c>
    </row>
    <row r="124" spans="1:5" ht="12.75" customHeight="1" x14ac:dyDescent="0.35">
      <c r="A124" s="17">
        <f>A123+'Timing data'!$B$2/(60*60*24)</f>
        <v>0.52824074074073613</v>
      </c>
      <c r="B124" s="18">
        <f>InputData_FromArduino!B124</f>
        <v>482</v>
      </c>
      <c r="C124" s="6">
        <f t="shared" si="0"/>
        <v>2.3558162267839688</v>
      </c>
      <c r="D124" s="6">
        <f t="shared" si="1"/>
        <v>5615.5711203319506</v>
      </c>
      <c r="E124" s="19" t="e">
        <f t="shared" si="2"/>
        <v>#VALUE!</v>
      </c>
    </row>
    <row r="125" spans="1:5" ht="12.75" customHeight="1" x14ac:dyDescent="0.35">
      <c r="A125" s="17">
        <f>A124+'Timing data'!$B$2/(60*60*24)</f>
        <v>0.52847222222221757</v>
      </c>
      <c r="B125" s="18">
        <f>InputData_FromArduino!B125</f>
        <v>482</v>
      </c>
      <c r="C125" s="6">
        <f t="shared" si="0"/>
        <v>2.3558162267839688</v>
      </c>
      <c r="D125" s="6">
        <f t="shared" si="1"/>
        <v>5615.5711203319506</v>
      </c>
      <c r="E125" s="19" t="e">
        <f t="shared" si="2"/>
        <v>#VALUE!</v>
      </c>
    </row>
    <row r="126" spans="1:5" ht="12.75" customHeight="1" x14ac:dyDescent="0.35">
      <c r="A126" s="17">
        <f>A125+'Timing data'!$B$2/(60*60*24)</f>
        <v>0.52870370370369901</v>
      </c>
      <c r="B126" s="18">
        <f>InputData_FromArduino!B126</f>
        <v>482</v>
      </c>
      <c r="C126" s="6">
        <f t="shared" si="0"/>
        <v>2.3558162267839688</v>
      </c>
      <c r="D126" s="6">
        <f t="shared" si="1"/>
        <v>5615.5711203319506</v>
      </c>
      <c r="E126" s="19" t="e">
        <f t="shared" si="2"/>
        <v>#VALUE!</v>
      </c>
    </row>
    <row r="127" spans="1:5" ht="12.75" customHeight="1" x14ac:dyDescent="0.35">
      <c r="A127" s="17">
        <f>A126+'Timing data'!$B$2/(60*60*24)</f>
        <v>0.52893518518518046</v>
      </c>
      <c r="B127" s="18">
        <f>InputData_FromArduino!B127</f>
        <v>482</v>
      </c>
      <c r="C127" s="6">
        <f t="shared" si="0"/>
        <v>2.3558162267839688</v>
      </c>
      <c r="D127" s="6">
        <f t="shared" si="1"/>
        <v>5615.5711203319506</v>
      </c>
      <c r="E127" s="19" t="e">
        <f t="shared" si="2"/>
        <v>#VALUE!</v>
      </c>
    </row>
    <row r="128" spans="1:5" ht="12.75" customHeight="1" x14ac:dyDescent="0.35">
      <c r="A128" s="17">
        <f>A127+'Timing data'!$B$2/(60*60*24)</f>
        <v>0.5291666666666619</v>
      </c>
      <c r="B128" s="18">
        <f>InputData_FromArduino!B128</f>
        <v>483</v>
      </c>
      <c r="C128" s="6">
        <f t="shared" si="0"/>
        <v>2.3607038123167157</v>
      </c>
      <c r="D128" s="6">
        <f t="shared" si="1"/>
        <v>5593.4270807453404</v>
      </c>
      <c r="E128" s="19" t="e">
        <f t="shared" si="2"/>
        <v>#VALUE!</v>
      </c>
    </row>
    <row r="129" spans="1:5" ht="12.75" customHeight="1" x14ac:dyDescent="0.35">
      <c r="A129" s="17">
        <f>A128+'Timing data'!$B$2/(60*60*24)</f>
        <v>0.52939814814814334</v>
      </c>
      <c r="B129" s="18">
        <f>InputData_FromArduino!B129</f>
        <v>482</v>
      </c>
      <c r="C129" s="6">
        <f t="shared" si="0"/>
        <v>2.3558162267839688</v>
      </c>
      <c r="D129" s="6">
        <f t="shared" si="1"/>
        <v>5615.5711203319506</v>
      </c>
      <c r="E129" s="19" t="e">
        <f t="shared" si="2"/>
        <v>#VALUE!</v>
      </c>
    </row>
    <row r="130" spans="1:5" ht="12.75" customHeight="1" x14ac:dyDescent="0.35">
      <c r="A130" s="17">
        <f>A129+'Timing data'!$B$2/(60*60*24)</f>
        <v>0.52962962962962479</v>
      </c>
      <c r="B130" s="18">
        <f>InputData_FromArduino!B130</f>
        <v>482</v>
      </c>
      <c r="C130" s="6">
        <f t="shared" si="0"/>
        <v>2.3558162267839688</v>
      </c>
      <c r="D130" s="6">
        <f t="shared" si="1"/>
        <v>5615.5711203319506</v>
      </c>
      <c r="E130" s="19" t="e">
        <f t="shared" si="2"/>
        <v>#VALUE!</v>
      </c>
    </row>
    <row r="131" spans="1:5" ht="12.75" customHeight="1" x14ac:dyDescent="0.35">
      <c r="A131" s="17">
        <f>A130+'Timing data'!$B$2/(60*60*24)</f>
        <v>0.52986111111110623</v>
      </c>
      <c r="B131" s="18">
        <f>InputData_FromArduino!B131</f>
        <v>483</v>
      </c>
      <c r="C131" s="6">
        <f t="shared" si="0"/>
        <v>2.3607038123167157</v>
      </c>
      <c r="D131" s="6">
        <f t="shared" si="1"/>
        <v>5593.4270807453404</v>
      </c>
      <c r="E131" s="19" t="e">
        <f t="shared" si="2"/>
        <v>#VALUE!</v>
      </c>
    </row>
    <row r="132" spans="1:5" ht="12.75" customHeight="1" x14ac:dyDescent="0.35">
      <c r="A132" s="17">
        <f>A131+'Timing data'!$B$2/(60*60*24)</f>
        <v>0.53009259259258767</v>
      </c>
      <c r="B132" s="18">
        <f>InputData_FromArduino!B132</f>
        <v>482</v>
      </c>
      <c r="C132" s="6">
        <f t="shared" si="0"/>
        <v>2.3558162267839688</v>
      </c>
      <c r="D132" s="6">
        <f t="shared" si="1"/>
        <v>5615.5711203319506</v>
      </c>
      <c r="E132" s="19" t="e">
        <f t="shared" si="2"/>
        <v>#VALUE!</v>
      </c>
    </row>
    <row r="133" spans="1:5" ht="12.75" customHeight="1" x14ac:dyDescent="0.35">
      <c r="A133" s="17">
        <f>A132+'Timing data'!$B$2/(60*60*24)</f>
        <v>0.53032407407406912</v>
      </c>
      <c r="B133" s="18">
        <f>InputData_FromArduino!B133</f>
        <v>483</v>
      </c>
      <c r="C133" s="6">
        <f t="shared" si="0"/>
        <v>2.3607038123167157</v>
      </c>
      <c r="D133" s="6">
        <f t="shared" si="1"/>
        <v>5593.4270807453404</v>
      </c>
      <c r="E133" s="19" t="e">
        <f t="shared" si="2"/>
        <v>#VALUE!</v>
      </c>
    </row>
    <row r="134" spans="1:5" ht="12.75" customHeight="1" x14ac:dyDescent="0.35">
      <c r="A134" s="17">
        <f>A133+'Timing data'!$B$2/(60*60*24)</f>
        <v>0.53055555555555056</v>
      </c>
      <c r="B134" s="18">
        <f>InputData_FromArduino!B134</f>
        <v>482</v>
      </c>
      <c r="C134" s="6">
        <f t="shared" si="0"/>
        <v>2.3558162267839688</v>
      </c>
      <c r="D134" s="6">
        <f t="shared" si="1"/>
        <v>5615.5711203319506</v>
      </c>
      <c r="E134" s="19" t="e">
        <f t="shared" si="2"/>
        <v>#VALUE!</v>
      </c>
    </row>
    <row r="135" spans="1:5" ht="12.75" customHeight="1" x14ac:dyDescent="0.35">
      <c r="A135" s="17">
        <f>A134+'Timing data'!$B$2/(60*60*24)</f>
        <v>0.53078703703703201</v>
      </c>
      <c r="B135" s="18">
        <f>InputData_FromArduino!B135</f>
        <v>482</v>
      </c>
      <c r="C135" s="6">
        <f t="shared" si="0"/>
        <v>2.3558162267839688</v>
      </c>
      <c r="D135" s="6">
        <f t="shared" si="1"/>
        <v>5615.5711203319506</v>
      </c>
      <c r="E135" s="19" t="e">
        <f t="shared" si="2"/>
        <v>#VALUE!</v>
      </c>
    </row>
    <row r="136" spans="1:5" ht="12.75" customHeight="1" x14ac:dyDescent="0.35">
      <c r="A136" s="17">
        <f>A135+'Timing data'!$B$2/(60*60*24)</f>
        <v>0.53101851851851345</v>
      </c>
      <c r="B136" s="18">
        <f>InputData_FromArduino!B136</f>
        <v>483</v>
      </c>
      <c r="C136" s="6">
        <f t="shared" si="0"/>
        <v>2.3607038123167157</v>
      </c>
      <c r="D136" s="6">
        <f t="shared" si="1"/>
        <v>5593.4270807453404</v>
      </c>
      <c r="E136" s="19" t="e">
        <f t="shared" si="2"/>
        <v>#VALUE!</v>
      </c>
    </row>
    <row r="137" spans="1:5" ht="12.75" customHeight="1" x14ac:dyDescent="0.35">
      <c r="A137" s="17">
        <f>A136+'Timing data'!$B$2/(60*60*24)</f>
        <v>0.53124999999999489</v>
      </c>
      <c r="B137" s="18">
        <f>InputData_FromArduino!B137</f>
        <v>482</v>
      </c>
      <c r="C137" s="6">
        <f t="shared" si="0"/>
        <v>2.3558162267839688</v>
      </c>
      <c r="D137" s="6">
        <f t="shared" si="1"/>
        <v>5615.5711203319506</v>
      </c>
      <c r="E137" s="19" t="e">
        <f t="shared" si="2"/>
        <v>#VALUE!</v>
      </c>
    </row>
    <row r="138" spans="1:5" ht="12.75" customHeight="1" x14ac:dyDescent="0.35">
      <c r="A138" s="17">
        <f>A137+'Timing data'!$B$2/(60*60*24)</f>
        <v>0.53148148148147634</v>
      </c>
      <c r="B138" s="18">
        <f>InputData_FromArduino!B138</f>
        <v>482</v>
      </c>
      <c r="C138" s="6">
        <f t="shared" si="0"/>
        <v>2.3558162267839688</v>
      </c>
      <c r="D138" s="6">
        <f t="shared" si="1"/>
        <v>5615.5711203319506</v>
      </c>
      <c r="E138" s="19" t="e">
        <f t="shared" si="2"/>
        <v>#VALUE!</v>
      </c>
    </row>
    <row r="139" spans="1:5" ht="12.75" customHeight="1" x14ac:dyDescent="0.35">
      <c r="A139" s="17">
        <f>A138+'Timing data'!$B$2/(60*60*24)</f>
        <v>0.53171296296295778</v>
      </c>
      <c r="B139" s="18">
        <f>InputData_FromArduino!B139</f>
        <v>483</v>
      </c>
      <c r="C139" s="6">
        <f t="shared" si="0"/>
        <v>2.3607038123167157</v>
      </c>
      <c r="D139" s="6">
        <f t="shared" si="1"/>
        <v>5593.4270807453404</v>
      </c>
      <c r="E139" s="19" t="e">
        <f t="shared" si="2"/>
        <v>#VALUE!</v>
      </c>
    </row>
    <row r="140" spans="1:5" ht="12.75" customHeight="1" x14ac:dyDescent="0.35">
      <c r="A140" s="17">
        <f>A139+'Timing data'!$B$2/(60*60*24)</f>
        <v>0.53194444444443922</v>
      </c>
      <c r="B140" s="18">
        <f>InputData_FromArduino!B140</f>
        <v>482</v>
      </c>
      <c r="C140" s="6">
        <f t="shared" si="0"/>
        <v>2.3558162267839688</v>
      </c>
      <c r="D140" s="6">
        <f t="shared" si="1"/>
        <v>5615.5711203319506</v>
      </c>
      <c r="E140" s="19" t="e">
        <f t="shared" si="2"/>
        <v>#VALUE!</v>
      </c>
    </row>
    <row r="141" spans="1:5" ht="12.75" customHeight="1" x14ac:dyDescent="0.35">
      <c r="A141" s="17">
        <f>A140+'Timing data'!$B$2/(60*60*24)</f>
        <v>0.53217592592592067</v>
      </c>
      <c r="B141" s="18">
        <f>InputData_FromArduino!B141</f>
        <v>482</v>
      </c>
      <c r="C141" s="6">
        <f t="shared" si="0"/>
        <v>2.3558162267839688</v>
      </c>
      <c r="D141" s="6">
        <f t="shared" si="1"/>
        <v>5615.5711203319506</v>
      </c>
      <c r="E141" s="19" t="e">
        <f t="shared" si="2"/>
        <v>#VALUE!</v>
      </c>
    </row>
    <row r="142" spans="1:5" ht="12.75" customHeight="1" x14ac:dyDescent="0.35">
      <c r="A142" s="17">
        <f>A141+'Timing data'!$B$2/(60*60*24)</f>
        <v>0.53240740740740211</v>
      </c>
      <c r="B142" s="18">
        <f>InputData_FromArduino!B142</f>
        <v>483</v>
      </c>
      <c r="C142" s="6">
        <f t="shared" si="0"/>
        <v>2.3607038123167157</v>
      </c>
      <c r="D142" s="6">
        <f t="shared" si="1"/>
        <v>5593.4270807453404</v>
      </c>
      <c r="E142" s="19" t="e">
        <f t="shared" si="2"/>
        <v>#VALUE!</v>
      </c>
    </row>
    <row r="143" spans="1:5" ht="12.75" customHeight="1" x14ac:dyDescent="0.35">
      <c r="A143" s="17">
        <f>A142+'Timing data'!$B$2/(60*60*24)</f>
        <v>0.53263888888888355</v>
      </c>
      <c r="B143" s="18">
        <f>InputData_FromArduino!B143</f>
        <v>483</v>
      </c>
      <c r="C143" s="6">
        <f t="shared" si="0"/>
        <v>2.3607038123167157</v>
      </c>
      <c r="D143" s="6">
        <f t="shared" si="1"/>
        <v>5593.4270807453404</v>
      </c>
      <c r="E143" s="19" t="e">
        <f t="shared" si="2"/>
        <v>#VALUE!</v>
      </c>
    </row>
    <row r="144" spans="1:5" ht="12.75" customHeight="1" x14ac:dyDescent="0.35">
      <c r="A144" s="17">
        <f>A143+'Timing data'!$B$2/(60*60*24)</f>
        <v>0.532870370370365</v>
      </c>
      <c r="B144" s="18">
        <f>InputData_FromArduino!B144</f>
        <v>482</v>
      </c>
      <c r="C144" s="6">
        <f t="shared" si="0"/>
        <v>2.3558162267839688</v>
      </c>
      <c r="D144" s="6">
        <f t="shared" si="1"/>
        <v>5615.5711203319506</v>
      </c>
      <c r="E144" s="19" t="e">
        <f t="shared" si="2"/>
        <v>#VALUE!</v>
      </c>
    </row>
    <row r="145" spans="1:5" ht="12.75" customHeight="1" x14ac:dyDescent="0.35">
      <c r="A145" s="17">
        <f>A144+'Timing data'!$B$2/(60*60*24)</f>
        <v>0.53310185185184644</v>
      </c>
      <c r="B145" s="18">
        <f>InputData_FromArduino!B145</f>
        <v>483</v>
      </c>
      <c r="C145" s="6">
        <f t="shared" si="0"/>
        <v>2.3607038123167157</v>
      </c>
      <c r="D145" s="6">
        <f t="shared" si="1"/>
        <v>5593.4270807453404</v>
      </c>
      <c r="E145" s="19" t="e">
        <f t="shared" si="2"/>
        <v>#VALUE!</v>
      </c>
    </row>
    <row r="146" spans="1:5" ht="12.75" customHeight="1" x14ac:dyDescent="0.35">
      <c r="A146" s="17">
        <f>A145+'Timing data'!$B$2/(60*60*24)</f>
        <v>0.53333333333332789</v>
      </c>
      <c r="B146" s="18">
        <f>InputData_FromArduino!B146</f>
        <v>483</v>
      </c>
      <c r="C146" s="6">
        <f t="shared" si="0"/>
        <v>2.3607038123167157</v>
      </c>
      <c r="D146" s="6">
        <f t="shared" si="1"/>
        <v>5593.4270807453404</v>
      </c>
      <c r="E146" s="19" t="e">
        <f t="shared" si="2"/>
        <v>#VALUE!</v>
      </c>
    </row>
    <row r="147" spans="1:5" ht="12.75" customHeight="1" x14ac:dyDescent="0.35">
      <c r="A147" s="17">
        <f>A146+'Timing data'!$B$2/(60*60*24)</f>
        <v>0.53356481481480933</v>
      </c>
      <c r="B147" s="18">
        <f>InputData_FromArduino!B147</f>
        <v>482</v>
      </c>
      <c r="C147" s="6">
        <f t="shared" si="0"/>
        <v>2.3558162267839688</v>
      </c>
      <c r="D147" s="6">
        <f t="shared" si="1"/>
        <v>5615.5711203319506</v>
      </c>
      <c r="E147" s="19" t="e">
        <f t="shared" si="2"/>
        <v>#VALUE!</v>
      </c>
    </row>
    <row r="148" spans="1:5" ht="12.75" customHeight="1" x14ac:dyDescent="0.35">
      <c r="A148" s="17">
        <f>A147+'Timing data'!$B$2/(60*60*24)</f>
        <v>0.53379629629629077</v>
      </c>
      <c r="B148" s="18">
        <f>InputData_FromArduino!B148</f>
        <v>482</v>
      </c>
      <c r="C148" s="6">
        <f t="shared" si="0"/>
        <v>2.3558162267839688</v>
      </c>
      <c r="D148" s="6">
        <f t="shared" si="1"/>
        <v>5615.5711203319506</v>
      </c>
      <c r="E148" s="19" t="e">
        <f t="shared" si="2"/>
        <v>#VALUE!</v>
      </c>
    </row>
    <row r="149" spans="1:5" ht="12.75" customHeight="1" x14ac:dyDescent="0.35">
      <c r="A149" s="17">
        <f>A148+'Timing data'!$B$2/(60*60*24)</f>
        <v>0.53402777777777222</v>
      </c>
      <c r="B149" s="18">
        <f>InputData_FromArduino!B149</f>
        <v>482</v>
      </c>
      <c r="C149" s="6">
        <f t="shared" si="0"/>
        <v>2.3558162267839688</v>
      </c>
      <c r="D149" s="6">
        <f t="shared" si="1"/>
        <v>5615.5711203319506</v>
      </c>
      <c r="E149" s="19" t="e">
        <f t="shared" si="2"/>
        <v>#VALUE!</v>
      </c>
    </row>
    <row r="150" spans="1:5" ht="12.75" customHeight="1" x14ac:dyDescent="0.35">
      <c r="A150" s="17">
        <f>A149+'Timing data'!$B$2/(60*60*24)</f>
        <v>0.53425925925925366</v>
      </c>
      <c r="B150" s="18">
        <f>InputData_FromArduino!B150</f>
        <v>483</v>
      </c>
      <c r="C150" s="6">
        <f t="shared" si="0"/>
        <v>2.3607038123167157</v>
      </c>
      <c r="D150" s="6">
        <f t="shared" si="1"/>
        <v>5593.4270807453404</v>
      </c>
      <c r="E150" s="19" t="e">
        <f t="shared" si="2"/>
        <v>#VALUE!</v>
      </c>
    </row>
    <row r="151" spans="1:5" ht="12.75" customHeight="1" x14ac:dyDescent="0.35">
      <c r="A151" s="17">
        <f>A150+'Timing data'!$B$2/(60*60*24)</f>
        <v>0.5344907407407351</v>
      </c>
      <c r="B151" s="18">
        <f>InputData_FromArduino!B151</f>
        <v>482</v>
      </c>
      <c r="C151" s="6">
        <f t="shared" si="0"/>
        <v>2.3558162267839688</v>
      </c>
      <c r="D151" s="6">
        <f t="shared" si="1"/>
        <v>5615.5711203319506</v>
      </c>
      <c r="E151" s="19" t="e">
        <f t="shared" si="2"/>
        <v>#VALUE!</v>
      </c>
    </row>
    <row r="152" spans="1:5" ht="12.75" customHeight="1" x14ac:dyDescent="0.35">
      <c r="A152" s="17">
        <f>A151+'Timing data'!$B$2/(60*60*24)</f>
        <v>0.53472222222221655</v>
      </c>
      <c r="B152" s="18">
        <f>InputData_FromArduino!B152</f>
        <v>482</v>
      </c>
      <c r="C152" s="6">
        <f t="shared" si="0"/>
        <v>2.3558162267839688</v>
      </c>
      <c r="D152" s="6">
        <f t="shared" si="1"/>
        <v>5615.5711203319506</v>
      </c>
      <c r="E152" s="19" t="e">
        <f t="shared" si="2"/>
        <v>#VALUE!</v>
      </c>
    </row>
    <row r="153" spans="1:5" ht="12.75" customHeight="1" x14ac:dyDescent="0.35">
      <c r="A153" s="17">
        <f>A152+'Timing data'!$B$2/(60*60*24)</f>
        <v>0.53495370370369799</v>
      </c>
      <c r="B153" s="18">
        <f>InputData_FromArduino!B153</f>
        <v>482</v>
      </c>
      <c r="C153" s="6">
        <f t="shared" si="0"/>
        <v>2.3558162267839688</v>
      </c>
      <c r="D153" s="6">
        <f t="shared" si="1"/>
        <v>5615.5711203319506</v>
      </c>
      <c r="E153" s="19" t="e">
        <f t="shared" si="2"/>
        <v>#VALUE!</v>
      </c>
    </row>
    <row r="154" spans="1:5" ht="12.75" customHeight="1" x14ac:dyDescent="0.35">
      <c r="A154" s="17">
        <f>A153+'Timing data'!$B$2/(60*60*24)</f>
        <v>0.53518518518517944</v>
      </c>
      <c r="B154" s="18">
        <f>InputData_FromArduino!B154</f>
        <v>482</v>
      </c>
      <c r="C154" s="6">
        <f t="shared" si="0"/>
        <v>2.3558162267839688</v>
      </c>
      <c r="D154" s="6">
        <f t="shared" si="1"/>
        <v>5615.5711203319506</v>
      </c>
      <c r="E154" s="19" t="e">
        <f t="shared" si="2"/>
        <v>#VALUE!</v>
      </c>
    </row>
    <row r="155" spans="1:5" ht="12.75" customHeight="1" x14ac:dyDescent="0.35">
      <c r="A155" s="17">
        <f>A154+'Timing data'!$B$2/(60*60*24)</f>
        <v>0.53541666666666088</v>
      </c>
      <c r="B155" s="18">
        <f>InputData_FromArduino!B155</f>
        <v>482</v>
      </c>
      <c r="C155" s="6">
        <f t="shared" si="0"/>
        <v>2.3558162267839688</v>
      </c>
      <c r="D155" s="6">
        <f t="shared" si="1"/>
        <v>5615.5711203319506</v>
      </c>
      <c r="E155" s="19" t="e">
        <f t="shared" si="2"/>
        <v>#VALUE!</v>
      </c>
    </row>
    <row r="156" spans="1:5" ht="12.75" customHeight="1" x14ac:dyDescent="0.35">
      <c r="A156" s="17">
        <f>A155+'Timing data'!$B$2/(60*60*24)</f>
        <v>0.53564814814814232</v>
      </c>
      <c r="B156" s="18">
        <f>InputData_FromArduino!B156</f>
        <v>482</v>
      </c>
      <c r="C156" s="6">
        <f t="shared" si="0"/>
        <v>2.3558162267839688</v>
      </c>
      <c r="D156" s="6">
        <f t="shared" si="1"/>
        <v>5615.5711203319506</v>
      </c>
      <c r="E156" s="19" t="e">
        <f t="shared" si="2"/>
        <v>#VALUE!</v>
      </c>
    </row>
    <row r="157" spans="1:5" ht="12.75" customHeight="1" x14ac:dyDescent="0.35">
      <c r="A157" s="17">
        <f>A156+'Timing data'!$B$2/(60*60*24)</f>
        <v>0.53587962962962377</v>
      </c>
      <c r="B157" s="18">
        <f>InputData_FromArduino!B157</f>
        <v>483</v>
      </c>
      <c r="C157" s="6">
        <f t="shared" si="0"/>
        <v>2.3607038123167157</v>
      </c>
      <c r="D157" s="6">
        <f t="shared" si="1"/>
        <v>5593.4270807453404</v>
      </c>
      <c r="E157" s="19" t="e">
        <f t="shared" si="2"/>
        <v>#VALUE!</v>
      </c>
    </row>
    <row r="158" spans="1:5" ht="12.75" customHeight="1" x14ac:dyDescent="0.35">
      <c r="A158" s="17">
        <f>A157+'Timing data'!$B$2/(60*60*24)</f>
        <v>0.53611111111110521</v>
      </c>
      <c r="B158" s="18">
        <f>InputData_FromArduino!B158</f>
        <v>482</v>
      </c>
      <c r="C158" s="6">
        <f t="shared" si="0"/>
        <v>2.3558162267839688</v>
      </c>
      <c r="D158" s="6">
        <f t="shared" si="1"/>
        <v>5615.5711203319506</v>
      </c>
      <c r="E158" s="19" t="e">
        <f t="shared" si="2"/>
        <v>#VALUE!</v>
      </c>
    </row>
    <row r="159" spans="1:5" ht="12.75" customHeight="1" x14ac:dyDescent="0.35">
      <c r="A159" s="17">
        <f>A158+'Timing data'!$B$2/(60*60*24)</f>
        <v>0.53634259259258665</v>
      </c>
      <c r="B159" s="18">
        <f>InputData_FromArduino!B159</f>
        <v>482</v>
      </c>
      <c r="C159" s="6">
        <f t="shared" si="0"/>
        <v>2.3558162267839688</v>
      </c>
      <c r="D159" s="6">
        <f t="shared" si="1"/>
        <v>5615.5711203319506</v>
      </c>
      <c r="E159" s="19" t="e">
        <f t="shared" si="2"/>
        <v>#VALUE!</v>
      </c>
    </row>
    <row r="160" spans="1:5" ht="12.75" customHeight="1" x14ac:dyDescent="0.35">
      <c r="A160" s="17">
        <f>A159+'Timing data'!$B$2/(60*60*24)</f>
        <v>0.5365740740740681</v>
      </c>
      <c r="B160" s="18">
        <f>InputData_FromArduino!B160</f>
        <v>482</v>
      </c>
      <c r="C160" s="6">
        <f t="shared" si="0"/>
        <v>2.3558162267839688</v>
      </c>
      <c r="D160" s="6">
        <f t="shared" si="1"/>
        <v>5615.5711203319506</v>
      </c>
      <c r="E160" s="19" t="e">
        <f t="shared" si="2"/>
        <v>#VALUE!</v>
      </c>
    </row>
    <row r="161" spans="1:5" ht="12.75" customHeight="1" x14ac:dyDescent="0.35">
      <c r="A161" s="17">
        <f>A160+'Timing data'!$B$2/(60*60*24)</f>
        <v>0.53680555555554954</v>
      </c>
      <c r="B161" s="18">
        <f>InputData_FromArduino!B161</f>
        <v>483</v>
      </c>
      <c r="C161" s="6">
        <f t="shared" si="0"/>
        <v>2.3607038123167157</v>
      </c>
      <c r="D161" s="6">
        <f t="shared" si="1"/>
        <v>5593.4270807453404</v>
      </c>
      <c r="E161" s="19" t="e">
        <f t="shared" si="2"/>
        <v>#VALUE!</v>
      </c>
    </row>
    <row r="162" spans="1:5" ht="12.75" customHeight="1" x14ac:dyDescent="0.35">
      <c r="A162" s="17">
        <f>A161+'Timing data'!$B$2/(60*60*24)</f>
        <v>0.53703703703703098</v>
      </c>
      <c r="B162" s="18">
        <f>InputData_FromArduino!B162</f>
        <v>482</v>
      </c>
      <c r="C162" s="6">
        <f t="shared" si="0"/>
        <v>2.3558162267839688</v>
      </c>
      <c r="D162" s="6">
        <f t="shared" si="1"/>
        <v>5615.5711203319506</v>
      </c>
      <c r="E162" s="19" t="e">
        <f t="shared" si="2"/>
        <v>#VALUE!</v>
      </c>
    </row>
    <row r="163" spans="1:5" ht="12.75" customHeight="1" x14ac:dyDescent="0.35">
      <c r="A163" s="17">
        <f>A162+'Timing data'!$B$2/(60*60*24)</f>
        <v>0.53726851851851243</v>
      </c>
      <c r="B163" s="18">
        <f>InputData_FromArduino!B163</f>
        <v>483</v>
      </c>
      <c r="C163" s="6">
        <f t="shared" si="0"/>
        <v>2.3607038123167157</v>
      </c>
      <c r="D163" s="6">
        <f t="shared" si="1"/>
        <v>5593.4270807453404</v>
      </c>
      <c r="E163" s="19" t="e">
        <f t="shared" si="2"/>
        <v>#VALUE!</v>
      </c>
    </row>
    <row r="164" spans="1:5" ht="12.75" customHeight="1" x14ac:dyDescent="0.35">
      <c r="A164" s="17">
        <f>A163+'Timing data'!$B$2/(60*60*24)</f>
        <v>0.53749999999999387</v>
      </c>
      <c r="B164" s="18">
        <f>InputData_FromArduino!B164</f>
        <v>482</v>
      </c>
      <c r="C164" s="6">
        <f t="shared" si="0"/>
        <v>2.3558162267839688</v>
      </c>
      <c r="D164" s="6">
        <f t="shared" si="1"/>
        <v>5615.5711203319506</v>
      </c>
      <c r="E164" s="19" t="e">
        <f t="shared" si="2"/>
        <v>#VALUE!</v>
      </c>
    </row>
    <row r="165" spans="1:5" ht="12.75" customHeight="1" x14ac:dyDescent="0.35">
      <c r="A165" s="17">
        <f>A164+'Timing data'!$B$2/(60*60*24)</f>
        <v>0.53773148148147532</v>
      </c>
      <c r="B165" s="18">
        <f>InputData_FromArduino!B165</f>
        <v>483</v>
      </c>
      <c r="C165" s="6">
        <f t="shared" si="0"/>
        <v>2.3607038123167157</v>
      </c>
      <c r="D165" s="6">
        <f t="shared" si="1"/>
        <v>5593.4270807453404</v>
      </c>
      <c r="E165" s="19" t="e">
        <f t="shared" si="2"/>
        <v>#VALUE!</v>
      </c>
    </row>
    <row r="166" spans="1:5" ht="12.75" customHeight="1" x14ac:dyDescent="0.35">
      <c r="A166" s="17">
        <f>A165+'Timing data'!$B$2/(60*60*24)</f>
        <v>0.53796296296295676</v>
      </c>
      <c r="B166" s="18">
        <f>InputData_FromArduino!B166</f>
        <v>483</v>
      </c>
      <c r="C166" s="6">
        <f t="shared" si="0"/>
        <v>2.3607038123167157</v>
      </c>
      <c r="D166" s="6">
        <f t="shared" si="1"/>
        <v>5593.4270807453404</v>
      </c>
      <c r="E166" s="19" t="e">
        <f t="shared" si="2"/>
        <v>#VALUE!</v>
      </c>
    </row>
    <row r="167" spans="1:5" ht="12.75" customHeight="1" x14ac:dyDescent="0.35">
      <c r="A167" s="17">
        <f>A166+'Timing data'!$B$2/(60*60*24)</f>
        <v>0.5381944444444382</v>
      </c>
      <c r="B167" s="18">
        <f>InputData_FromArduino!B167</f>
        <v>483</v>
      </c>
      <c r="C167" s="6">
        <f t="shared" si="0"/>
        <v>2.3607038123167157</v>
      </c>
      <c r="D167" s="6">
        <f t="shared" si="1"/>
        <v>5593.4270807453404</v>
      </c>
      <c r="E167" s="19" t="e">
        <f t="shared" si="2"/>
        <v>#VALUE!</v>
      </c>
    </row>
    <row r="168" spans="1:5" ht="12.75" customHeight="1" x14ac:dyDescent="0.35">
      <c r="A168" s="17">
        <f>A167+'Timing data'!$B$2/(60*60*24)</f>
        <v>0.53842592592591965</v>
      </c>
      <c r="B168" s="18">
        <f>InputData_FromArduino!B168</f>
        <v>482</v>
      </c>
      <c r="C168" s="6">
        <f t="shared" si="0"/>
        <v>2.3558162267839688</v>
      </c>
      <c r="D168" s="6">
        <f t="shared" si="1"/>
        <v>5615.5711203319506</v>
      </c>
      <c r="E168" s="19" t="e">
        <f t="shared" si="2"/>
        <v>#VALUE!</v>
      </c>
    </row>
    <row r="169" spans="1:5" ht="12.75" customHeight="1" x14ac:dyDescent="0.35">
      <c r="A169" s="17">
        <f>A168+'Timing data'!$B$2/(60*60*24)</f>
        <v>0.53865740740740109</v>
      </c>
      <c r="B169" s="18">
        <f>InputData_FromArduino!B169</f>
        <v>483</v>
      </c>
      <c r="C169" s="6">
        <f t="shared" si="0"/>
        <v>2.3607038123167157</v>
      </c>
      <c r="D169" s="6">
        <f t="shared" si="1"/>
        <v>5593.4270807453404</v>
      </c>
      <c r="E169" s="19" t="e">
        <f t="shared" si="2"/>
        <v>#VALUE!</v>
      </c>
    </row>
    <row r="170" spans="1:5" ht="12.75" customHeight="1" x14ac:dyDescent="0.35">
      <c r="A170" s="17">
        <f>A169+'Timing data'!$B$2/(60*60*24)</f>
        <v>0.53888888888888253</v>
      </c>
      <c r="B170" s="18">
        <f>InputData_FromArduino!B170</f>
        <v>483</v>
      </c>
      <c r="C170" s="6">
        <f t="shared" si="0"/>
        <v>2.3607038123167157</v>
      </c>
      <c r="D170" s="6">
        <f t="shared" si="1"/>
        <v>5593.4270807453404</v>
      </c>
      <c r="E170" s="19" t="e">
        <f t="shared" si="2"/>
        <v>#VALUE!</v>
      </c>
    </row>
    <row r="171" spans="1:5" ht="12.75" customHeight="1" x14ac:dyDescent="0.35">
      <c r="A171" s="17">
        <f>A170+'Timing data'!$B$2/(60*60*24)</f>
        <v>0.53912037037036398</v>
      </c>
      <c r="B171" s="18">
        <f>InputData_FromArduino!B171</f>
        <v>482</v>
      </c>
      <c r="C171" s="6">
        <f t="shared" si="0"/>
        <v>2.3558162267839688</v>
      </c>
      <c r="D171" s="6">
        <f t="shared" si="1"/>
        <v>5615.5711203319506</v>
      </c>
      <c r="E171" s="19" t="e">
        <f t="shared" si="2"/>
        <v>#VALUE!</v>
      </c>
    </row>
    <row r="172" spans="1:5" ht="12.75" customHeight="1" x14ac:dyDescent="0.35">
      <c r="A172" s="17">
        <f>A171+'Timing data'!$B$2/(60*60*24)</f>
        <v>0.53935185185184542</v>
      </c>
      <c r="B172" s="18">
        <f>InputData_FromArduino!B172</f>
        <v>483</v>
      </c>
      <c r="C172" s="6">
        <f t="shared" si="0"/>
        <v>2.3607038123167157</v>
      </c>
      <c r="D172" s="6">
        <f t="shared" si="1"/>
        <v>5593.4270807453404</v>
      </c>
      <c r="E172" s="19" t="e">
        <f t="shared" si="2"/>
        <v>#VALUE!</v>
      </c>
    </row>
    <row r="173" spans="1:5" ht="12.75" customHeight="1" x14ac:dyDescent="0.35">
      <c r="A173" s="17">
        <f>A172+'Timing data'!$B$2/(60*60*24)</f>
        <v>0.53958333333332686</v>
      </c>
      <c r="B173" s="18">
        <f>InputData_FromArduino!B173</f>
        <v>483</v>
      </c>
      <c r="C173" s="6">
        <f t="shared" si="0"/>
        <v>2.3607038123167157</v>
      </c>
      <c r="D173" s="6">
        <f t="shared" si="1"/>
        <v>5593.4270807453404</v>
      </c>
      <c r="E173" s="19" t="e">
        <f t="shared" si="2"/>
        <v>#VALUE!</v>
      </c>
    </row>
    <row r="174" spans="1:5" ht="12.75" customHeight="1" x14ac:dyDescent="0.35">
      <c r="A174" s="17">
        <f>A173+'Timing data'!$B$2/(60*60*24)</f>
        <v>0.53981481481480831</v>
      </c>
      <c r="B174" s="18">
        <f>InputData_FromArduino!B174</f>
        <v>482</v>
      </c>
      <c r="C174" s="6">
        <f t="shared" si="0"/>
        <v>2.3558162267839688</v>
      </c>
      <c r="D174" s="6">
        <f t="shared" si="1"/>
        <v>5615.5711203319506</v>
      </c>
      <c r="E174" s="19" t="e">
        <f t="shared" si="2"/>
        <v>#VALUE!</v>
      </c>
    </row>
    <row r="175" spans="1:5" ht="12.75" customHeight="1" x14ac:dyDescent="0.35">
      <c r="A175" s="17">
        <f>A174+'Timing data'!$B$2/(60*60*24)</f>
        <v>0.54004629629628975</v>
      </c>
      <c r="B175" s="18">
        <f>InputData_FromArduino!B175</f>
        <v>482</v>
      </c>
      <c r="C175" s="6">
        <f t="shared" si="0"/>
        <v>2.3558162267839688</v>
      </c>
      <c r="D175" s="6">
        <f t="shared" si="1"/>
        <v>5615.5711203319506</v>
      </c>
      <c r="E175" s="19" t="e">
        <f t="shared" si="2"/>
        <v>#VALUE!</v>
      </c>
    </row>
    <row r="176" spans="1:5" ht="12.75" customHeight="1" x14ac:dyDescent="0.35">
      <c r="A176" s="17">
        <f>A175+'Timing data'!$B$2/(60*60*24)</f>
        <v>0.5402777777777712</v>
      </c>
      <c r="B176" s="18">
        <f>InputData_FromArduino!B176</f>
        <v>482</v>
      </c>
      <c r="C176" s="6">
        <f t="shared" si="0"/>
        <v>2.3558162267839688</v>
      </c>
      <c r="D176" s="6">
        <f t="shared" si="1"/>
        <v>5615.5711203319506</v>
      </c>
      <c r="E176" s="19" t="e">
        <f t="shared" si="2"/>
        <v>#VALUE!</v>
      </c>
    </row>
    <row r="177" spans="1:5" ht="12.75" customHeight="1" x14ac:dyDescent="0.35">
      <c r="A177" s="17">
        <f>A176+'Timing data'!$B$2/(60*60*24)</f>
        <v>0.54050925925925264</v>
      </c>
      <c r="B177" s="18">
        <f>InputData_FromArduino!B177</f>
        <v>482</v>
      </c>
      <c r="C177" s="6">
        <f t="shared" si="0"/>
        <v>2.3558162267839688</v>
      </c>
      <c r="D177" s="6">
        <f t="shared" si="1"/>
        <v>5615.5711203319506</v>
      </c>
      <c r="E177" s="19" t="e">
        <f t="shared" si="2"/>
        <v>#VALUE!</v>
      </c>
    </row>
    <row r="178" spans="1:5" ht="12.75" customHeight="1" x14ac:dyDescent="0.35">
      <c r="A178" s="17">
        <f>A177+'Timing data'!$B$2/(60*60*24)</f>
        <v>0.54074074074073408</v>
      </c>
      <c r="B178" s="18">
        <f>InputData_FromArduino!B178</f>
        <v>482</v>
      </c>
      <c r="C178" s="6">
        <f t="shared" si="0"/>
        <v>2.3558162267839688</v>
      </c>
      <c r="D178" s="6">
        <f t="shared" si="1"/>
        <v>5615.5711203319506</v>
      </c>
      <c r="E178" s="19" t="e">
        <f t="shared" si="2"/>
        <v>#VALUE!</v>
      </c>
    </row>
    <row r="179" spans="1:5" ht="12.75" customHeight="1" x14ac:dyDescent="0.35">
      <c r="A179" s="17">
        <f>A178+'Timing data'!$B$2/(60*60*24)</f>
        <v>0.54097222222221553</v>
      </c>
      <c r="B179" s="18">
        <f>InputData_FromArduino!B179</f>
        <v>483</v>
      </c>
      <c r="C179" s="6">
        <f t="shared" si="0"/>
        <v>2.3607038123167157</v>
      </c>
      <c r="D179" s="6">
        <f t="shared" si="1"/>
        <v>5593.4270807453404</v>
      </c>
      <c r="E179" s="19" t="e">
        <f t="shared" si="2"/>
        <v>#VALUE!</v>
      </c>
    </row>
    <row r="180" spans="1:5" ht="12.75" customHeight="1" x14ac:dyDescent="0.35">
      <c r="A180" s="17">
        <f>A179+'Timing data'!$B$2/(60*60*24)</f>
        <v>0.54120370370369697</v>
      </c>
      <c r="B180" s="18">
        <f>InputData_FromArduino!B180</f>
        <v>483</v>
      </c>
      <c r="C180" s="6">
        <f t="shared" si="0"/>
        <v>2.3607038123167157</v>
      </c>
      <c r="D180" s="6">
        <f t="shared" si="1"/>
        <v>5593.4270807453404</v>
      </c>
      <c r="E180" s="19" t="e">
        <f t="shared" si="2"/>
        <v>#VALUE!</v>
      </c>
    </row>
    <row r="181" spans="1:5" ht="12.75" customHeight="1" x14ac:dyDescent="0.35">
      <c r="A181" s="17">
        <f>A180+'Timing data'!$B$2/(60*60*24)</f>
        <v>0.54143518518517841</v>
      </c>
      <c r="B181" s="18">
        <f>InputData_FromArduino!B181</f>
        <v>482</v>
      </c>
      <c r="C181" s="6">
        <f t="shared" si="0"/>
        <v>2.3558162267839688</v>
      </c>
      <c r="D181" s="6">
        <f t="shared" si="1"/>
        <v>5615.5711203319506</v>
      </c>
      <c r="E181" s="19" t="e">
        <f t="shared" si="2"/>
        <v>#VALUE!</v>
      </c>
    </row>
    <row r="182" spans="1:5" ht="12.75" customHeight="1" x14ac:dyDescent="0.35">
      <c r="A182" s="17">
        <f>A181+'Timing data'!$B$2/(60*60*24)</f>
        <v>0.54166666666665986</v>
      </c>
      <c r="B182" s="18">
        <f>InputData_FromArduino!B182</f>
        <v>482</v>
      </c>
      <c r="C182" s="6">
        <f t="shared" si="0"/>
        <v>2.3558162267839688</v>
      </c>
      <c r="D182" s="6">
        <f t="shared" si="1"/>
        <v>5615.5711203319506</v>
      </c>
      <c r="E182" s="19" t="e">
        <f t="shared" si="2"/>
        <v>#VALUE!</v>
      </c>
    </row>
    <row r="183" spans="1:5" ht="12.75" customHeight="1" x14ac:dyDescent="0.35">
      <c r="A183" s="17">
        <f>A182+'Timing data'!$B$2/(60*60*24)</f>
        <v>0.5418981481481413</v>
      </c>
      <c r="B183" s="18">
        <f>InputData_FromArduino!B183</f>
        <v>483</v>
      </c>
      <c r="C183" s="6">
        <f t="shared" si="0"/>
        <v>2.3607038123167157</v>
      </c>
      <c r="D183" s="6">
        <f t="shared" si="1"/>
        <v>5593.4270807453404</v>
      </c>
      <c r="E183" s="19" t="e">
        <f t="shared" si="2"/>
        <v>#VALUE!</v>
      </c>
    </row>
    <row r="184" spans="1:5" ht="12.75" customHeight="1" x14ac:dyDescent="0.35">
      <c r="A184" s="17">
        <f>A183+'Timing data'!$B$2/(60*60*24)</f>
        <v>0.54212962962962274</v>
      </c>
      <c r="B184" s="18">
        <f>InputData_FromArduino!B184</f>
        <v>482</v>
      </c>
      <c r="C184" s="6">
        <f t="shared" si="0"/>
        <v>2.3558162267839688</v>
      </c>
      <c r="D184" s="6">
        <f t="shared" si="1"/>
        <v>5615.5711203319506</v>
      </c>
      <c r="E184" s="19" t="e">
        <f t="shared" si="2"/>
        <v>#VALUE!</v>
      </c>
    </row>
    <row r="185" spans="1:5" ht="12.75" customHeight="1" x14ac:dyDescent="0.35">
      <c r="A185" s="17">
        <f>A184+'Timing data'!$B$2/(60*60*24)</f>
        <v>0.54236111111110419</v>
      </c>
      <c r="B185" s="18">
        <f>InputData_FromArduino!B185</f>
        <v>483</v>
      </c>
      <c r="C185" s="6">
        <f t="shared" si="0"/>
        <v>2.3607038123167157</v>
      </c>
      <c r="D185" s="6">
        <f t="shared" si="1"/>
        <v>5593.4270807453404</v>
      </c>
      <c r="E185" s="19" t="e">
        <f t="shared" si="2"/>
        <v>#VALUE!</v>
      </c>
    </row>
    <row r="186" spans="1:5" ht="12.75" customHeight="1" x14ac:dyDescent="0.35">
      <c r="A186" s="17">
        <f>A185+'Timing data'!$B$2/(60*60*24)</f>
        <v>0.54259259259258563</v>
      </c>
      <c r="B186" s="18">
        <f>InputData_FromArduino!B186</f>
        <v>483</v>
      </c>
      <c r="C186" s="6">
        <f t="shared" si="0"/>
        <v>2.3607038123167157</v>
      </c>
      <c r="D186" s="6">
        <f t="shared" si="1"/>
        <v>5593.4270807453404</v>
      </c>
      <c r="E186" s="19" t="e">
        <f t="shared" si="2"/>
        <v>#VALUE!</v>
      </c>
    </row>
    <row r="187" spans="1:5" ht="12.75" customHeight="1" x14ac:dyDescent="0.35">
      <c r="A187" s="17">
        <f>A186+'Timing data'!$B$2/(60*60*24)</f>
        <v>0.54282407407406708</v>
      </c>
      <c r="B187" s="18">
        <f>InputData_FromArduino!B187</f>
        <v>482</v>
      </c>
      <c r="C187" s="6">
        <f t="shared" si="0"/>
        <v>2.3558162267839688</v>
      </c>
      <c r="D187" s="6">
        <f t="shared" si="1"/>
        <v>5615.5711203319506</v>
      </c>
      <c r="E187" s="19" t="e">
        <f t="shared" si="2"/>
        <v>#VALUE!</v>
      </c>
    </row>
    <row r="188" spans="1:5" ht="12.75" customHeight="1" x14ac:dyDescent="0.35">
      <c r="A188" s="17">
        <f>A187+'Timing data'!$B$2/(60*60*24)</f>
        <v>0.54305555555554852</v>
      </c>
      <c r="B188" s="18">
        <f>InputData_FromArduino!B188</f>
        <v>479</v>
      </c>
      <c r="C188" s="6">
        <f t="shared" si="0"/>
        <v>2.3411534701857284</v>
      </c>
      <c r="D188" s="6">
        <f t="shared" si="1"/>
        <v>5682.5579958246344</v>
      </c>
      <c r="E188" s="19" t="e">
        <f t="shared" si="2"/>
        <v>#VALUE!</v>
      </c>
    </row>
    <row r="189" spans="1:5" ht="12.75" customHeight="1" x14ac:dyDescent="0.35">
      <c r="A189" s="17">
        <f>A188+'Timing data'!$B$2/(60*60*24)</f>
        <v>0.54328703703702996</v>
      </c>
      <c r="B189" s="18">
        <f>InputData_FromArduino!B189</f>
        <v>478</v>
      </c>
      <c r="C189" s="6">
        <f t="shared" si="0"/>
        <v>2.3362658846529816</v>
      </c>
      <c r="D189" s="6">
        <f t="shared" si="1"/>
        <v>5705.0738075313802</v>
      </c>
      <c r="E189" s="19" t="e">
        <f t="shared" si="2"/>
        <v>#VALUE!</v>
      </c>
    </row>
    <row r="190" spans="1:5" ht="12.75" customHeight="1" x14ac:dyDescent="0.35">
      <c r="A190" s="17">
        <f>A189+'Timing data'!$B$2/(60*60*24)</f>
        <v>0.54351851851851141</v>
      </c>
      <c r="B190" s="18">
        <f>InputData_FromArduino!B190</f>
        <v>476</v>
      </c>
      <c r="C190" s="6">
        <f t="shared" si="0"/>
        <v>2.3264907135874879</v>
      </c>
      <c r="D190" s="6">
        <f t="shared" si="1"/>
        <v>5750.3892436974793</v>
      </c>
      <c r="E190" s="19" t="e">
        <f t="shared" si="2"/>
        <v>#VALUE!</v>
      </c>
    </row>
    <row r="191" spans="1:5" ht="12.75" customHeight="1" x14ac:dyDescent="0.35">
      <c r="A191" s="17">
        <f>A190+'Timing data'!$B$2/(60*60*24)</f>
        <v>0.54374999999999285</v>
      </c>
      <c r="B191" s="18">
        <f>InputData_FromArduino!B191</f>
        <v>474</v>
      </c>
      <c r="C191" s="6">
        <f t="shared" si="0"/>
        <v>2.3167155425219943</v>
      </c>
      <c r="D191" s="6">
        <f t="shared" si="1"/>
        <v>5796.0870886075945</v>
      </c>
      <c r="E191" s="19" t="e">
        <f t="shared" si="2"/>
        <v>#VALUE!</v>
      </c>
    </row>
    <row r="192" spans="1:5" ht="12.75" customHeight="1" x14ac:dyDescent="0.35">
      <c r="A192" s="17">
        <f>A191+'Timing data'!$B$2/(60*60*24)</f>
        <v>0.54398148148147429</v>
      </c>
      <c r="B192" s="18">
        <f>InputData_FromArduino!B192</f>
        <v>471</v>
      </c>
      <c r="C192" s="6">
        <f t="shared" si="0"/>
        <v>2.3020527859237538</v>
      </c>
      <c r="D192" s="6">
        <f t="shared" si="1"/>
        <v>5865.3615286624181</v>
      </c>
      <c r="E192" s="19" t="e">
        <f t="shared" si="2"/>
        <v>#VALUE!</v>
      </c>
    </row>
    <row r="193" spans="1:5" ht="12.75" customHeight="1" x14ac:dyDescent="0.35">
      <c r="A193" s="17">
        <f>A192+'Timing data'!$B$2/(60*60*24)</f>
        <v>0.54421296296295574</v>
      </c>
      <c r="B193" s="18">
        <f>InputData_FromArduino!B193</f>
        <v>468</v>
      </c>
      <c r="C193" s="6">
        <f t="shared" si="0"/>
        <v>2.2873900293255134</v>
      </c>
      <c r="D193" s="6">
        <f t="shared" si="1"/>
        <v>5935.5241025641017</v>
      </c>
      <c r="E193" s="19" t="e">
        <f t="shared" si="2"/>
        <v>#VALUE!</v>
      </c>
    </row>
    <row r="194" spans="1:5" ht="12.75" customHeight="1" x14ac:dyDescent="0.35">
      <c r="A194" s="17">
        <f>A193+'Timing data'!$B$2/(60*60*24)</f>
        <v>0.54444444444443718</v>
      </c>
      <c r="B194" s="18">
        <f>InputData_FromArduino!B194</f>
        <v>466</v>
      </c>
      <c r="C194" s="6">
        <f t="shared" si="0"/>
        <v>2.2776148582600197</v>
      </c>
      <c r="D194" s="6">
        <f t="shared" si="1"/>
        <v>5982.8010300429178</v>
      </c>
      <c r="E194" s="19" t="e">
        <f t="shared" si="2"/>
        <v>#VALUE!</v>
      </c>
    </row>
    <row r="195" spans="1:5" ht="12.75" customHeight="1" x14ac:dyDescent="0.35">
      <c r="A195" s="17">
        <f>A194+'Timing data'!$B$2/(60*60*24)</f>
        <v>0.54467592592591862</v>
      </c>
      <c r="B195" s="18">
        <f>InputData_FromArduino!B195</f>
        <v>465</v>
      </c>
      <c r="C195" s="6">
        <f t="shared" si="0"/>
        <v>2.2727272727272729</v>
      </c>
      <c r="D195" s="6">
        <f t="shared" si="1"/>
        <v>6006.5919999999996</v>
      </c>
      <c r="E195" s="19" t="e">
        <f t="shared" si="2"/>
        <v>#VALUE!</v>
      </c>
    </row>
    <row r="196" spans="1:5" ht="12.75" customHeight="1" x14ac:dyDescent="0.35">
      <c r="A196" s="17">
        <f>A195+'Timing data'!$B$2/(60*60*24)</f>
        <v>0.54490740740740007</v>
      </c>
      <c r="B196" s="18">
        <f>InputData_FromArduino!B196</f>
        <v>463</v>
      </c>
      <c r="C196" s="6">
        <f t="shared" si="0"/>
        <v>2.2629521016617793</v>
      </c>
      <c r="D196" s="6">
        <f t="shared" si="1"/>
        <v>6054.4822462203019</v>
      </c>
      <c r="E196" s="19" t="e">
        <f t="shared" si="2"/>
        <v>#VALUE!</v>
      </c>
    </row>
    <row r="197" spans="1:5" ht="12.75" customHeight="1" x14ac:dyDescent="0.35">
      <c r="A197" s="17">
        <f>A196+'Timing data'!$B$2/(60*60*24)</f>
        <v>0.54513888888888151</v>
      </c>
      <c r="B197" s="18">
        <f>InputData_FromArduino!B197</f>
        <v>456</v>
      </c>
      <c r="C197" s="6">
        <f t="shared" si="0"/>
        <v>2.2287390029325511</v>
      </c>
      <c r="D197" s="6">
        <f t="shared" si="1"/>
        <v>6225.4063157894743</v>
      </c>
      <c r="E197" s="19" t="e">
        <f t="shared" si="2"/>
        <v>#VALUE!</v>
      </c>
    </row>
    <row r="198" spans="1:5" ht="12.75" customHeight="1" x14ac:dyDescent="0.35">
      <c r="A198" s="17">
        <f>A197+'Timing data'!$B$2/(60*60*24)</f>
        <v>0.54537037037036296</v>
      </c>
      <c r="B198" s="18">
        <f>InputData_FromArduino!B198</f>
        <v>457</v>
      </c>
      <c r="C198" s="6">
        <f t="shared" si="0"/>
        <v>2.2336265884652979</v>
      </c>
      <c r="D198" s="6">
        <f t="shared" si="1"/>
        <v>6200.6680087527366</v>
      </c>
      <c r="E198" s="19" t="e">
        <f t="shared" si="2"/>
        <v>#VALUE!</v>
      </c>
    </row>
    <row r="199" spans="1:5" ht="12.75" customHeight="1" x14ac:dyDescent="0.35">
      <c r="A199" s="17">
        <f>A198+'Timing data'!$B$2/(60*60*24)</f>
        <v>0.5456018518518444</v>
      </c>
      <c r="B199" s="18">
        <f>InputData_FromArduino!B199</f>
        <v>457</v>
      </c>
      <c r="C199" s="6">
        <f t="shared" si="0"/>
        <v>2.2336265884652979</v>
      </c>
      <c r="D199" s="6">
        <f t="shared" si="1"/>
        <v>6200.6680087527366</v>
      </c>
      <c r="E199" s="19" t="e">
        <f t="shared" si="2"/>
        <v>#VALUE!</v>
      </c>
    </row>
    <row r="200" spans="1:5" ht="12.75" customHeight="1" x14ac:dyDescent="0.35">
      <c r="A200" s="17">
        <f>A199+'Timing data'!$B$2/(60*60*24)</f>
        <v>0.54583333333332584</v>
      </c>
      <c r="B200" s="18">
        <f>InputData_FromArduino!B200</f>
        <v>457</v>
      </c>
      <c r="C200" s="6">
        <f t="shared" si="0"/>
        <v>2.2336265884652979</v>
      </c>
      <c r="D200" s="6">
        <f t="shared" si="1"/>
        <v>6200.6680087527366</v>
      </c>
      <c r="E200" s="19" t="e">
        <f t="shared" si="2"/>
        <v>#VALUE!</v>
      </c>
    </row>
    <row r="201" spans="1:5" ht="12.75" customHeight="1" x14ac:dyDescent="0.35">
      <c r="A201" s="17">
        <f>A200+'Timing data'!$B$2/(60*60*24)</f>
        <v>0.54606481481480729</v>
      </c>
      <c r="B201" s="18">
        <f>InputData_FromArduino!B201</f>
        <v>457</v>
      </c>
      <c r="C201" s="6">
        <f t="shared" si="0"/>
        <v>2.2336265884652979</v>
      </c>
      <c r="D201" s="6">
        <f t="shared" si="1"/>
        <v>6200.6680087527366</v>
      </c>
      <c r="E201" s="19" t="e">
        <f t="shared" si="2"/>
        <v>#VALUE!</v>
      </c>
    </row>
    <row r="202" spans="1:5" ht="12.75" customHeight="1" x14ac:dyDescent="0.35">
      <c r="A202" s="17">
        <f>A201+'Timing data'!$B$2/(60*60*24)</f>
        <v>0.54629629629628873</v>
      </c>
      <c r="B202" s="18">
        <f>InputData_FromArduino!B202</f>
        <v>456</v>
      </c>
      <c r="C202" s="6">
        <f t="shared" si="0"/>
        <v>2.2287390029325511</v>
      </c>
      <c r="D202" s="6">
        <f t="shared" si="1"/>
        <v>6225.4063157894743</v>
      </c>
      <c r="E202" s="19" t="e">
        <f t="shared" si="2"/>
        <v>#VALUE!</v>
      </c>
    </row>
    <row r="203" spans="1:5" ht="12.75" customHeight="1" x14ac:dyDescent="0.35">
      <c r="A203" s="17">
        <f>A202+'Timing data'!$B$2/(60*60*24)</f>
        <v>0.54652777777777017</v>
      </c>
      <c r="B203" s="18">
        <f>InputData_FromArduino!B203</f>
        <v>457</v>
      </c>
      <c r="C203" s="6">
        <f t="shared" si="0"/>
        <v>2.2336265884652979</v>
      </c>
      <c r="D203" s="6">
        <f t="shared" si="1"/>
        <v>6200.6680087527366</v>
      </c>
      <c r="E203" s="19" t="e">
        <f t="shared" si="2"/>
        <v>#VALUE!</v>
      </c>
    </row>
    <row r="204" spans="1:5" ht="12.75" customHeight="1" x14ac:dyDescent="0.35">
      <c r="A204" s="17">
        <f>A203+'Timing data'!$B$2/(60*60*24)</f>
        <v>0.54675925925925162</v>
      </c>
      <c r="B204" s="18">
        <f>InputData_FromArduino!B204</f>
        <v>457</v>
      </c>
      <c r="C204" s="6">
        <f t="shared" si="0"/>
        <v>2.2336265884652979</v>
      </c>
      <c r="D204" s="6">
        <f t="shared" si="1"/>
        <v>6200.6680087527366</v>
      </c>
      <c r="E204" s="19" t="e">
        <f t="shared" si="2"/>
        <v>#VALUE!</v>
      </c>
    </row>
    <row r="205" spans="1:5" ht="12.75" customHeight="1" x14ac:dyDescent="0.35">
      <c r="A205" s="17">
        <f>A204+'Timing data'!$B$2/(60*60*24)</f>
        <v>0.54699074074073306</v>
      </c>
      <c r="B205" s="18">
        <f>InputData_FromArduino!B205</f>
        <v>457</v>
      </c>
      <c r="C205" s="6">
        <f t="shared" si="0"/>
        <v>2.2336265884652979</v>
      </c>
      <c r="D205" s="6">
        <f t="shared" si="1"/>
        <v>6200.6680087527366</v>
      </c>
      <c r="E205" s="19" t="e">
        <f t="shared" si="2"/>
        <v>#VALUE!</v>
      </c>
    </row>
    <row r="206" spans="1:5" ht="12.75" customHeight="1" x14ac:dyDescent="0.35">
      <c r="A206" s="17">
        <f>A205+'Timing data'!$B$2/(60*60*24)</f>
        <v>0.5472222222222145</v>
      </c>
      <c r="B206" s="18">
        <f>InputData_FromArduino!B206</f>
        <v>456</v>
      </c>
      <c r="C206" s="6">
        <f t="shared" si="0"/>
        <v>2.2287390029325511</v>
      </c>
      <c r="D206" s="6">
        <f t="shared" si="1"/>
        <v>6225.4063157894743</v>
      </c>
      <c r="E206" s="19" t="e">
        <f t="shared" si="2"/>
        <v>#VALUE!</v>
      </c>
    </row>
    <row r="207" spans="1:5" ht="12.75" customHeight="1" x14ac:dyDescent="0.35">
      <c r="A207" s="17">
        <f>A206+'Timing data'!$B$2/(60*60*24)</f>
        <v>0.54745370370369595</v>
      </c>
      <c r="B207" s="18">
        <f>InputData_FromArduino!B207</f>
        <v>456</v>
      </c>
      <c r="C207" s="6">
        <f t="shared" si="0"/>
        <v>2.2287390029325511</v>
      </c>
      <c r="D207" s="6">
        <f t="shared" si="1"/>
        <v>6225.4063157894743</v>
      </c>
      <c r="E207" s="19" t="e">
        <f t="shared" si="2"/>
        <v>#VALUE!</v>
      </c>
    </row>
    <row r="208" spans="1:5" ht="12.75" customHeight="1" x14ac:dyDescent="0.35">
      <c r="A208" s="17">
        <f>A207+'Timing data'!$B$2/(60*60*24)</f>
        <v>0.54768518518517739</v>
      </c>
      <c r="B208" s="18">
        <f>InputData_FromArduino!B208</f>
        <v>457</v>
      </c>
      <c r="C208" s="6">
        <f t="shared" si="0"/>
        <v>2.2336265884652979</v>
      </c>
      <c r="D208" s="6">
        <f t="shared" si="1"/>
        <v>6200.6680087527366</v>
      </c>
      <c r="E208" s="19" t="e">
        <f t="shared" si="2"/>
        <v>#VALUE!</v>
      </c>
    </row>
    <row r="209" spans="1:5" ht="12.75" customHeight="1" x14ac:dyDescent="0.35">
      <c r="A209" s="17">
        <f>A208+'Timing data'!$B$2/(60*60*24)</f>
        <v>0.54791666666665884</v>
      </c>
      <c r="B209" s="18">
        <f>InputData_FromArduino!B209</f>
        <v>456</v>
      </c>
      <c r="C209" s="6">
        <f t="shared" si="0"/>
        <v>2.2287390029325511</v>
      </c>
      <c r="D209" s="6">
        <f t="shared" si="1"/>
        <v>6225.4063157894743</v>
      </c>
      <c r="E209" s="19" t="e">
        <f t="shared" si="2"/>
        <v>#VALUE!</v>
      </c>
    </row>
    <row r="210" spans="1:5" ht="12.75" customHeight="1" x14ac:dyDescent="0.35">
      <c r="A210" s="17">
        <f>A209+'Timing data'!$B$2/(60*60*24)</f>
        <v>0.54814814814814028</v>
      </c>
      <c r="B210" s="18">
        <f>InputData_FromArduino!B210</f>
        <v>457</v>
      </c>
      <c r="C210" s="6">
        <f t="shared" si="0"/>
        <v>2.2336265884652979</v>
      </c>
      <c r="D210" s="6">
        <f t="shared" si="1"/>
        <v>6200.6680087527366</v>
      </c>
      <c r="E210" s="19" t="e">
        <f t="shared" si="2"/>
        <v>#VALUE!</v>
      </c>
    </row>
    <row r="211" spans="1:5" ht="12.75" customHeight="1" x14ac:dyDescent="0.35">
      <c r="A211" s="17">
        <f>A210+'Timing data'!$B$2/(60*60*24)</f>
        <v>0.54837962962962172</v>
      </c>
      <c r="B211" s="18">
        <f>InputData_FromArduino!B211</f>
        <v>456</v>
      </c>
      <c r="C211" s="6">
        <f t="shared" si="0"/>
        <v>2.2287390029325511</v>
      </c>
      <c r="D211" s="6">
        <f t="shared" si="1"/>
        <v>6225.4063157894743</v>
      </c>
      <c r="E211" s="19" t="e">
        <f t="shared" si="2"/>
        <v>#VALUE!</v>
      </c>
    </row>
    <row r="212" spans="1:5" ht="12.75" customHeight="1" x14ac:dyDescent="0.35">
      <c r="A212" s="17">
        <f>A211+'Timing data'!$B$2/(60*60*24)</f>
        <v>0.54861111111110317</v>
      </c>
      <c r="B212" s="18">
        <f>InputData_FromArduino!B212</f>
        <v>457</v>
      </c>
      <c r="C212" s="6">
        <f t="shared" si="0"/>
        <v>2.2336265884652979</v>
      </c>
      <c r="D212" s="6">
        <f t="shared" si="1"/>
        <v>6200.6680087527366</v>
      </c>
      <c r="E212" s="19" t="e">
        <f t="shared" si="2"/>
        <v>#VALUE!</v>
      </c>
    </row>
    <row r="213" spans="1:5" ht="12.75" customHeight="1" x14ac:dyDescent="0.35">
      <c r="A213" s="17">
        <f>A212+'Timing data'!$B$2/(60*60*24)</f>
        <v>0.54884259259258461</v>
      </c>
      <c r="B213" s="18">
        <f>InputData_FromArduino!B213</f>
        <v>456</v>
      </c>
      <c r="C213" s="6">
        <f t="shared" si="0"/>
        <v>2.2287390029325511</v>
      </c>
      <c r="D213" s="6">
        <f t="shared" si="1"/>
        <v>6225.4063157894743</v>
      </c>
      <c r="E213" s="19" t="e">
        <f t="shared" si="2"/>
        <v>#VALUE!</v>
      </c>
    </row>
    <row r="214" spans="1:5" ht="12.75" customHeight="1" x14ac:dyDescent="0.35">
      <c r="A214" s="17">
        <f>A213+'Timing data'!$B$2/(60*60*24)</f>
        <v>0.54907407407406605</v>
      </c>
      <c r="B214" s="18">
        <f>InputData_FromArduino!B214</f>
        <v>457</v>
      </c>
      <c r="C214" s="6">
        <f t="shared" si="0"/>
        <v>2.2336265884652979</v>
      </c>
      <c r="D214" s="6">
        <f t="shared" si="1"/>
        <v>6200.6680087527366</v>
      </c>
      <c r="E214" s="19" t="e">
        <f t="shared" si="2"/>
        <v>#VALUE!</v>
      </c>
    </row>
    <row r="215" spans="1:5" ht="12.75" customHeight="1" x14ac:dyDescent="0.35">
      <c r="A215" s="17">
        <f>A214+'Timing data'!$B$2/(60*60*24)</f>
        <v>0.5493055555555475</v>
      </c>
      <c r="B215" s="18">
        <f>InputData_FromArduino!B215</f>
        <v>456</v>
      </c>
      <c r="C215" s="6">
        <f t="shared" si="0"/>
        <v>2.2287390029325511</v>
      </c>
      <c r="D215" s="6">
        <f t="shared" si="1"/>
        <v>6225.4063157894743</v>
      </c>
      <c r="E215" s="19" t="e">
        <f t="shared" si="2"/>
        <v>#VALUE!</v>
      </c>
    </row>
    <row r="216" spans="1:5" ht="12.75" customHeight="1" x14ac:dyDescent="0.35">
      <c r="A216" s="17">
        <f>A215+'Timing data'!$B$2/(60*60*24)</f>
        <v>0.54953703703702894</v>
      </c>
      <c r="B216" s="18">
        <f>InputData_FromArduino!B216</f>
        <v>456</v>
      </c>
      <c r="C216" s="6">
        <f t="shared" si="0"/>
        <v>2.2287390029325511</v>
      </c>
      <c r="D216" s="6">
        <f t="shared" si="1"/>
        <v>6225.4063157894743</v>
      </c>
      <c r="E216" s="19" t="e">
        <f t="shared" si="2"/>
        <v>#VALUE!</v>
      </c>
    </row>
    <row r="217" spans="1:5" ht="12.75" customHeight="1" x14ac:dyDescent="0.35">
      <c r="A217" s="17">
        <f>A216+'Timing data'!$B$2/(60*60*24)</f>
        <v>0.54976851851851039</v>
      </c>
      <c r="B217" s="18">
        <f>InputData_FromArduino!B217</f>
        <v>457</v>
      </c>
      <c r="C217" s="6">
        <f t="shared" si="0"/>
        <v>2.2336265884652979</v>
      </c>
      <c r="D217" s="6">
        <f t="shared" si="1"/>
        <v>6200.6680087527366</v>
      </c>
      <c r="E217" s="19" t="e">
        <f t="shared" si="2"/>
        <v>#VALUE!</v>
      </c>
    </row>
    <row r="218" spans="1:5" ht="12.75" customHeight="1" x14ac:dyDescent="0.35">
      <c r="A218" s="17">
        <f>A217+'Timing data'!$B$2/(60*60*24)</f>
        <v>0.54999999999999183</v>
      </c>
      <c r="B218" s="18">
        <f>InputData_FromArduino!B218</f>
        <v>457</v>
      </c>
      <c r="C218" s="6">
        <f t="shared" si="0"/>
        <v>2.2336265884652979</v>
      </c>
      <c r="D218" s="6">
        <f t="shared" si="1"/>
        <v>6200.6680087527366</v>
      </c>
      <c r="E218" s="19" t="e">
        <f t="shared" si="2"/>
        <v>#VALUE!</v>
      </c>
    </row>
    <row r="219" spans="1:5" ht="12.75" customHeight="1" x14ac:dyDescent="0.35">
      <c r="A219" s="17">
        <f>A218+'Timing data'!$B$2/(60*60*24)</f>
        <v>0.55023148148147327</v>
      </c>
      <c r="B219" s="18">
        <f>InputData_FromArduino!B219</f>
        <v>456</v>
      </c>
      <c r="C219" s="6">
        <f t="shared" si="0"/>
        <v>2.2287390029325511</v>
      </c>
      <c r="D219" s="6">
        <f t="shared" si="1"/>
        <v>6225.4063157894743</v>
      </c>
      <c r="E219" s="19" t="e">
        <f t="shared" si="2"/>
        <v>#VALUE!</v>
      </c>
    </row>
    <row r="220" spans="1:5" ht="12.75" customHeight="1" x14ac:dyDescent="0.35">
      <c r="A220" s="17">
        <f>A219+'Timing data'!$B$2/(60*60*24)</f>
        <v>0.55046296296295472</v>
      </c>
      <c r="B220" s="18">
        <f>InputData_FromArduino!B220</f>
        <v>456</v>
      </c>
      <c r="C220" s="6">
        <f t="shared" si="0"/>
        <v>2.2287390029325511</v>
      </c>
      <c r="D220" s="6">
        <f t="shared" si="1"/>
        <v>6225.4063157894743</v>
      </c>
      <c r="E220" s="19" t="e">
        <f t="shared" si="2"/>
        <v>#VALUE!</v>
      </c>
    </row>
    <row r="221" spans="1:5" ht="12.75" customHeight="1" x14ac:dyDescent="0.35">
      <c r="A221" s="17">
        <f>A220+'Timing data'!$B$2/(60*60*24)</f>
        <v>0.55069444444443616</v>
      </c>
      <c r="B221" s="18">
        <f>InputData_FromArduino!B221</f>
        <v>457</v>
      </c>
      <c r="C221" s="6">
        <f t="shared" si="0"/>
        <v>2.2336265884652979</v>
      </c>
      <c r="D221" s="6">
        <f t="shared" si="1"/>
        <v>6200.6680087527366</v>
      </c>
      <c r="E221" s="19" t="e">
        <f t="shared" si="2"/>
        <v>#VALUE!</v>
      </c>
    </row>
    <row r="222" spans="1:5" ht="12.75" customHeight="1" x14ac:dyDescent="0.35">
      <c r="A222" s="17">
        <f>A221+'Timing data'!$B$2/(60*60*24)</f>
        <v>0.5509259259259176</v>
      </c>
      <c r="B222" s="18">
        <f>InputData_FromArduino!B222</f>
        <v>456</v>
      </c>
      <c r="C222" s="6">
        <f t="shared" si="0"/>
        <v>2.2287390029325511</v>
      </c>
      <c r="D222" s="6">
        <f t="shared" si="1"/>
        <v>6225.4063157894743</v>
      </c>
      <c r="E222" s="19" t="e">
        <f t="shared" si="2"/>
        <v>#VALUE!</v>
      </c>
    </row>
    <row r="223" spans="1:5" ht="12.75" customHeight="1" x14ac:dyDescent="0.35">
      <c r="A223" s="17">
        <f>A222+'Timing data'!$B$2/(60*60*24)</f>
        <v>0.55115740740739905</v>
      </c>
      <c r="B223" s="18">
        <f>InputData_FromArduino!B223</f>
        <v>457</v>
      </c>
      <c r="C223" s="6">
        <f t="shared" si="0"/>
        <v>2.2336265884652979</v>
      </c>
      <c r="D223" s="6">
        <f t="shared" si="1"/>
        <v>6200.6680087527366</v>
      </c>
      <c r="E223" s="19" t="e">
        <f t="shared" si="2"/>
        <v>#VALUE!</v>
      </c>
    </row>
    <row r="224" spans="1:5" ht="12.75" customHeight="1" x14ac:dyDescent="0.35">
      <c r="A224" s="17">
        <f>A223+'Timing data'!$B$2/(60*60*24)</f>
        <v>0.55138888888888049</v>
      </c>
      <c r="B224" s="18">
        <f>InputData_FromArduino!B224</f>
        <v>456</v>
      </c>
      <c r="C224" s="6">
        <f t="shared" si="0"/>
        <v>2.2287390029325511</v>
      </c>
      <c r="D224" s="6">
        <f t="shared" si="1"/>
        <v>6225.4063157894743</v>
      </c>
      <c r="E224" s="19" t="e">
        <f t="shared" si="2"/>
        <v>#VALUE!</v>
      </c>
    </row>
    <row r="225" spans="1:5" ht="12.75" customHeight="1" x14ac:dyDescent="0.35">
      <c r="A225" s="17">
        <f>A224+'Timing data'!$B$2/(60*60*24)</f>
        <v>0.55162037037036193</v>
      </c>
      <c r="B225" s="18">
        <f>InputData_FromArduino!B225</f>
        <v>457</v>
      </c>
      <c r="C225" s="6">
        <f t="shared" si="0"/>
        <v>2.2336265884652979</v>
      </c>
      <c r="D225" s="6">
        <f t="shared" si="1"/>
        <v>6200.6680087527366</v>
      </c>
      <c r="E225" s="19" t="e">
        <f t="shared" si="2"/>
        <v>#VALUE!</v>
      </c>
    </row>
    <row r="226" spans="1:5" ht="12.75" customHeight="1" x14ac:dyDescent="0.35">
      <c r="A226" s="17">
        <f>A225+'Timing data'!$B$2/(60*60*24)</f>
        <v>0.55185185185184338</v>
      </c>
      <c r="B226" s="18">
        <f>InputData_FromArduino!B226</f>
        <v>456</v>
      </c>
      <c r="C226" s="6">
        <f t="shared" si="0"/>
        <v>2.2287390029325511</v>
      </c>
      <c r="D226" s="6">
        <f t="shared" si="1"/>
        <v>6225.4063157894743</v>
      </c>
      <c r="E226" s="19" t="e">
        <f t="shared" si="2"/>
        <v>#VALUE!</v>
      </c>
    </row>
    <row r="227" spans="1:5" ht="12.75" customHeight="1" x14ac:dyDescent="0.35">
      <c r="A227" s="17">
        <f>A226+'Timing data'!$B$2/(60*60*24)</f>
        <v>0.55208333333332482</v>
      </c>
      <c r="B227" s="18">
        <f>InputData_FromArduino!B227</f>
        <v>457</v>
      </c>
      <c r="C227" s="6">
        <f t="shared" si="0"/>
        <v>2.2336265884652979</v>
      </c>
      <c r="D227" s="6">
        <f t="shared" si="1"/>
        <v>6200.6680087527366</v>
      </c>
      <c r="E227" s="19" t="e">
        <f t="shared" si="2"/>
        <v>#VALUE!</v>
      </c>
    </row>
    <row r="228" spans="1:5" ht="12.75" customHeight="1" x14ac:dyDescent="0.35">
      <c r="A228" s="17">
        <f>A227+'Timing data'!$B$2/(60*60*24)</f>
        <v>0.55231481481480627</v>
      </c>
      <c r="B228" s="18">
        <f>InputData_FromArduino!B228</f>
        <v>457</v>
      </c>
      <c r="C228" s="6">
        <f t="shared" si="0"/>
        <v>2.2336265884652979</v>
      </c>
      <c r="D228" s="6">
        <f t="shared" si="1"/>
        <v>6200.6680087527366</v>
      </c>
      <c r="E228" s="19" t="e">
        <f t="shared" si="2"/>
        <v>#VALUE!</v>
      </c>
    </row>
    <row r="229" spans="1:5" ht="12.75" customHeight="1" x14ac:dyDescent="0.35">
      <c r="A229" s="17">
        <f>A228+'Timing data'!$B$2/(60*60*24)</f>
        <v>0.55254629629628771</v>
      </c>
      <c r="B229" s="18">
        <f>InputData_FromArduino!B229</f>
        <v>457</v>
      </c>
      <c r="C229" s="6">
        <f t="shared" si="0"/>
        <v>2.2336265884652979</v>
      </c>
      <c r="D229" s="6">
        <f t="shared" si="1"/>
        <v>6200.6680087527366</v>
      </c>
      <c r="E229" s="19" t="e">
        <f t="shared" si="2"/>
        <v>#VALUE!</v>
      </c>
    </row>
    <row r="230" spans="1:5" ht="12.75" customHeight="1" x14ac:dyDescent="0.35">
      <c r="A230" s="17">
        <f>A229+'Timing data'!$B$2/(60*60*24)</f>
        <v>0.55277777777776915</v>
      </c>
      <c r="B230" s="18">
        <f>InputData_FromArduino!B230</f>
        <v>457</v>
      </c>
      <c r="C230" s="6">
        <f t="shared" si="0"/>
        <v>2.2336265884652979</v>
      </c>
      <c r="D230" s="6">
        <f t="shared" si="1"/>
        <v>6200.6680087527366</v>
      </c>
      <c r="E230" s="19" t="e">
        <f t="shared" si="2"/>
        <v>#VALUE!</v>
      </c>
    </row>
    <row r="231" spans="1:5" ht="12.75" customHeight="1" x14ac:dyDescent="0.35">
      <c r="A231" s="17">
        <f>A230+'Timing data'!$B$2/(60*60*24)</f>
        <v>0.5530092592592506</v>
      </c>
      <c r="B231" s="18">
        <f>InputData_FromArduino!B231</f>
        <v>456</v>
      </c>
      <c r="C231" s="6">
        <f t="shared" si="0"/>
        <v>2.2287390029325511</v>
      </c>
      <c r="D231" s="6">
        <f t="shared" si="1"/>
        <v>6225.4063157894743</v>
      </c>
      <c r="E231" s="19" t="e">
        <f t="shared" si="2"/>
        <v>#VALUE!</v>
      </c>
    </row>
    <row r="232" spans="1:5" ht="12.75" customHeight="1" x14ac:dyDescent="0.35">
      <c r="A232" s="17">
        <f>A231+'Timing data'!$B$2/(60*60*24)</f>
        <v>0.55324074074073204</v>
      </c>
      <c r="B232" s="18">
        <f>InputData_FromArduino!B232</f>
        <v>456</v>
      </c>
      <c r="C232" s="6">
        <f t="shared" si="0"/>
        <v>2.2287390029325511</v>
      </c>
      <c r="D232" s="6">
        <f t="shared" si="1"/>
        <v>6225.4063157894743</v>
      </c>
      <c r="E232" s="19" t="e">
        <f t="shared" si="2"/>
        <v>#VALUE!</v>
      </c>
    </row>
    <row r="233" spans="1:5" ht="12.75" customHeight="1" x14ac:dyDescent="0.35">
      <c r="A233" s="17">
        <f>A232+'Timing data'!$B$2/(60*60*24)</f>
        <v>0.55347222222221348</v>
      </c>
      <c r="B233" s="18">
        <f>InputData_FromArduino!B233</f>
        <v>456</v>
      </c>
      <c r="C233" s="6">
        <f t="shared" si="0"/>
        <v>2.2287390029325511</v>
      </c>
      <c r="D233" s="6">
        <f t="shared" si="1"/>
        <v>6225.4063157894743</v>
      </c>
      <c r="E233" s="19" t="e">
        <f t="shared" si="2"/>
        <v>#VALUE!</v>
      </c>
    </row>
    <row r="234" spans="1:5" ht="12.75" customHeight="1" x14ac:dyDescent="0.35">
      <c r="A234" s="17">
        <f>A233+'Timing data'!$B$2/(60*60*24)</f>
        <v>0.55370370370369493</v>
      </c>
      <c r="B234" s="18">
        <f>InputData_FromArduino!B234</f>
        <v>457</v>
      </c>
      <c r="C234" s="6">
        <f t="shared" si="0"/>
        <v>2.2336265884652979</v>
      </c>
      <c r="D234" s="6">
        <f t="shared" si="1"/>
        <v>6200.6680087527366</v>
      </c>
      <c r="E234" s="19" t="e">
        <f t="shared" si="2"/>
        <v>#VALUE!</v>
      </c>
    </row>
    <row r="235" spans="1:5" ht="12.75" customHeight="1" x14ac:dyDescent="0.35">
      <c r="A235" s="17">
        <f>A234+'Timing data'!$B$2/(60*60*24)</f>
        <v>0.55393518518517637</v>
      </c>
      <c r="B235" s="18">
        <f>InputData_FromArduino!B235</f>
        <v>456</v>
      </c>
      <c r="C235" s="6">
        <f t="shared" si="0"/>
        <v>2.2287390029325511</v>
      </c>
      <c r="D235" s="6">
        <f t="shared" si="1"/>
        <v>6225.4063157894743</v>
      </c>
      <c r="E235" s="19" t="e">
        <f t="shared" si="2"/>
        <v>#VALUE!</v>
      </c>
    </row>
    <row r="236" spans="1:5" ht="12.75" customHeight="1" x14ac:dyDescent="0.35">
      <c r="A236" s="17">
        <f>A235+'Timing data'!$B$2/(60*60*24)</f>
        <v>0.55416666666665781</v>
      </c>
      <c r="B236" s="18">
        <f>InputData_FromArduino!B236</f>
        <v>456</v>
      </c>
      <c r="C236" s="6">
        <f t="shared" si="0"/>
        <v>2.2287390029325511</v>
      </c>
      <c r="D236" s="6">
        <f t="shared" si="1"/>
        <v>6225.4063157894743</v>
      </c>
      <c r="E236" s="19" t="e">
        <f t="shared" si="2"/>
        <v>#VALUE!</v>
      </c>
    </row>
    <row r="237" spans="1:5" ht="12.75" customHeight="1" x14ac:dyDescent="0.35">
      <c r="A237" s="17">
        <f>A236+'Timing data'!$B$2/(60*60*24)</f>
        <v>0.55439814814813926</v>
      </c>
      <c r="B237" s="18">
        <f>InputData_FromArduino!B237</f>
        <v>457</v>
      </c>
      <c r="C237" s="6">
        <f t="shared" si="0"/>
        <v>2.2336265884652979</v>
      </c>
      <c r="D237" s="6">
        <f t="shared" si="1"/>
        <v>6200.6680087527366</v>
      </c>
      <c r="E237" s="19" t="e">
        <f t="shared" si="2"/>
        <v>#VALUE!</v>
      </c>
    </row>
    <row r="238" spans="1:5" ht="12.75" customHeight="1" x14ac:dyDescent="0.35">
      <c r="A238" s="17">
        <f>A237+'Timing data'!$B$2/(60*60*24)</f>
        <v>0.5546296296296207</v>
      </c>
      <c r="B238" s="18">
        <f>InputData_FromArduino!B238</f>
        <v>457</v>
      </c>
      <c r="C238" s="6">
        <f t="shared" si="0"/>
        <v>2.2336265884652979</v>
      </c>
      <c r="D238" s="6">
        <f t="shared" si="1"/>
        <v>6200.6680087527366</v>
      </c>
      <c r="E238" s="19" t="e">
        <f t="shared" si="2"/>
        <v>#VALUE!</v>
      </c>
    </row>
    <row r="239" spans="1:5" ht="12.75" customHeight="1" x14ac:dyDescent="0.35">
      <c r="A239" s="17">
        <f>A238+'Timing data'!$B$2/(60*60*24)</f>
        <v>0.55486111111110215</v>
      </c>
      <c r="B239" s="18">
        <f>InputData_FromArduino!B239</f>
        <v>457</v>
      </c>
      <c r="C239" s="6">
        <f t="shared" si="0"/>
        <v>2.2336265884652979</v>
      </c>
      <c r="D239" s="6">
        <f t="shared" si="1"/>
        <v>6200.6680087527366</v>
      </c>
      <c r="E239" s="19" t="e">
        <f t="shared" si="2"/>
        <v>#VALUE!</v>
      </c>
    </row>
    <row r="240" spans="1:5" ht="12.75" customHeight="1" x14ac:dyDescent="0.35">
      <c r="A240" s="17">
        <f>A239+'Timing data'!$B$2/(60*60*24)</f>
        <v>0.55509259259258359</v>
      </c>
      <c r="B240" s="18">
        <f>InputData_FromArduino!B240</f>
        <v>456</v>
      </c>
      <c r="C240" s="6">
        <f t="shared" si="0"/>
        <v>2.2287390029325511</v>
      </c>
      <c r="D240" s="6">
        <f t="shared" si="1"/>
        <v>6225.4063157894743</v>
      </c>
      <c r="E240" s="19" t="e">
        <f t="shared" si="2"/>
        <v>#VALUE!</v>
      </c>
    </row>
    <row r="241" spans="1:5" ht="12.75" customHeight="1" x14ac:dyDescent="0.35">
      <c r="A241" s="17">
        <f>A240+'Timing data'!$B$2/(60*60*24)</f>
        <v>0.55532407407406503</v>
      </c>
      <c r="B241" s="18">
        <f>InputData_FromArduino!B241</f>
        <v>457</v>
      </c>
      <c r="C241" s="6">
        <f t="shared" si="0"/>
        <v>2.2336265884652979</v>
      </c>
      <c r="D241" s="6">
        <f t="shared" si="1"/>
        <v>6200.6680087527366</v>
      </c>
      <c r="E241" s="19" t="e">
        <f t="shared" si="2"/>
        <v>#VALUE!</v>
      </c>
    </row>
    <row r="242" spans="1:5" ht="12.75" customHeight="1" x14ac:dyDescent="0.35">
      <c r="A242" s="17">
        <f>A241+'Timing data'!$B$2/(60*60*24)</f>
        <v>0.55555555555554648</v>
      </c>
      <c r="B242" s="18">
        <f>InputData_FromArduino!B242</f>
        <v>457</v>
      </c>
      <c r="C242" s="6">
        <f t="shared" si="0"/>
        <v>2.2336265884652979</v>
      </c>
      <c r="D242" s="6">
        <f t="shared" si="1"/>
        <v>6200.6680087527366</v>
      </c>
      <c r="E242" s="19" t="e">
        <f t="shared" si="2"/>
        <v>#VALUE!</v>
      </c>
    </row>
    <row r="243" spans="1:5" ht="12.75" customHeight="1" x14ac:dyDescent="0.35">
      <c r="A243" s="17">
        <f>A242+'Timing data'!$B$2/(60*60*24)</f>
        <v>0.55578703703702792</v>
      </c>
      <c r="B243" s="18">
        <f>InputData_FromArduino!B243</f>
        <v>457</v>
      </c>
      <c r="C243" s="6">
        <f t="shared" si="0"/>
        <v>2.2336265884652979</v>
      </c>
      <c r="D243" s="6">
        <f t="shared" si="1"/>
        <v>6200.6680087527366</v>
      </c>
      <c r="E243" s="19" t="e">
        <f t="shared" si="2"/>
        <v>#VALUE!</v>
      </c>
    </row>
    <row r="244" spans="1:5" ht="12.75" customHeight="1" x14ac:dyDescent="0.35">
      <c r="A244" s="17">
        <f>A243+'Timing data'!$B$2/(60*60*24)</f>
        <v>0.55601851851850936</v>
      </c>
      <c r="B244" s="18">
        <f>InputData_FromArduino!B244</f>
        <v>456</v>
      </c>
      <c r="C244" s="6">
        <f t="shared" si="0"/>
        <v>2.2287390029325511</v>
      </c>
      <c r="D244" s="6">
        <f t="shared" si="1"/>
        <v>6225.4063157894743</v>
      </c>
      <c r="E244" s="19" t="e">
        <f t="shared" si="2"/>
        <v>#VALUE!</v>
      </c>
    </row>
    <row r="245" spans="1:5" ht="12.75" customHeight="1" x14ac:dyDescent="0.35">
      <c r="A245" s="17">
        <f>A244+'Timing data'!$B$2/(60*60*24)</f>
        <v>0.55624999999999081</v>
      </c>
      <c r="B245" s="18">
        <f>InputData_FromArduino!B245</f>
        <v>456</v>
      </c>
      <c r="C245" s="6">
        <f t="shared" si="0"/>
        <v>2.2287390029325511</v>
      </c>
      <c r="D245" s="6">
        <f t="shared" si="1"/>
        <v>6225.4063157894743</v>
      </c>
      <c r="E245" s="19" t="e">
        <f t="shared" si="2"/>
        <v>#VALUE!</v>
      </c>
    </row>
    <row r="246" spans="1:5" ht="12.75" customHeight="1" x14ac:dyDescent="0.35">
      <c r="A246" s="17">
        <f>A245+'Timing data'!$B$2/(60*60*24)</f>
        <v>0.55648148148147225</v>
      </c>
      <c r="B246" s="18">
        <f>InputData_FromArduino!B246</f>
        <v>457</v>
      </c>
      <c r="C246" s="6">
        <f t="shared" si="0"/>
        <v>2.2336265884652979</v>
      </c>
      <c r="D246" s="6">
        <f t="shared" si="1"/>
        <v>6200.6680087527366</v>
      </c>
      <c r="E246" s="19" t="e">
        <f t="shared" si="2"/>
        <v>#VALUE!</v>
      </c>
    </row>
    <row r="247" spans="1:5" ht="12.75" customHeight="1" x14ac:dyDescent="0.35">
      <c r="A247" s="17">
        <f>A246+'Timing data'!$B$2/(60*60*24)</f>
        <v>0.55671296296295369</v>
      </c>
      <c r="B247" s="18">
        <f>InputData_FromArduino!B247</f>
        <v>457</v>
      </c>
      <c r="C247" s="6">
        <f t="shared" si="0"/>
        <v>2.2336265884652979</v>
      </c>
      <c r="D247" s="6">
        <f t="shared" si="1"/>
        <v>6200.6680087527366</v>
      </c>
      <c r="E247" s="19" t="e">
        <f t="shared" si="2"/>
        <v>#VALUE!</v>
      </c>
    </row>
    <row r="248" spans="1:5" ht="12.75" customHeight="1" x14ac:dyDescent="0.35">
      <c r="A248" s="17">
        <f>A247+'Timing data'!$B$2/(60*60*24)</f>
        <v>0.55694444444443514</v>
      </c>
      <c r="B248" s="18">
        <f>InputData_FromArduino!B248</f>
        <v>457</v>
      </c>
      <c r="C248" s="6">
        <f t="shared" si="0"/>
        <v>2.2336265884652979</v>
      </c>
      <c r="D248" s="6">
        <f t="shared" si="1"/>
        <v>6200.6680087527366</v>
      </c>
      <c r="E248" s="19" t="e">
        <f t="shared" si="2"/>
        <v>#VALUE!</v>
      </c>
    </row>
    <row r="249" spans="1:5" ht="12.75" customHeight="1" x14ac:dyDescent="0.35">
      <c r="A249" s="17">
        <f>A248+'Timing data'!$B$2/(60*60*24)</f>
        <v>0.55717592592591658</v>
      </c>
      <c r="B249" s="18">
        <f>InputData_FromArduino!B249</f>
        <v>457</v>
      </c>
      <c r="C249" s="6">
        <f t="shared" si="0"/>
        <v>2.2336265884652979</v>
      </c>
      <c r="D249" s="6">
        <f t="shared" si="1"/>
        <v>6200.6680087527366</v>
      </c>
      <c r="E249" s="19" t="e">
        <f t="shared" si="2"/>
        <v>#VALUE!</v>
      </c>
    </row>
    <row r="250" spans="1:5" ht="12.75" customHeight="1" x14ac:dyDescent="0.35">
      <c r="A250" s="17">
        <f>A249+'Timing data'!$B$2/(60*60*24)</f>
        <v>0.55740740740739803</v>
      </c>
      <c r="B250" s="18">
        <f>InputData_FromArduino!B250</f>
        <v>457</v>
      </c>
      <c r="C250" s="6">
        <f t="shared" si="0"/>
        <v>2.2336265884652979</v>
      </c>
      <c r="D250" s="6">
        <f t="shared" si="1"/>
        <v>6200.6680087527366</v>
      </c>
      <c r="E250" s="19" t="e">
        <f t="shared" si="2"/>
        <v>#VALUE!</v>
      </c>
    </row>
    <row r="251" spans="1:5" ht="12.75" customHeight="1" x14ac:dyDescent="0.35">
      <c r="A251" s="17">
        <f>A250+'Timing data'!$B$2/(60*60*24)</f>
        <v>0.55763888888887947</v>
      </c>
      <c r="B251" s="18">
        <f>InputData_FromArduino!B251</f>
        <v>456</v>
      </c>
      <c r="C251" s="6">
        <f t="shared" si="0"/>
        <v>2.2287390029325511</v>
      </c>
      <c r="D251" s="6">
        <f t="shared" si="1"/>
        <v>6225.4063157894743</v>
      </c>
      <c r="E251" s="19" t="e">
        <f t="shared" si="2"/>
        <v>#VALUE!</v>
      </c>
    </row>
    <row r="252" spans="1:5" ht="12.75" customHeight="1" x14ac:dyDescent="0.35">
      <c r="A252" s="17">
        <f>A251+'Timing data'!$B$2/(60*60*24)</f>
        <v>0.55787037037036091</v>
      </c>
      <c r="B252" s="18">
        <f>InputData_FromArduino!B252</f>
        <v>457</v>
      </c>
      <c r="C252" s="6">
        <f t="shared" si="0"/>
        <v>2.2336265884652979</v>
      </c>
      <c r="D252" s="6">
        <f t="shared" si="1"/>
        <v>6200.6680087527366</v>
      </c>
      <c r="E252" s="19" t="e">
        <f t="shared" si="2"/>
        <v>#VALUE!</v>
      </c>
    </row>
    <row r="253" spans="1:5" ht="12.75" customHeight="1" x14ac:dyDescent="0.35">
      <c r="A253" s="17">
        <f>A252+'Timing data'!$B$2/(60*60*24)</f>
        <v>0.55810185185184236</v>
      </c>
      <c r="B253" s="18">
        <f>InputData_FromArduino!B253</f>
        <v>457</v>
      </c>
      <c r="C253" s="6">
        <f t="shared" si="0"/>
        <v>2.2336265884652979</v>
      </c>
      <c r="D253" s="6">
        <f t="shared" si="1"/>
        <v>6200.6680087527366</v>
      </c>
      <c r="E253" s="19" t="e">
        <f t="shared" si="2"/>
        <v>#VALUE!</v>
      </c>
    </row>
    <row r="254" spans="1:5" ht="12.75" customHeight="1" x14ac:dyDescent="0.35">
      <c r="A254" s="17">
        <f>A253+'Timing data'!$B$2/(60*60*24)</f>
        <v>0.5583333333333238</v>
      </c>
      <c r="B254" s="18">
        <f>InputData_FromArduino!B254</f>
        <v>457</v>
      </c>
      <c r="C254" s="6">
        <f t="shared" si="0"/>
        <v>2.2336265884652979</v>
      </c>
      <c r="D254" s="6">
        <f t="shared" si="1"/>
        <v>6200.6680087527366</v>
      </c>
      <c r="E254" s="19" t="e">
        <f t="shared" si="2"/>
        <v>#VALUE!</v>
      </c>
    </row>
    <row r="255" spans="1:5" ht="12.75" customHeight="1" x14ac:dyDescent="0.35">
      <c r="A255" s="17">
        <f>A254+'Timing data'!$B$2/(60*60*24)</f>
        <v>0.55856481481480524</v>
      </c>
      <c r="B255" s="18">
        <f>InputData_FromArduino!B255</f>
        <v>457</v>
      </c>
      <c r="C255" s="6">
        <f t="shared" si="0"/>
        <v>2.2336265884652979</v>
      </c>
      <c r="D255" s="6">
        <f t="shared" si="1"/>
        <v>6200.6680087527366</v>
      </c>
      <c r="E255" s="19" t="e">
        <f t="shared" si="2"/>
        <v>#VALUE!</v>
      </c>
    </row>
    <row r="256" spans="1:5" ht="12.75" customHeight="1" x14ac:dyDescent="0.35">
      <c r="A256" s="17">
        <f>A255+'Timing data'!$B$2/(60*60*24)</f>
        <v>0.55879629629628669</v>
      </c>
      <c r="B256" s="18">
        <f>InputData_FromArduino!B256</f>
        <v>456</v>
      </c>
      <c r="C256" s="6">
        <f t="shared" si="0"/>
        <v>2.2287390029325511</v>
      </c>
      <c r="D256" s="6">
        <f t="shared" si="1"/>
        <v>6225.4063157894743</v>
      </c>
      <c r="E256" s="19" t="e">
        <f t="shared" si="2"/>
        <v>#VALUE!</v>
      </c>
    </row>
    <row r="257" spans="1:5" ht="12.75" customHeight="1" x14ac:dyDescent="0.35">
      <c r="A257" s="17">
        <f>A256+'Timing data'!$B$2/(60*60*24)</f>
        <v>0.55902777777776813</v>
      </c>
      <c r="B257" s="18">
        <f>InputData_FromArduino!B257</f>
        <v>457</v>
      </c>
      <c r="C257" s="6">
        <f t="shared" si="0"/>
        <v>2.2336265884652979</v>
      </c>
      <c r="D257" s="6">
        <f t="shared" si="1"/>
        <v>6200.6680087527366</v>
      </c>
      <c r="E257" s="19" t="e">
        <f t="shared" si="2"/>
        <v>#VALUE!</v>
      </c>
    </row>
    <row r="258" spans="1:5" ht="12.75" customHeight="1" x14ac:dyDescent="0.35">
      <c r="A258" s="17">
        <f>A257+'Timing data'!$B$2/(60*60*24)</f>
        <v>0.55925925925924957</v>
      </c>
      <c r="B258" s="18">
        <f>InputData_FromArduino!B258</f>
        <v>456</v>
      </c>
      <c r="C258" s="6">
        <f t="shared" si="0"/>
        <v>2.2287390029325511</v>
      </c>
      <c r="D258" s="6">
        <f t="shared" si="1"/>
        <v>6225.4063157894743</v>
      </c>
      <c r="E258" s="19" t="e">
        <f t="shared" si="2"/>
        <v>#VALUE!</v>
      </c>
    </row>
    <row r="259" spans="1:5" ht="12.75" customHeight="1" x14ac:dyDescent="0.35">
      <c r="A259" s="17">
        <f>A258+'Timing data'!$B$2/(60*60*24)</f>
        <v>0.55949074074073102</v>
      </c>
      <c r="B259" s="18">
        <f>InputData_FromArduino!B259</f>
        <v>457</v>
      </c>
      <c r="C259" s="6">
        <f t="shared" si="0"/>
        <v>2.2336265884652979</v>
      </c>
      <c r="D259" s="6">
        <f t="shared" si="1"/>
        <v>6200.6680087527366</v>
      </c>
      <c r="E259" s="19" t="e">
        <f t="shared" si="2"/>
        <v>#VALUE!</v>
      </c>
    </row>
    <row r="260" spans="1:5" ht="12.75" customHeight="1" x14ac:dyDescent="0.35">
      <c r="A260" s="17">
        <f>A259+'Timing data'!$B$2/(60*60*24)</f>
        <v>0.55972222222221246</v>
      </c>
      <c r="B260" s="18">
        <f>InputData_FromArduino!B260</f>
        <v>457</v>
      </c>
      <c r="C260" s="6">
        <f t="shared" si="0"/>
        <v>2.2336265884652979</v>
      </c>
      <c r="D260" s="6">
        <f t="shared" si="1"/>
        <v>6200.6680087527366</v>
      </c>
      <c r="E260" s="19" t="e">
        <f t="shared" si="2"/>
        <v>#VALUE!</v>
      </c>
    </row>
    <row r="261" spans="1:5" ht="12.75" customHeight="1" x14ac:dyDescent="0.35">
      <c r="A261" s="17">
        <f>A260+'Timing data'!$B$2/(60*60*24)</f>
        <v>0.55995370370369391</v>
      </c>
      <c r="B261" s="18">
        <f>InputData_FromArduino!B261</f>
        <v>456</v>
      </c>
      <c r="C261" s="6">
        <f t="shared" si="0"/>
        <v>2.2287390029325511</v>
      </c>
      <c r="D261" s="6">
        <f t="shared" si="1"/>
        <v>6225.4063157894743</v>
      </c>
      <c r="E261" s="19" t="e">
        <f t="shared" si="2"/>
        <v>#VALUE!</v>
      </c>
    </row>
    <row r="262" spans="1:5" ht="12.75" customHeight="1" x14ac:dyDescent="0.35">
      <c r="A262" s="17">
        <f>A261+'Timing data'!$B$2/(60*60*24)</f>
        <v>0.56018518518517535</v>
      </c>
      <c r="B262" s="18">
        <f>InputData_FromArduino!B262</f>
        <v>457</v>
      </c>
      <c r="C262" s="6">
        <f t="shared" si="0"/>
        <v>2.2336265884652979</v>
      </c>
      <c r="D262" s="6">
        <f t="shared" si="1"/>
        <v>6200.6680087527366</v>
      </c>
      <c r="E262" s="19" t="e">
        <f t="shared" si="2"/>
        <v>#VALUE!</v>
      </c>
    </row>
    <row r="263" spans="1:5" ht="12.75" customHeight="1" x14ac:dyDescent="0.35">
      <c r="A263" s="17">
        <f>A262+'Timing data'!$B$2/(60*60*24)</f>
        <v>0.56041666666665679</v>
      </c>
      <c r="B263" s="18">
        <f>InputData_FromArduino!B263</f>
        <v>456</v>
      </c>
      <c r="C263" s="6">
        <f t="shared" si="0"/>
        <v>2.2287390029325511</v>
      </c>
      <c r="D263" s="6">
        <f t="shared" si="1"/>
        <v>6225.4063157894743</v>
      </c>
      <c r="E263" s="19" t="e">
        <f t="shared" si="2"/>
        <v>#VALUE!</v>
      </c>
    </row>
    <row r="264" spans="1:5" ht="12.75" customHeight="1" x14ac:dyDescent="0.35">
      <c r="A264" s="17">
        <f>A263+'Timing data'!$B$2/(60*60*24)</f>
        <v>0.56064814814813824</v>
      </c>
      <c r="B264" s="18">
        <f>InputData_FromArduino!B264</f>
        <v>456</v>
      </c>
      <c r="C264" s="6">
        <f t="shared" si="0"/>
        <v>2.2287390029325511</v>
      </c>
      <c r="D264" s="6">
        <f t="shared" si="1"/>
        <v>6225.4063157894743</v>
      </c>
      <c r="E264" s="19" t="e">
        <f t="shared" si="2"/>
        <v>#VALUE!</v>
      </c>
    </row>
    <row r="265" spans="1:5" ht="12.75" customHeight="1" x14ac:dyDescent="0.35">
      <c r="A265" s="17">
        <f>A264+'Timing data'!$B$2/(60*60*24)</f>
        <v>0.56087962962961968</v>
      </c>
      <c r="B265" s="18">
        <f>InputData_FromArduino!B265</f>
        <v>457</v>
      </c>
      <c r="C265" s="6">
        <f t="shared" si="0"/>
        <v>2.2336265884652979</v>
      </c>
      <c r="D265" s="6">
        <f t="shared" si="1"/>
        <v>6200.6680087527366</v>
      </c>
      <c r="E265" s="19" t="e">
        <f t="shared" si="2"/>
        <v>#VALUE!</v>
      </c>
    </row>
    <row r="266" spans="1:5" ht="12.75" customHeight="1" x14ac:dyDescent="0.35">
      <c r="A266" s="17">
        <f>A265+'Timing data'!$B$2/(60*60*24)</f>
        <v>0.56111111111110112</v>
      </c>
      <c r="B266" s="18">
        <f>InputData_FromArduino!B266</f>
        <v>457</v>
      </c>
      <c r="C266" s="6">
        <f t="shared" si="0"/>
        <v>2.2336265884652979</v>
      </c>
      <c r="D266" s="6">
        <f t="shared" si="1"/>
        <v>6200.6680087527366</v>
      </c>
      <c r="E266" s="19" t="e">
        <f t="shared" si="2"/>
        <v>#VALUE!</v>
      </c>
    </row>
    <row r="267" spans="1:5" ht="12.75" customHeight="1" x14ac:dyDescent="0.35">
      <c r="A267" s="17">
        <f>A266+'Timing data'!$B$2/(60*60*24)</f>
        <v>0.56134259259258257</v>
      </c>
      <c r="B267" s="18">
        <f>InputData_FromArduino!B267</f>
        <v>457</v>
      </c>
      <c r="C267" s="6">
        <f t="shared" si="0"/>
        <v>2.2336265884652979</v>
      </c>
      <c r="D267" s="6">
        <f t="shared" si="1"/>
        <v>6200.6680087527366</v>
      </c>
      <c r="E267" s="19" t="e">
        <f t="shared" si="2"/>
        <v>#VALUE!</v>
      </c>
    </row>
    <row r="268" spans="1:5" ht="12.75" customHeight="1" x14ac:dyDescent="0.35">
      <c r="A268" s="17">
        <f>A267+'Timing data'!$B$2/(60*60*24)</f>
        <v>0.56157407407406401</v>
      </c>
      <c r="B268" s="18">
        <f>InputData_FromArduino!B268</f>
        <v>456</v>
      </c>
      <c r="C268" s="6">
        <f t="shared" si="0"/>
        <v>2.2287390029325511</v>
      </c>
      <c r="D268" s="6">
        <f t="shared" si="1"/>
        <v>6225.4063157894743</v>
      </c>
      <c r="E268" s="19" t="e">
        <f t="shared" si="2"/>
        <v>#VALUE!</v>
      </c>
    </row>
    <row r="269" spans="1:5" ht="12.75" customHeight="1" x14ac:dyDescent="0.35">
      <c r="A269" s="17">
        <f>A268+'Timing data'!$B$2/(60*60*24)</f>
        <v>0.56180555555554545</v>
      </c>
      <c r="B269" s="18">
        <f>InputData_FromArduino!B269</f>
        <v>457</v>
      </c>
      <c r="C269" s="6">
        <f t="shared" si="0"/>
        <v>2.2336265884652979</v>
      </c>
      <c r="D269" s="6">
        <f t="shared" si="1"/>
        <v>6200.6680087527366</v>
      </c>
      <c r="E269" s="19" t="e">
        <f t="shared" si="2"/>
        <v>#VALUE!</v>
      </c>
    </row>
    <row r="270" spans="1:5" ht="12.75" customHeight="1" x14ac:dyDescent="0.35">
      <c r="A270" s="17">
        <f>A269+'Timing data'!$B$2/(60*60*24)</f>
        <v>0.5620370370370269</v>
      </c>
      <c r="B270" s="18">
        <f>InputData_FromArduino!B270</f>
        <v>457</v>
      </c>
      <c r="C270" s="6">
        <f t="shared" si="0"/>
        <v>2.2336265884652979</v>
      </c>
      <c r="D270" s="6">
        <f t="shared" si="1"/>
        <v>6200.6680087527366</v>
      </c>
      <c r="E270" s="19" t="e">
        <f t="shared" si="2"/>
        <v>#VALUE!</v>
      </c>
    </row>
    <row r="271" spans="1:5" ht="12.75" customHeight="1" x14ac:dyDescent="0.35">
      <c r="A271" s="17">
        <f>A270+'Timing data'!$B$2/(60*60*24)</f>
        <v>0.56226851851850834</v>
      </c>
      <c r="B271" s="18">
        <f>InputData_FromArduino!B271</f>
        <v>457</v>
      </c>
      <c r="C271" s="6">
        <f t="shared" si="0"/>
        <v>2.2336265884652979</v>
      </c>
      <c r="D271" s="6">
        <f t="shared" si="1"/>
        <v>6200.6680087527366</v>
      </c>
      <c r="E271" s="19" t="e">
        <f t="shared" si="2"/>
        <v>#VALUE!</v>
      </c>
    </row>
    <row r="272" spans="1:5" ht="12.75" customHeight="1" x14ac:dyDescent="0.35">
      <c r="A272" s="17">
        <f>A271+'Timing data'!$B$2/(60*60*24)</f>
        <v>0.56249999999998979</v>
      </c>
      <c r="B272" s="18">
        <f>InputData_FromArduino!B272</f>
        <v>456</v>
      </c>
      <c r="C272" s="6">
        <f t="shared" si="0"/>
        <v>2.2287390029325511</v>
      </c>
      <c r="D272" s="6">
        <f t="shared" si="1"/>
        <v>6225.4063157894743</v>
      </c>
      <c r="E272" s="19" t="e">
        <f t="shared" si="2"/>
        <v>#VALUE!</v>
      </c>
    </row>
    <row r="273" spans="1:5" ht="12.75" customHeight="1" x14ac:dyDescent="0.35">
      <c r="A273" s="17">
        <f>A272+'Timing data'!$B$2/(60*60*24)</f>
        <v>0.56273148148147123</v>
      </c>
      <c r="B273" s="18">
        <f>InputData_FromArduino!B273</f>
        <v>456</v>
      </c>
      <c r="C273" s="6">
        <f t="shared" si="0"/>
        <v>2.2287390029325511</v>
      </c>
      <c r="D273" s="6">
        <f t="shared" si="1"/>
        <v>6225.4063157894743</v>
      </c>
      <c r="E273" s="19" t="e">
        <f t="shared" si="2"/>
        <v>#VALUE!</v>
      </c>
    </row>
    <row r="274" spans="1:5" ht="12.75" customHeight="1" x14ac:dyDescent="0.35">
      <c r="A274" s="17">
        <f>A273+'Timing data'!$B$2/(60*60*24)</f>
        <v>0.56296296296295267</v>
      </c>
      <c r="B274" s="18">
        <f>InputData_FromArduino!B274</f>
        <v>457</v>
      </c>
      <c r="C274" s="6">
        <f t="shared" si="0"/>
        <v>2.2336265884652979</v>
      </c>
      <c r="D274" s="6">
        <f t="shared" si="1"/>
        <v>6200.6680087527366</v>
      </c>
      <c r="E274" s="19" t="e">
        <f t="shared" si="2"/>
        <v>#VALUE!</v>
      </c>
    </row>
    <row r="275" spans="1:5" ht="12.75" customHeight="1" x14ac:dyDescent="0.35">
      <c r="A275" s="17">
        <f>A274+'Timing data'!$B$2/(60*60*24)</f>
        <v>0.56319444444443412</v>
      </c>
      <c r="B275" s="18">
        <f>InputData_FromArduino!B275</f>
        <v>457</v>
      </c>
      <c r="C275" s="6">
        <f t="shared" si="0"/>
        <v>2.2336265884652979</v>
      </c>
      <c r="D275" s="6">
        <f t="shared" si="1"/>
        <v>6200.6680087527366</v>
      </c>
      <c r="E275" s="19" t="e">
        <f t="shared" si="2"/>
        <v>#VALUE!</v>
      </c>
    </row>
    <row r="276" spans="1:5" ht="12.75" customHeight="1" x14ac:dyDescent="0.35">
      <c r="A276" s="17">
        <f>A275+'Timing data'!$B$2/(60*60*24)</f>
        <v>0.56342592592591556</v>
      </c>
      <c r="B276" s="18">
        <f>InputData_FromArduino!B276</f>
        <v>457</v>
      </c>
      <c r="C276" s="6">
        <f t="shared" si="0"/>
        <v>2.2336265884652979</v>
      </c>
      <c r="D276" s="6">
        <f t="shared" si="1"/>
        <v>6200.6680087527366</v>
      </c>
      <c r="E276" s="19" t="e">
        <f t="shared" si="2"/>
        <v>#VALUE!</v>
      </c>
    </row>
    <row r="277" spans="1:5" ht="12.75" customHeight="1" x14ac:dyDescent="0.35">
      <c r="A277" s="17">
        <f>A276+'Timing data'!$B$2/(60*60*24)</f>
        <v>0.563657407407397</v>
      </c>
      <c r="B277" s="18">
        <f>InputData_FromArduino!B277</f>
        <v>457</v>
      </c>
      <c r="C277" s="6">
        <f t="shared" si="0"/>
        <v>2.2336265884652979</v>
      </c>
      <c r="D277" s="6">
        <f t="shared" si="1"/>
        <v>6200.6680087527366</v>
      </c>
      <c r="E277" s="19" t="e">
        <f t="shared" si="2"/>
        <v>#VALUE!</v>
      </c>
    </row>
    <row r="278" spans="1:5" ht="12.75" customHeight="1" x14ac:dyDescent="0.35">
      <c r="A278" s="17">
        <f>A277+'Timing data'!$B$2/(60*60*24)</f>
        <v>0.56388888888887845</v>
      </c>
      <c r="B278" s="18">
        <f>InputData_FromArduino!B278</f>
        <v>457</v>
      </c>
      <c r="C278" s="6">
        <f t="shared" si="0"/>
        <v>2.2336265884652979</v>
      </c>
      <c r="D278" s="6">
        <f t="shared" si="1"/>
        <v>6200.6680087527366</v>
      </c>
      <c r="E278" s="19" t="e">
        <f t="shared" si="2"/>
        <v>#VALUE!</v>
      </c>
    </row>
    <row r="279" spans="1:5" ht="12.75" customHeight="1" x14ac:dyDescent="0.35">
      <c r="A279" s="17">
        <f>A278+'Timing data'!$B$2/(60*60*24)</f>
        <v>0.56412037037035989</v>
      </c>
      <c r="B279" s="18">
        <f>InputData_FromArduino!B279</f>
        <v>457</v>
      </c>
      <c r="C279" s="6">
        <f t="shared" si="0"/>
        <v>2.2336265884652979</v>
      </c>
      <c r="D279" s="6">
        <f t="shared" si="1"/>
        <v>6200.6680087527366</v>
      </c>
      <c r="E279" s="19" t="e">
        <f t="shared" si="2"/>
        <v>#VALUE!</v>
      </c>
    </row>
    <row r="280" spans="1:5" ht="12.75" customHeight="1" x14ac:dyDescent="0.35">
      <c r="A280" s="17">
        <f>A279+'Timing data'!$B$2/(60*60*24)</f>
        <v>0.56435185185184134</v>
      </c>
      <c r="B280" s="18">
        <f>InputData_FromArduino!B280</f>
        <v>457</v>
      </c>
      <c r="C280" s="6">
        <f t="shared" si="0"/>
        <v>2.2336265884652979</v>
      </c>
      <c r="D280" s="6">
        <f t="shared" si="1"/>
        <v>6200.6680087527366</v>
      </c>
      <c r="E280" s="19" t="e">
        <f t="shared" si="2"/>
        <v>#VALUE!</v>
      </c>
    </row>
    <row r="281" spans="1:5" ht="12.75" customHeight="1" x14ac:dyDescent="0.35">
      <c r="A281" s="17">
        <f>A280+'Timing data'!$B$2/(60*60*24)</f>
        <v>0.56458333333332278</v>
      </c>
      <c r="B281" s="18">
        <f>InputData_FromArduino!B281</f>
        <v>457</v>
      </c>
      <c r="C281" s="6">
        <f t="shared" si="0"/>
        <v>2.2336265884652979</v>
      </c>
      <c r="D281" s="6">
        <f t="shared" si="1"/>
        <v>6200.6680087527366</v>
      </c>
      <c r="E281" s="19" t="e">
        <f t="shared" si="2"/>
        <v>#VALUE!</v>
      </c>
    </row>
    <row r="282" spans="1:5" ht="12.75" customHeight="1" x14ac:dyDescent="0.35">
      <c r="A282" s="17">
        <f>A281+'Timing data'!$B$2/(60*60*24)</f>
        <v>0.56481481481480422</v>
      </c>
      <c r="B282" s="18">
        <f>InputData_FromArduino!B282</f>
        <v>457</v>
      </c>
      <c r="C282" s="6">
        <f t="shared" si="0"/>
        <v>2.2336265884652979</v>
      </c>
      <c r="D282" s="6">
        <f t="shared" si="1"/>
        <v>6200.6680087527366</v>
      </c>
      <c r="E282" s="19" t="e">
        <f t="shared" si="2"/>
        <v>#VALUE!</v>
      </c>
    </row>
    <row r="283" spans="1:5" ht="12.75" customHeight="1" x14ac:dyDescent="0.35">
      <c r="A283" s="17">
        <f>A282+'Timing data'!$B$2/(60*60*24)</f>
        <v>0.56504629629628567</v>
      </c>
      <c r="B283" s="18">
        <f>InputData_FromArduino!B283</f>
        <v>457</v>
      </c>
      <c r="C283" s="6">
        <f t="shared" si="0"/>
        <v>2.2336265884652979</v>
      </c>
      <c r="D283" s="6">
        <f t="shared" si="1"/>
        <v>6200.6680087527366</v>
      </c>
      <c r="E283" s="19" t="e">
        <f t="shared" si="2"/>
        <v>#VALUE!</v>
      </c>
    </row>
    <row r="284" spans="1:5" ht="12.75" customHeight="1" x14ac:dyDescent="0.35">
      <c r="A284" s="17">
        <f>A283+'Timing data'!$B$2/(60*60*24)</f>
        <v>0.56527777777776711</v>
      </c>
      <c r="B284" s="18">
        <f>InputData_FromArduino!B284</f>
        <v>457</v>
      </c>
      <c r="C284" s="6">
        <f t="shared" si="0"/>
        <v>2.2336265884652979</v>
      </c>
      <c r="D284" s="6">
        <f t="shared" si="1"/>
        <v>6200.6680087527366</v>
      </c>
      <c r="E284" s="19" t="e">
        <f t="shared" si="2"/>
        <v>#VALUE!</v>
      </c>
    </row>
    <row r="285" spans="1:5" ht="12.75" customHeight="1" x14ac:dyDescent="0.35">
      <c r="A285" s="17">
        <f>A284+'Timing data'!$B$2/(60*60*24)</f>
        <v>0.56550925925924855</v>
      </c>
      <c r="B285" s="18">
        <f>InputData_FromArduino!B285</f>
        <v>457</v>
      </c>
      <c r="C285" s="6">
        <f t="shared" si="0"/>
        <v>2.2336265884652979</v>
      </c>
      <c r="D285" s="6">
        <f t="shared" si="1"/>
        <v>6200.6680087527366</v>
      </c>
      <c r="E285" s="19" t="e">
        <f t="shared" si="2"/>
        <v>#VALUE!</v>
      </c>
    </row>
    <row r="286" spans="1:5" ht="12.75" customHeight="1" x14ac:dyDescent="0.35">
      <c r="A286" s="17">
        <f>A285+'Timing data'!$B$2/(60*60*24)</f>
        <v>0.56574074074073</v>
      </c>
      <c r="B286" s="18">
        <f>InputData_FromArduino!B286</f>
        <v>457</v>
      </c>
      <c r="C286" s="6">
        <f t="shared" si="0"/>
        <v>2.2336265884652979</v>
      </c>
      <c r="D286" s="6">
        <f t="shared" si="1"/>
        <v>6200.6680087527366</v>
      </c>
      <c r="E286" s="19" t="e">
        <f t="shared" si="2"/>
        <v>#VALUE!</v>
      </c>
    </row>
    <row r="287" spans="1:5" ht="12.75" customHeight="1" x14ac:dyDescent="0.35">
      <c r="A287" s="17">
        <f>A286+'Timing data'!$B$2/(60*60*24)</f>
        <v>0.56597222222221144</v>
      </c>
      <c r="B287" s="18">
        <f>InputData_FromArduino!B287</f>
        <v>456</v>
      </c>
      <c r="C287" s="6">
        <f t="shared" si="0"/>
        <v>2.2287390029325511</v>
      </c>
      <c r="D287" s="6">
        <f t="shared" si="1"/>
        <v>6225.4063157894743</v>
      </c>
      <c r="E287" s="19" t="e">
        <f t="shared" si="2"/>
        <v>#VALUE!</v>
      </c>
    </row>
    <row r="288" spans="1:5" ht="12.75" customHeight="1" x14ac:dyDescent="0.35">
      <c r="A288" s="17">
        <f>A287+'Timing data'!$B$2/(60*60*24)</f>
        <v>0.56620370370369288</v>
      </c>
      <c r="B288" s="18">
        <f>InputData_FromArduino!B288</f>
        <v>457</v>
      </c>
      <c r="C288" s="6">
        <f t="shared" si="0"/>
        <v>2.2336265884652979</v>
      </c>
      <c r="D288" s="6">
        <f t="shared" si="1"/>
        <v>6200.6680087527366</v>
      </c>
      <c r="E288" s="19" t="e">
        <f t="shared" si="2"/>
        <v>#VALUE!</v>
      </c>
    </row>
    <row r="289" spans="1:5" ht="12.75" customHeight="1" x14ac:dyDescent="0.35">
      <c r="A289" s="17">
        <f>A288+'Timing data'!$B$2/(60*60*24)</f>
        <v>0.56643518518517433</v>
      </c>
      <c r="B289" s="18">
        <f>InputData_FromArduino!B289</f>
        <v>457</v>
      </c>
      <c r="C289" s="6">
        <f t="shared" si="0"/>
        <v>2.2336265884652979</v>
      </c>
      <c r="D289" s="6">
        <f t="shared" si="1"/>
        <v>6200.6680087527366</v>
      </c>
      <c r="E289" s="19" t="e">
        <f t="shared" si="2"/>
        <v>#VALUE!</v>
      </c>
    </row>
    <row r="290" spans="1:5" ht="12.75" customHeight="1" x14ac:dyDescent="0.35">
      <c r="A290" s="17">
        <f>A289+'Timing data'!$B$2/(60*60*24)</f>
        <v>0.56666666666665577</v>
      </c>
      <c r="B290" s="18">
        <f>InputData_FromArduino!B290</f>
        <v>457</v>
      </c>
      <c r="C290" s="6">
        <f t="shared" si="0"/>
        <v>2.2336265884652979</v>
      </c>
      <c r="D290" s="6">
        <f t="shared" si="1"/>
        <v>6200.6680087527366</v>
      </c>
      <c r="E290" s="19" t="e">
        <f t="shared" si="2"/>
        <v>#VALUE!</v>
      </c>
    </row>
    <row r="291" spans="1:5" ht="12.75" customHeight="1" x14ac:dyDescent="0.35">
      <c r="A291" s="17">
        <f>A290+'Timing data'!$B$2/(60*60*24)</f>
        <v>0.56689814814813722</v>
      </c>
      <c r="B291" s="18">
        <f>InputData_FromArduino!B291</f>
        <v>456</v>
      </c>
      <c r="C291" s="6">
        <f t="shared" si="0"/>
        <v>2.2287390029325511</v>
      </c>
      <c r="D291" s="6">
        <f t="shared" si="1"/>
        <v>6225.4063157894743</v>
      </c>
      <c r="E291" s="19" t="e">
        <f t="shared" si="2"/>
        <v>#VALUE!</v>
      </c>
    </row>
    <row r="292" spans="1:5" ht="12.75" customHeight="1" x14ac:dyDescent="0.35">
      <c r="A292" s="17">
        <f>A291+'Timing data'!$B$2/(60*60*24)</f>
        <v>0.56712962962961866</v>
      </c>
      <c r="B292" s="18">
        <f>InputData_FromArduino!B292</f>
        <v>457</v>
      </c>
      <c r="C292" s="6">
        <f t="shared" si="0"/>
        <v>2.2336265884652979</v>
      </c>
      <c r="D292" s="6">
        <f t="shared" si="1"/>
        <v>6200.6680087527366</v>
      </c>
      <c r="E292" s="19" t="e">
        <f t="shared" si="2"/>
        <v>#VALUE!</v>
      </c>
    </row>
    <row r="293" spans="1:5" ht="12.75" customHeight="1" x14ac:dyDescent="0.35">
      <c r="A293" s="17">
        <f>A292+'Timing data'!$B$2/(60*60*24)</f>
        <v>0.5673611111111001</v>
      </c>
      <c r="B293" s="18">
        <f>InputData_FromArduino!B293</f>
        <v>457</v>
      </c>
      <c r="C293" s="6">
        <f t="shared" si="0"/>
        <v>2.2336265884652979</v>
      </c>
      <c r="D293" s="6">
        <f t="shared" si="1"/>
        <v>6200.6680087527366</v>
      </c>
      <c r="E293" s="19" t="e">
        <f t="shared" si="2"/>
        <v>#VALUE!</v>
      </c>
    </row>
    <row r="294" spans="1:5" ht="12.75" customHeight="1" x14ac:dyDescent="0.35">
      <c r="A294" s="17">
        <f>A293+'Timing data'!$B$2/(60*60*24)</f>
        <v>0.56759259259258155</v>
      </c>
      <c r="B294" s="18">
        <f>InputData_FromArduino!B294</f>
        <v>457</v>
      </c>
      <c r="C294" s="6">
        <f t="shared" si="0"/>
        <v>2.2336265884652979</v>
      </c>
      <c r="D294" s="6">
        <f t="shared" si="1"/>
        <v>6200.6680087527366</v>
      </c>
      <c r="E294" s="19" t="e">
        <f t="shared" si="2"/>
        <v>#VALUE!</v>
      </c>
    </row>
    <row r="295" spans="1:5" ht="12.75" customHeight="1" x14ac:dyDescent="0.35">
      <c r="A295" s="17">
        <f>A294+'Timing data'!$B$2/(60*60*24)</f>
        <v>0.56782407407406299</v>
      </c>
      <c r="B295" s="18">
        <f>InputData_FromArduino!B295</f>
        <v>456</v>
      </c>
      <c r="C295" s="6">
        <f t="shared" si="0"/>
        <v>2.2287390029325511</v>
      </c>
      <c r="D295" s="6">
        <f t="shared" si="1"/>
        <v>6225.4063157894743</v>
      </c>
      <c r="E295" s="19" t="e">
        <f t="shared" si="2"/>
        <v>#VALUE!</v>
      </c>
    </row>
    <row r="296" spans="1:5" ht="12.75" customHeight="1" x14ac:dyDescent="0.35">
      <c r="A296" s="17">
        <f>A295+'Timing data'!$B$2/(60*60*24)</f>
        <v>0.56805555555554443</v>
      </c>
      <c r="B296" s="18">
        <f>InputData_FromArduino!B296</f>
        <v>457</v>
      </c>
      <c r="C296" s="6">
        <f t="shared" si="0"/>
        <v>2.2336265884652979</v>
      </c>
      <c r="D296" s="6">
        <f t="shared" si="1"/>
        <v>6200.6680087527366</v>
      </c>
      <c r="E296" s="19" t="e">
        <f t="shared" si="2"/>
        <v>#VALUE!</v>
      </c>
    </row>
    <row r="297" spans="1:5" ht="12.75" customHeight="1" x14ac:dyDescent="0.35">
      <c r="A297" s="17">
        <f>A296+'Timing data'!$B$2/(60*60*24)</f>
        <v>0.56828703703702588</v>
      </c>
      <c r="B297" s="18">
        <f>InputData_FromArduino!B297</f>
        <v>457</v>
      </c>
      <c r="C297" s="6">
        <f t="shared" si="0"/>
        <v>2.2336265884652979</v>
      </c>
      <c r="D297" s="6">
        <f t="shared" si="1"/>
        <v>6200.6680087527366</v>
      </c>
      <c r="E297" s="19" t="e">
        <f t="shared" si="2"/>
        <v>#VALUE!</v>
      </c>
    </row>
    <row r="298" spans="1:5" ht="12.75" customHeight="1" x14ac:dyDescent="0.35">
      <c r="A298" s="17">
        <f>A297+'Timing data'!$B$2/(60*60*24)</f>
        <v>0.56851851851850732</v>
      </c>
      <c r="B298" s="18">
        <f>InputData_FromArduino!B298</f>
        <v>457</v>
      </c>
      <c r="C298" s="6">
        <f t="shared" si="0"/>
        <v>2.2336265884652979</v>
      </c>
      <c r="D298" s="6">
        <f t="shared" si="1"/>
        <v>6200.6680087527366</v>
      </c>
      <c r="E298" s="19" t="e">
        <f t="shared" si="2"/>
        <v>#VALUE!</v>
      </c>
    </row>
    <row r="299" spans="1:5" ht="12.75" customHeight="1" x14ac:dyDescent="0.35">
      <c r="A299" s="17">
        <f>A298+'Timing data'!$B$2/(60*60*24)</f>
        <v>0.56874999999998876</v>
      </c>
      <c r="B299" s="18">
        <f>InputData_FromArduino!B299</f>
        <v>457</v>
      </c>
      <c r="C299" s="6">
        <f t="shared" si="0"/>
        <v>2.2336265884652979</v>
      </c>
      <c r="D299" s="6">
        <f t="shared" si="1"/>
        <v>6200.6680087527366</v>
      </c>
      <c r="E299" s="19" t="e">
        <f t="shared" si="2"/>
        <v>#VALUE!</v>
      </c>
    </row>
    <row r="300" spans="1:5" ht="12.75" customHeight="1" x14ac:dyDescent="0.35">
      <c r="A300" s="17">
        <f>A299+'Timing data'!$B$2/(60*60*24)</f>
        <v>0.56898148148147021</v>
      </c>
      <c r="B300" s="18">
        <f>InputData_FromArduino!B300</f>
        <v>457</v>
      </c>
      <c r="C300" s="6">
        <f t="shared" si="0"/>
        <v>2.2336265884652979</v>
      </c>
      <c r="D300" s="6">
        <f t="shared" si="1"/>
        <v>6200.6680087527366</v>
      </c>
      <c r="E300" s="19" t="e">
        <f t="shared" si="2"/>
        <v>#VALUE!</v>
      </c>
    </row>
    <row r="301" spans="1:5" ht="12.75" customHeight="1" x14ac:dyDescent="0.35">
      <c r="A301" s="17">
        <f>A300+'Timing data'!$B$2/(60*60*24)</f>
        <v>0.56921296296295165</v>
      </c>
      <c r="B301" s="18">
        <f>InputData_FromArduino!B301</f>
        <v>457</v>
      </c>
      <c r="C301" s="6">
        <f t="shared" si="0"/>
        <v>2.2336265884652979</v>
      </c>
      <c r="D301" s="6">
        <f t="shared" si="1"/>
        <v>6200.6680087527366</v>
      </c>
      <c r="E301" s="19" t="e">
        <f t="shared" si="2"/>
        <v>#VALUE!</v>
      </c>
    </row>
    <row r="302" spans="1:5" ht="12.75" customHeight="1" x14ac:dyDescent="0.35">
      <c r="A302" s="17">
        <f>A301+'Timing data'!$B$2/(60*60*24)</f>
        <v>0.5694444444444331</v>
      </c>
      <c r="B302" s="18">
        <f>InputData_FromArduino!B302</f>
        <v>457</v>
      </c>
      <c r="C302" s="6">
        <f t="shared" si="0"/>
        <v>2.2336265884652979</v>
      </c>
      <c r="D302" s="6">
        <f t="shared" si="1"/>
        <v>6200.6680087527366</v>
      </c>
      <c r="E302" s="19" t="e">
        <f t="shared" si="2"/>
        <v>#VALUE!</v>
      </c>
    </row>
    <row r="303" spans="1:5" ht="12.75" customHeight="1" x14ac:dyDescent="0.35">
      <c r="A303" s="17">
        <f>A302+'Timing data'!$B$2/(60*60*24)</f>
        <v>0.56967592592591454</v>
      </c>
      <c r="B303" s="18">
        <f>InputData_FromArduino!B303</f>
        <v>457</v>
      </c>
      <c r="C303" s="6">
        <f t="shared" si="0"/>
        <v>2.2336265884652979</v>
      </c>
      <c r="D303" s="6">
        <f t="shared" si="1"/>
        <v>6200.6680087527366</v>
      </c>
      <c r="E303" s="19" t="e">
        <f t="shared" si="2"/>
        <v>#VALUE!</v>
      </c>
    </row>
    <row r="304" spans="1:5" ht="12.75" customHeight="1" x14ac:dyDescent="0.35">
      <c r="A304" s="17">
        <f>A303+'Timing data'!$B$2/(60*60*24)</f>
        <v>0.56990740740739598</v>
      </c>
      <c r="B304" s="18">
        <f>InputData_FromArduino!B304</f>
        <v>457</v>
      </c>
      <c r="C304" s="6">
        <f t="shared" si="0"/>
        <v>2.2336265884652979</v>
      </c>
      <c r="D304" s="6">
        <f t="shared" si="1"/>
        <v>6200.6680087527366</v>
      </c>
      <c r="E304" s="19" t="e">
        <f t="shared" si="2"/>
        <v>#VALUE!</v>
      </c>
    </row>
    <row r="305" spans="1:5" ht="12.75" customHeight="1" x14ac:dyDescent="0.35">
      <c r="A305" s="17">
        <f>A304+'Timing data'!$B$2/(60*60*24)</f>
        <v>0.57013888888887743</v>
      </c>
      <c r="B305" s="18">
        <f>InputData_FromArduino!B305</f>
        <v>457</v>
      </c>
      <c r="C305" s="6">
        <f t="shared" si="0"/>
        <v>2.2336265884652979</v>
      </c>
      <c r="D305" s="6">
        <f t="shared" si="1"/>
        <v>6200.6680087527366</v>
      </c>
      <c r="E305" s="19" t="e">
        <f t="shared" si="2"/>
        <v>#VALUE!</v>
      </c>
    </row>
    <row r="306" spans="1:5" ht="12.75" customHeight="1" x14ac:dyDescent="0.35">
      <c r="A306" s="17">
        <f>A305+'Timing data'!$B$2/(60*60*24)</f>
        <v>0.57037037037035887</v>
      </c>
      <c r="B306" s="18">
        <f>InputData_FromArduino!B306</f>
        <v>457</v>
      </c>
      <c r="C306" s="6">
        <f t="shared" si="0"/>
        <v>2.2336265884652979</v>
      </c>
      <c r="D306" s="6">
        <f t="shared" si="1"/>
        <v>6200.6680087527366</v>
      </c>
      <c r="E306" s="19" t="e">
        <f t="shared" si="2"/>
        <v>#VALUE!</v>
      </c>
    </row>
    <row r="307" spans="1:5" ht="12.75" customHeight="1" x14ac:dyDescent="0.35">
      <c r="A307" s="17">
        <f>A306+'Timing data'!$B$2/(60*60*24)</f>
        <v>0.57060185185184031</v>
      </c>
      <c r="B307" s="18">
        <f>InputData_FromArduino!B307</f>
        <v>457</v>
      </c>
      <c r="C307" s="6">
        <f t="shared" si="0"/>
        <v>2.2336265884652979</v>
      </c>
      <c r="D307" s="6">
        <f t="shared" si="1"/>
        <v>6200.6680087527366</v>
      </c>
      <c r="E307" s="19" t="e">
        <f t="shared" si="2"/>
        <v>#VALUE!</v>
      </c>
    </row>
    <row r="308" spans="1:5" ht="12.75" customHeight="1" x14ac:dyDescent="0.35">
      <c r="A308" s="17">
        <f>A307+'Timing data'!$B$2/(60*60*24)</f>
        <v>0.57083333333332176</v>
      </c>
      <c r="B308" s="18">
        <f>InputData_FromArduino!B308</f>
        <v>457</v>
      </c>
      <c r="C308" s="6">
        <f t="shared" si="0"/>
        <v>2.2336265884652979</v>
      </c>
      <c r="D308" s="6">
        <f t="shared" si="1"/>
        <v>6200.6680087527366</v>
      </c>
      <c r="E308" s="19" t="e">
        <f t="shared" si="2"/>
        <v>#VALUE!</v>
      </c>
    </row>
    <row r="309" spans="1:5" ht="12.75" customHeight="1" x14ac:dyDescent="0.35">
      <c r="A309" s="17">
        <f>A308+'Timing data'!$B$2/(60*60*24)</f>
        <v>0.5710648148148032</v>
      </c>
      <c r="B309" s="18">
        <f>InputData_FromArduino!B309</f>
        <v>457</v>
      </c>
      <c r="C309" s="6">
        <f t="shared" si="0"/>
        <v>2.2336265884652979</v>
      </c>
      <c r="D309" s="6">
        <f t="shared" si="1"/>
        <v>6200.6680087527366</v>
      </c>
      <c r="E309" s="19" t="e">
        <f t="shared" si="2"/>
        <v>#VALUE!</v>
      </c>
    </row>
    <row r="310" spans="1:5" ht="12.75" customHeight="1" x14ac:dyDescent="0.35">
      <c r="A310" s="17">
        <f>A309+'Timing data'!$B$2/(60*60*24)</f>
        <v>0.57129629629628464</v>
      </c>
      <c r="B310" s="18">
        <f>InputData_FromArduino!B310</f>
        <v>457</v>
      </c>
      <c r="C310" s="6">
        <f t="shared" si="0"/>
        <v>2.2336265884652979</v>
      </c>
      <c r="D310" s="6">
        <f t="shared" si="1"/>
        <v>6200.6680087527366</v>
      </c>
      <c r="E310" s="19" t="e">
        <f t="shared" si="2"/>
        <v>#VALUE!</v>
      </c>
    </row>
    <row r="311" spans="1:5" ht="12.75" customHeight="1" x14ac:dyDescent="0.35">
      <c r="A311" s="17">
        <f>A310+'Timing data'!$B$2/(60*60*24)</f>
        <v>0.57152777777776609</v>
      </c>
      <c r="B311" s="18">
        <f>InputData_FromArduino!B311</f>
        <v>456</v>
      </c>
      <c r="C311" s="6">
        <f t="shared" si="0"/>
        <v>2.2287390029325511</v>
      </c>
      <c r="D311" s="6">
        <f t="shared" si="1"/>
        <v>6225.4063157894743</v>
      </c>
      <c r="E311" s="19" t="e">
        <f t="shared" si="2"/>
        <v>#VALUE!</v>
      </c>
    </row>
    <row r="312" spans="1:5" ht="12.75" customHeight="1" x14ac:dyDescent="0.35">
      <c r="A312" s="17">
        <f>A311+'Timing data'!$B$2/(60*60*24)</f>
        <v>0.57175925925924753</v>
      </c>
      <c r="B312" s="18">
        <f>InputData_FromArduino!B312</f>
        <v>457</v>
      </c>
      <c r="C312" s="6">
        <f t="shared" si="0"/>
        <v>2.2336265884652979</v>
      </c>
      <c r="D312" s="6">
        <f t="shared" si="1"/>
        <v>6200.6680087527366</v>
      </c>
      <c r="E312" s="19" t="e">
        <f t="shared" si="2"/>
        <v>#VALUE!</v>
      </c>
    </row>
    <row r="313" spans="1:5" ht="12.75" customHeight="1" x14ac:dyDescent="0.35">
      <c r="A313" s="17">
        <f>A312+'Timing data'!$B$2/(60*60*24)</f>
        <v>0.57199074074072898</v>
      </c>
      <c r="B313" s="18">
        <f>InputData_FromArduino!B313</f>
        <v>456</v>
      </c>
      <c r="C313" s="6">
        <f t="shared" si="0"/>
        <v>2.2287390029325511</v>
      </c>
      <c r="D313" s="6">
        <f t="shared" si="1"/>
        <v>6225.4063157894743</v>
      </c>
      <c r="E313" s="19" t="e">
        <f t="shared" si="2"/>
        <v>#VALUE!</v>
      </c>
    </row>
    <row r="314" spans="1:5" ht="12.75" customHeight="1" x14ac:dyDescent="0.35">
      <c r="A314" s="17">
        <f>A313+'Timing data'!$B$2/(60*60*24)</f>
        <v>0.57222222222221042</v>
      </c>
      <c r="B314" s="18">
        <f>InputData_FromArduino!B314</f>
        <v>457</v>
      </c>
      <c r="C314" s="6">
        <f t="shared" si="0"/>
        <v>2.2336265884652979</v>
      </c>
      <c r="D314" s="6">
        <f t="shared" si="1"/>
        <v>6200.6680087527366</v>
      </c>
      <c r="E314" s="19" t="e">
        <f t="shared" si="2"/>
        <v>#VALUE!</v>
      </c>
    </row>
    <row r="315" spans="1:5" ht="12.75" customHeight="1" x14ac:dyDescent="0.35">
      <c r="A315" s="17">
        <f>A314+'Timing data'!$B$2/(60*60*24)</f>
        <v>0.57245370370369186</v>
      </c>
      <c r="B315" s="18">
        <f>InputData_FromArduino!B315</f>
        <v>457</v>
      </c>
      <c r="C315" s="6">
        <f t="shared" si="0"/>
        <v>2.2336265884652979</v>
      </c>
      <c r="D315" s="6">
        <f t="shared" si="1"/>
        <v>6200.6680087527366</v>
      </c>
      <c r="E315" s="19" t="e">
        <f t="shared" si="2"/>
        <v>#VALUE!</v>
      </c>
    </row>
    <row r="316" spans="1:5" ht="12.75" customHeight="1" x14ac:dyDescent="0.35">
      <c r="A316" s="17">
        <f>A315+'Timing data'!$B$2/(60*60*24)</f>
        <v>0.57268518518517331</v>
      </c>
      <c r="B316" s="18">
        <f>InputData_FromArduino!B316</f>
        <v>457</v>
      </c>
      <c r="C316" s="6">
        <f t="shared" si="0"/>
        <v>2.2336265884652979</v>
      </c>
      <c r="D316" s="6">
        <f t="shared" si="1"/>
        <v>6200.6680087527366</v>
      </c>
      <c r="E316" s="19" t="e">
        <f t="shared" si="2"/>
        <v>#VALUE!</v>
      </c>
    </row>
    <row r="317" spans="1:5" ht="12.75" customHeight="1" x14ac:dyDescent="0.35">
      <c r="A317" s="17">
        <f>A316+'Timing data'!$B$2/(60*60*24)</f>
        <v>0.57291666666665475</v>
      </c>
      <c r="B317" s="18">
        <f>InputData_FromArduino!B317</f>
        <v>456</v>
      </c>
      <c r="C317" s="6">
        <f t="shared" si="0"/>
        <v>2.2287390029325511</v>
      </c>
      <c r="D317" s="6">
        <f t="shared" si="1"/>
        <v>6225.4063157894743</v>
      </c>
      <c r="E317" s="19" t="e">
        <f t="shared" si="2"/>
        <v>#VALUE!</v>
      </c>
    </row>
    <row r="318" spans="1:5" ht="12.75" customHeight="1" x14ac:dyDescent="0.35">
      <c r="A318" s="17">
        <f>A317+'Timing data'!$B$2/(60*60*24)</f>
        <v>0.57314814814813619</v>
      </c>
      <c r="B318" s="18">
        <f>InputData_FromArduino!B318</f>
        <v>456</v>
      </c>
      <c r="C318" s="6">
        <f t="shared" si="0"/>
        <v>2.2287390029325511</v>
      </c>
      <c r="D318" s="6">
        <f t="shared" si="1"/>
        <v>6225.4063157894743</v>
      </c>
      <c r="E318" s="19" t="e">
        <f t="shared" si="2"/>
        <v>#VALUE!</v>
      </c>
    </row>
    <row r="319" spans="1:5" ht="12.75" customHeight="1" x14ac:dyDescent="0.35">
      <c r="A319" s="17">
        <f>A318+'Timing data'!$B$2/(60*60*24)</f>
        <v>0.57337962962961764</v>
      </c>
      <c r="B319" s="18">
        <f>InputData_FromArduino!B319</f>
        <v>457</v>
      </c>
      <c r="C319" s="6">
        <f t="shared" si="0"/>
        <v>2.2336265884652979</v>
      </c>
      <c r="D319" s="6">
        <f t="shared" si="1"/>
        <v>6200.6680087527366</v>
      </c>
      <c r="E319" s="19" t="e">
        <f t="shared" si="2"/>
        <v>#VALUE!</v>
      </c>
    </row>
    <row r="320" spans="1:5" ht="12.75" customHeight="1" x14ac:dyDescent="0.35">
      <c r="A320" s="17">
        <f>A319+'Timing data'!$B$2/(60*60*24)</f>
        <v>0.57361111111109908</v>
      </c>
      <c r="B320" s="18">
        <f>InputData_FromArduino!B320</f>
        <v>456</v>
      </c>
      <c r="C320" s="6">
        <f t="shared" si="0"/>
        <v>2.2287390029325511</v>
      </c>
      <c r="D320" s="6">
        <f t="shared" si="1"/>
        <v>6225.4063157894743</v>
      </c>
      <c r="E320" s="19" t="e">
        <f t="shared" si="2"/>
        <v>#VALUE!</v>
      </c>
    </row>
    <row r="321" spans="1:5" ht="12.75" customHeight="1" x14ac:dyDescent="0.35">
      <c r="A321" s="17">
        <f>A320+'Timing data'!$B$2/(60*60*24)</f>
        <v>0.57384259259258052</v>
      </c>
      <c r="B321" s="18">
        <f>InputData_FromArduino!B321</f>
        <v>456</v>
      </c>
      <c r="C321" s="6">
        <f t="shared" si="0"/>
        <v>2.2287390029325511</v>
      </c>
      <c r="D321" s="6">
        <f t="shared" si="1"/>
        <v>6225.4063157894743</v>
      </c>
      <c r="E321" s="19" t="e">
        <f t="shared" si="2"/>
        <v>#VALUE!</v>
      </c>
    </row>
    <row r="322" spans="1:5" ht="12.75" customHeight="1" x14ac:dyDescent="0.35">
      <c r="A322" s="17">
        <f>A321+'Timing data'!$B$2/(60*60*24)</f>
        <v>0.57407407407406197</v>
      </c>
      <c r="B322" s="18">
        <f>InputData_FromArduino!B322</f>
        <v>456</v>
      </c>
      <c r="C322" s="6">
        <f t="shared" si="0"/>
        <v>2.2287390029325511</v>
      </c>
      <c r="D322" s="6">
        <f t="shared" si="1"/>
        <v>6225.4063157894743</v>
      </c>
      <c r="E322" s="19" t="e">
        <f t="shared" si="2"/>
        <v>#VALUE!</v>
      </c>
    </row>
    <row r="323" spans="1:5" ht="12.75" customHeight="1" x14ac:dyDescent="0.35">
      <c r="A323" s="17">
        <f>A322+'Timing data'!$B$2/(60*60*24)</f>
        <v>0.57430555555554341</v>
      </c>
      <c r="B323" s="18">
        <f>InputData_FromArduino!B323</f>
        <v>456</v>
      </c>
      <c r="C323" s="6">
        <f t="shared" si="0"/>
        <v>2.2287390029325511</v>
      </c>
      <c r="D323" s="6">
        <f t="shared" si="1"/>
        <v>6225.4063157894743</v>
      </c>
      <c r="E323" s="19" t="e">
        <f t="shared" si="2"/>
        <v>#VALUE!</v>
      </c>
    </row>
    <row r="324" spans="1:5" ht="12.75" customHeight="1" x14ac:dyDescent="0.35">
      <c r="A324" s="17">
        <f>A323+'Timing data'!$B$2/(60*60*24)</f>
        <v>0.57453703703702486</v>
      </c>
      <c r="B324" s="18">
        <f>InputData_FromArduino!B324</f>
        <v>457</v>
      </c>
      <c r="C324" s="6">
        <f t="shared" si="0"/>
        <v>2.2336265884652979</v>
      </c>
      <c r="D324" s="6">
        <f t="shared" si="1"/>
        <v>6200.6680087527366</v>
      </c>
      <c r="E324" s="19" t="e">
        <f t="shared" si="2"/>
        <v>#VALUE!</v>
      </c>
    </row>
    <row r="325" spans="1:5" ht="12.75" customHeight="1" x14ac:dyDescent="0.35">
      <c r="A325" s="17">
        <f>A324+'Timing data'!$B$2/(60*60*24)</f>
        <v>0.5747685185185063</v>
      </c>
      <c r="B325" s="18">
        <f>InputData_FromArduino!B325</f>
        <v>456</v>
      </c>
      <c r="C325" s="6">
        <f t="shared" si="0"/>
        <v>2.2287390029325511</v>
      </c>
      <c r="D325" s="6">
        <f t="shared" si="1"/>
        <v>6225.4063157894743</v>
      </c>
      <c r="E325" s="19" t="e">
        <f t="shared" si="2"/>
        <v>#VALUE!</v>
      </c>
    </row>
    <row r="326" spans="1:5" ht="12.75" customHeight="1" x14ac:dyDescent="0.35">
      <c r="A326" s="17">
        <f>A325+'Timing data'!$B$2/(60*60*24)</f>
        <v>0.57499999999998774</v>
      </c>
      <c r="B326" s="18">
        <f>InputData_FromArduino!B326</f>
        <v>456</v>
      </c>
      <c r="C326" s="6">
        <f t="shared" si="0"/>
        <v>2.2287390029325511</v>
      </c>
      <c r="D326" s="6">
        <f t="shared" si="1"/>
        <v>6225.4063157894743</v>
      </c>
      <c r="E326" s="19" t="e">
        <f t="shared" si="2"/>
        <v>#VALUE!</v>
      </c>
    </row>
    <row r="327" spans="1:5" ht="12.75" customHeight="1" x14ac:dyDescent="0.35">
      <c r="A327" s="17">
        <f>A326+'Timing data'!$B$2/(60*60*24)</f>
        <v>0.57523148148146919</v>
      </c>
      <c r="B327" s="18">
        <f>InputData_FromArduino!B327</f>
        <v>457</v>
      </c>
      <c r="C327" s="6">
        <f t="shared" si="0"/>
        <v>2.2336265884652979</v>
      </c>
      <c r="D327" s="6">
        <f t="shared" si="1"/>
        <v>6200.6680087527366</v>
      </c>
      <c r="E327" s="19" t="e">
        <f t="shared" si="2"/>
        <v>#VALUE!</v>
      </c>
    </row>
    <row r="328" spans="1:5" ht="12.75" customHeight="1" x14ac:dyDescent="0.35">
      <c r="A328" s="17">
        <f>A327+'Timing data'!$B$2/(60*60*24)</f>
        <v>0.57546296296295063</v>
      </c>
      <c r="B328" s="18">
        <f>InputData_FromArduino!B328</f>
        <v>457</v>
      </c>
      <c r="C328" s="6">
        <f t="shared" si="0"/>
        <v>2.2336265884652979</v>
      </c>
      <c r="D328" s="6">
        <f t="shared" si="1"/>
        <v>6200.6680087527366</v>
      </c>
      <c r="E328" s="19" t="e">
        <f t="shared" si="2"/>
        <v>#VALUE!</v>
      </c>
    </row>
    <row r="329" spans="1:5" ht="12.75" customHeight="1" x14ac:dyDescent="0.35">
      <c r="A329" s="17">
        <f>A328+'Timing data'!$B$2/(60*60*24)</f>
        <v>0.57569444444443207</v>
      </c>
      <c r="B329" s="18">
        <f>InputData_FromArduino!B329</f>
        <v>456</v>
      </c>
      <c r="C329" s="6">
        <f t="shared" si="0"/>
        <v>2.2287390029325511</v>
      </c>
      <c r="D329" s="6">
        <f t="shared" si="1"/>
        <v>6225.4063157894743</v>
      </c>
      <c r="E329" s="19" t="e">
        <f t="shared" si="2"/>
        <v>#VALUE!</v>
      </c>
    </row>
    <row r="330" spans="1:5" ht="12.75" customHeight="1" x14ac:dyDescent="0.35">
      <c r="A330" s="17">
        <f>A329+'Timing data'!$B$2/(60*60*24)</f>
        <v>0.57592592592591352</v>
      </c>
      <c r="B330" s="18">
        <f>InputData_FromArduino!B330</f>
        <v>457</v>
      </c>
      <c r="C330" s="6">
        <f t="shared" si="0"/>
        <v>2.2336265884652979</v>
      </c>
      <c r="D330" s="6">
        <f t="shared" si="1"/>
        <v>6200.6680087527366</v>
      </c>
      <c r="E330" s="19" t="e">
        <f t="shared" si="2"/>
        <v>#VALUE!</v>
      </c>
    </row>
    <row r="331" spans="1:5" ht="12.75" customHeight="1" x14ac:dyDescent="0.35">
      <c r="A331" s="17">
        <f>A330+'Timing data'!$B$2/(60*60*24)</f>
        <v>0.57615740740739496</v>
      </c>
      <c r="B331" s="18">
        <f>InputData_FromArduino!B331</f>
        <v>457</v>
      </c>
      <c r="C331" s="6">
        <f t="shared" si="0"/>
        <v>2.2336265884652979</v>
      </c>
      <c r="D331" s="6">
        <f t="shared" si="1"/>
        <v>6200.6680087527366</v>
      </c>
      <c r="E331" s="19" t="e">
        <f t="shared" si="2"/>
        <v>#VALUE!</v>
      </c>
    </row>
    <row r="332" spans="1:5" ht="12.75" customHeight="1" x14ac:dyDescent="0.35">
      <c r="A332" s="17">
        <f>A331+'Timing data'!$B$2/(60*60*24)</f>
        <v>0.57638888888887641</v>
      </c>
      <c r="B332" s="18">
        <f>InputData_FromArduino!B332</f>
        <v>457</v>
      </c>
      <c r="C332" s="6">
        <f t="shared" si="0"/>
        <v>2.2336265884652979</v>
      </c>
      <c r="D332" s="6">
        <f t="shared" si="1"/>
        <v>6200.6680087527366</v>
      </c>
      <c r="E332" s="19" t="e">
        <f t="shared" si="2"/>
        <v>#VALUE!</v>
      </c>
    </row>
    <row r="333" spans="1:5" ht="12.75" customHeight="1" x14ac:dyDescent="0.35">
      <c r="A333" s="17">
        <f>A332+'Timing data'!$B$2/(60*60*24)</f>
        <v>0.57662037037035785</v>
      </c>
      <c r="B333" s="18">
        <f>InputData_FromArduino!B333</f>
        <v>456</v>
      </c>
      <c r="C333" s="6">
        <f t="shared" si="0"/>
        <v>2.2287390029325511</v>
      </c>
      <c r="D333" s="6">
        <f t="shared" si="1"/>
        <v>6225.4063157894743</v>
      </c>
      <c r="E333" s="19" t="e">
        <f t="shared" si="2"/>
        <v>#VALUE!</v>
      </c>
    </row>
    <row r="334" spans="1:5" ht="12.75" customHeight="1" x14ac:dyDescent="0.35">
      <c r="A334" s="17">
        <f>A333+'Timing data'!$B$2/(60*60*24)</f>
        <v>0.57685185185183929</v>
      </c>
      <c r="B334" s="18">
        <f>InputData_FromArduino!B334</f>
        <v>456</v>
      </c>
      <c r="C334" s="6">
        <f t="shared" si="0"/>
        <v>2.2287390029325511</v>
      </c>
      <c r="D334" s="6">
        <f t="shared" si="1"/>
        <v>6225.4063157894743</v>
      </c>
      <c r="E334" s="19" t="e">
        <f t="shared" si="2"/>
        <v>#VALUE!</v>
      </c>
    </row>
    <row r="335" spans="1:5" ht="12.75" customHeight="1" x14ac:dyDescent="0.35">
      <c r="A335" s="17">
        <f>A334+'Timing data'!$B$2/(60*60*24)</f>
        <v>0.57708333333332074</v>
      </c>
      <c r="B335" s="18">
        <f>InputData_FromArduino!B335</f>
        <v>457</v>
      </c>
      <c r="C335" s="6">
        <f t="shared" si="0"/>
        <v>2.2336265884652979</v>
      </c>
      <c r="D335" s="6">
        <f t="shared" si="1"/>
        <v>6200.6680087527366</v>
      </c>
      <c r="E335" s="19" t="e">
        <f t="shared" si="2"/>
        <v>#VALUE!</v>
      </c>
    </row>
    <row r="336" spans="1:5" ht="12.75" customHeight="1" x14ac:dyDescent="0.35">
      <c r="A336" s="17">
        <f>A335+'Timing data'!$B$2/(60*60*24)</f>
        <v>0.57731481481480218</v>
      </c>
      <c r="B336" s="18">
        <f>InputData_FromArduino!B336</f>
        <v>457</v>
      </c>
      <c r="C336" s="6">
        <f t="shared" si="0"/>
        <v>2.2336265884652979</v>
      </c>
      <c r="D336" s="6">
        <f t="shared" si="1"/>
        <v>6200.6680087527366</v>
      </c>
      <c r="E336" s="19" t="e">
        <f t="shared" si="2"/>
        <v>#VALUE!</v>
      </c>
    </row>
    <row r="337" spans="1:5" ht="12.75" customHeight="1" x14ac:dyDescent="0.35">
      <c r="A337" s="17">
        <f>A336+'Timing data'!$B$2/(60*60*24)</f>
        <v>0.57754629629628362</v>
      </c>
      <c r="B337" s="18">
        <f>InputData_FromArduino!B337</f>
        <v>457</v>
      </c>
      <c r="C337" s="6">
        <f t="shared" si="0"/>
        <v>2.2336265884652979</v>
      </c>
      <c r="D337" s="6">
        <f t="shared" si="1"/>
        <v>6200.6680087527366</v>
      </c>
      <c r="E337" s="19" t="e">
        <f t="shared" si="2"/>
        <v>#VALUE!</v>
      </c>
    </row>
    <row r="338" spans="1:5" ht="12.75" customHeight="1" x14ac:dyDescent="0.35">
      <c r="A338" s="17">
        <f>A337+'Timing data'!$B$2/(60*60*24)</f>
        <v>0.57777777777776507</v>
      </c>
      <c r="B338" s="18">
        <f>InputData_FromArduino!B338</f>
        <v>457</v>
      </c>
      <c r="C338" s="6">
        <f t="shared" si="0"/>
        <v>2.2336265884652979</v>
      </c>
      <c r="D338" s="6">
        <f t="shared" si="1"/>
        <v>6200.6680087527366</v>
      </c>
      <c r="E338" s="19" t="e">
        <f t="shared" si="2"/>
        <v>#VALUE!</v>
      </c>
    </row>
    <row r="339" spans="1:5" ht="12.75" customHeight="1" x14ac:dyDescent="0.35">
      <c r="A339" s="17">
        <f>A338+'Timing data'!$B$2/(60*60*24)</f>
        <v>0.57800925925924651</v>
      </c>
      <c r="B339" s="18">
        <f>InputData_FromArduino!B339</f>
        <v>457</v>
      </c>
      <c r="C339" s="6">
        <f t="shared" si="0"/>
        <v>2.2336265884652979</v>
      </c>
      <c r="D339" s="6">
        <f t="shared" si="1"/>
        <v>6200.6680087527366</v>
      </c>
      <c r="E339" s="19" t="e">
        <f t="shared" si="2"/>
        <v>#VALUE!</v>
      </c>
    </row>
    <row r="340" spans="1:5" ht="12.75" customHeight="1" x14ac:dyDescent="0.35">
      <c r="A340" s="17">
        <f>A339+'Timing data'!$B$2/(60*60*24)</f>
        <v>0.57824074074072795</v>
      </c>
      <c r="B340" s="18">
        <f>InputData_FromArduino!B340</f>
        <v>456</v>
      </c>
      <c r="C340" s="6">
        <f t="shared" si="0"/>
        <v>2.2287390029325511</v>
      </c>
      <c r="D340" s="6">
        <f t="shared" si="1"/>
        <v>6225.4063157894743</v>
      </c>
      <c r="E340" s="19" t="e">
        <f t="shared" si="2"/>
        <v>#VALUE!</v>
      </c>
    </row>
    <row r="341" spans="1:5" ht="12.75" customHeight="1" x14ac:dyDescent="0.35">
      <c r="A341" s="17">
        <f>A340+'Timing data'!$B$2/(60*60*24)</f>
        <v>0.5784722222222094</v>
      </c>
      <c r="B341" s="18">
        <f>InputData_FromArduino!B341</f>
        <v>457</v>
      </c>
      <c r="C341" s="6">
        <f t="shared" si="0"/>
        <v>2.2336265884652979</v>
      </c>
      <c r="D341" s="6">
        <f t="shared" si="1"/>
        <v>6200.6680087527366</v>
      </c>
      <c r="E341" s="19" t="e">
        <f t="shared" si="2"/>
        <v>#VALUE!</v>
      </c>
    </row>
    <row r="342" spans="1:5" ht="12.75" customHeight="1" x14ac:dyDescent="0.35">
      <c r="A342" s="17">
        <f>A341+'Timing data'!$B$2/(60*60*24)</f>
        <v>0.57870370370369084</v>
      </c>
      <c r="B342" s="18">
        <f>InputData_FromArduino!B342</f>
        <v>457</v>
      </c>
      <c r="C342" s="6">
        <f t="shared" si="0"/>
        <v>2.2336265884652979</v>
      </c>
      <c r="D342" s="6">
        <f t="shared" si="1"/>
        <v>6200.6680087527366</v>
      </c>
      <c r="E342" s="19" t="e">
        <f t="shared" si="2"/>
        <v>#VALUE!</v>
      </c>
    </row>
    <row r="343" spans="1:5" ht="12.75" customHeight="1" x14ac:dyDescent="0.35">
      <c r="A343" s="17">
        <f>A342+'Timing data'!$B$2/(60*60*24)</f>
        <v>0.57893518518517229</v>
      </c>
      <c r="B343" s="18">
        <f>InputData_FromArduino!B343</f>
        <v>456</v>
      </c>
      <c r="C343" s="6">
        <f t="shared" si="0"/>
        <v>2.2287390029325511</v>
      </c>
      <c r="D343" s="6">
        <f t="shared" si="1"/>
        <v>6225.4063157894743</v>
      </c>
      <c r="E343" s="19" t="e">
        <f t="shared" si="2"/>
        <v>#VALUE!</v>
      </c>
    </row>
    <row r="344" spans="1:5" ht="12.75" customHeight="1" x14ac:dyDescent="0.35">
      <c r="A344" s="17">
        <f>A343+'Timing data'!$B$2/(60*60*24)</f>
        <v>0.57916666666665373</v>
      </c>
      <c r="B344" s="18">
        <f>InputData_FromArduino!B344</f>
        <v>457</v>
      </c>
      <c r="C344" s="6">
        <f t="shared" si="0"/>
        <v>2.2336265884652979</v>
      </c>
      <c r="D344" s="6">
        <f t="shared" si="1"/>
        <v>6200.6680087527366</v>
      </c>
      <c r="E344" s="19" t="e">
        <f t="shared" si="2"/>
        <v>#VALUE!</v>
      </c>
    </row>
    <row r="345" spans="1:5" ht="12.75" customHeight="1" x14ac:dyDescent="0.35">
      <c r="A345" s="17">
        <f>A344+'Timing data'!$B$2/(60*60*24)</f>
        <v>0.57939814814813517</v>
      </c>
      <c r="B345" s="18">
        <f>InputData_FromArduino!B345</f>
        <v>457</v>
      </c>
      <c r="C345" s="6">
        <f t="shared" si="0"/>
        <v>2.2336265884652979</v>
      </c>
      <c r="D345" s="6">
        <f t="shared" si="1"/>
        <v>6200.6680087527366</v>
      </c>
      <c r="E345" s="19" t="e">
        <f t="shared" si="2"/>
        <v>#VALUE!</v>
      </c>
    </row>
    <row r="346" spans="1:5" ht="12.75" customHeight="1" x14ac:dyDescent="0.35">
      <c r="A346" s="17">
        <f>A345+'Timing data'!$B$2/(60*60*24)</f>
        <v>0.57962962962961662</v>
      </c>
      <c r="B346" s="18">
        <f>InputData_FromArduino!B346</f>
        <v>456</v>
      </c>
      <c r="C346" s="6">
        <f t="shared" si="0"/>
        <v>2.2287390029325511</v>
      </c>
      <c r="D346" s="6">
        <f t="shared" si="1"/>
        <v>6225.4063157894743</v>
      </c>
      <c r="E346" s="19" t="e">
        <f t="shared" si="2"/>
        <v>#VALUE!</v>
      </c>
    </row>
    <row r="347" spans="1:5" ht="12.75" customHeight="1" x14ac:dyDescent="0.35">
      <c r="A347" s="17">
        <f>A346+'Timing data'!$B$2/(60*60*24)</f>
        <v>0.57986111111109806</v>
      </c>
      <c r="B347" s="18">
        <f>InputData_FromArduino!B347</f>
        <v>457</v>
      </c>
      <c r="C347" s="6">
        <f t="shared" si="0"/>
        <v>2.2336265884652979</v>
      </c>
      <c r="D347" s="6">
        <f t="shared" si="1"/>
        <v>6200.6680087527366</v>
      </c>
      <c r="E347" s="19" t="e">
        <f t="shared" si="2"/>
        <v>#VALUE!</v>
      </c>
    </row>
    <row r="348" spans="1:5" ht="12.75" customHeight="1" x14ac:dyDescent="0.35">
      <c r="A348" s="17">
        <f>A347+'Timing data'!$B$2/(60*60*24)</f>
        <v>0.5800925925925795</v>
      </c>
      <c r="B348" s="18">
        <f>InputData_FromArduino!B348</f>
        <v>457</v>
      </c>
      <c r="C348" s="6">
        <f t="shared" si="0"/>
        <v>2.2336265884652979</v>
      </c>
      <c r="D348" s="6">
        <f t="shared" si="1"/>
        <v>6200.6680087527366</v>
      </c>
      <c r="E348" s="19" t="e">
        <f t="shared" si="2"/>
        <v>#VALUE!</v>
      </c>
    </row>
    <row r="349" spans="1:5" ht="12.75" customHeight="1" x14ac:dyDescent="0.35">
      <c r="A349" s="17">
        <f>A348+'Timing data'!$B$2/(60*60*24)</f>
        <v>0.58032407407406095</v>
      </c>
      <c r="B349" s="18">
        <f>InputData_FromArduino!B349</f>
        <v>457</v>
      </c>
      <c r="C349" s="6">
        <f t="shared" si="0"/>
        <v>2.2336265884652979</v>
      </c>
      <c r="D349" s="6">
        <f t="shared" si="1"/>
        <v>6200.6680087527366</v>
      </c>
      <c r="E349" s="19" t="e">
        <f t="shared" si="2"/>
        <v>#VALUE!</v>
      </c>
    </row>
    <row r="350" spans="1:5" ht="12.75" customHeight="1" x14ac:dyDescent="0.35">
      <c r="A350" s="17">
        <f>A349+'Timing data'!$B$2/(60*60*24)</f>
        <v>0.58055555555554239</v>
      </c>
      <c r="B350" s="18">
        <f>InputData_FromArduino!B350</f>
        <v>456</v>
      </c>
      <c r="C350" s="6">
        <f t="shared" si="0"/>
        <v>2.2287390029325511</v>
      </c>
      <c r="D350" s="6">
        <f t="shared" si="1"/>
        <v>6225.4063157894743</v>
      </c>
      <c r="E350" s="19" t="e">
        <f t="shared" si="2"/>
        <v>#VALUE!</v>
      </c>
    </row>
    <row r="351" spans="1:5" ht="12.75" customHeight="1" x14ac:dyDescent="0.35">
      <c r="A351" s="17">
        <f>A350+'Timing data'!$B$2/(60*60*24)</f>
        <v>0.58078703703702383</v>
      </c>
      <c r="B351" s="18">
        <f>InputData_FromArduino!B351</f>
        <v>456</v>
      </c>
      <c r="C351" s="6">
        <f t="shared" si="0"/>
        <v>2.2287390029325511</v>
      </c>
      <c r="D351" s="6">
        <f t="shared" si="1"/>
        <v>6225.4063157894743</v>
      </c>
      <c r="E351" s="19" t="e">
        <f t="shared" si="2"/>
        <v>#VALUE!</v>
      </c>
    </row>
    <row r="352" spans="1:5" ht="12.75" customHeight="1" x14ac:dyDescent="0.35">
      <c r="A352" s="17">
        <f>A351+'Timing data'!$B$2/(60*60*24)</f>
        <v>0.58101851851850528</v>
      </c>
      <c r="B352" s="18">
        <f>InputData_FromArduino!B352</f>
        <v>457</v>
      </c>
      <c r="C352" s="6">
        <f t="shared" si="0"/>
        <v>2.2336265884652979</v>
      </c>
      <c r="D352" s="6">
        <f t="shared" si="1"/>
        <v>6200.6680087527366</v>
      </c>
      <c r="E352" s="19" t="e">
        <f t="shared" si="2"/>
        <v>#VALUE!</v>
      </c>
    </row>
    <row r="353" spans="1:5" ht="12.75" customHeight="1" x14ac:dyDescent="0.35">
      <c r="A353" s="17">
        <f>A352+'Timing data'!$B$2/(60*60*24)</f>
        <v>0.58124999999998672</v>
      </c>
      <c r="B353" s="18">
        <f>InputData_FromArduino!B353</f>
        <v>456</v>
      </c>
      <c r="C353" s="6">
        <f t="shared" si="0"/>
        <v>2.2287390029325511</v>
      </c>
      <c r="D353" s="6">
        <f t="shared" si="1"/>
        <v>6225.4063157894743</v>
      </c>
      <c r="E353" s="19" t="e">
        <f t="shared" si="2"/>
        <v>#VALUE!</v>
      </c>
    </row>
    <row r="354" spans="1:5" ht="12.75" customHeight="1" x14ac:dyDescent="0.35">
      <c r="A354" s="17">
        <f>A353+'Timing data'!$B$2/(60*60*24)</f>
        <v>0.58148148148146817</v>
      </c>
      <c r="B354" s="18">
        <f>InputData_FromArduino!B354</f>
        <v>456</v>
      </c>
      <c r="C354" s="6">
        <f t="shared" si="0"/>
        <v>2.2287390029325511</v>
      </c>
      <c r="D354" s="6">
        <f t="shared" si="1"/>
        <v>6225.4063157894743</v>
      </c>
      <c r="E354" s="19" t="e">
        <f t="shared" si="2"/>
        <v>#VALUE!</v>
      </c>
    </row>
    <row r="355" spans="1:5" ht="12.75" customHeight="1" x14ac:dyDescent="0.35">
      <c r="A355" s="17">
        <f>A354+'Timing data'!$B$2/(60*60*24)</f>
        <v>0.58171296296294961</v>
      </c>
      <c r="B355" s="18">
        <f>InputData_FromArduino!B355</f>
        <v>457</v>
      </c>
      <c r="C355" s="6">
        <f t="shared" si="0"/>
        <v>2.2336265884652979</v>
      </c>
      <c r="D355" s="6">
        <f t="shared" si="1"/>
        <v>6200.6680087527366</v>
      </c>
      <c r="E355" s="19" t="e">
        <f t="shared" si="2"/>
        <v>#VALUE!</v>
      </c>
    </row>
    <row r="356" spans="1:5" ht="12.75" customHeight="1" x14ac:dyDescent="0.35">
      <c r="A356" s="17">
        <f>A355+'Timing data'!$B$2/(60*60*24)</f>
        <v>0.58194444444443105</v>
      </c>
      <c r="B356" s="18">
        <f>InputData_FromArduino!B356</f>
        <v>457</v>
      </c>
      <c r="C356" s="6">
        <f t="shared" si="0"/>
        <v>2.2336265884652979</v>
      </c>
      <c r="D356" s="6">
        <f t="shared" si="1"/>
        <v>6200.6680087527366</v>
      </c>
      <c r="E356" s="19" t="e">
        <f t="shared" si="2"/>
        <v>#VALUE!</v>
      </c>
    </row>
    <row r="357" spans="1:5" ht="12.75" customHeight="1" x14ac:dyDescent="0.35">
      <c r="A357" s="17">
        <f>A356+'Timing data'!$B$2/(60*60*24)</f>
        <v>0.5821759259259125</v>
      </c>
      <c r="B357" s="18">
        <f>InputData_FromArduino!B357</f>
        <v>457</v>
      </c>
      <c r="C357" s="6">
        <f t="shared" si="0"/>
        <v>2.2336265884652979</v>
      </c>
      <c r="D357" s="6">
        <f t="shared" si="1"/>
        <v>6200.6680087527366</v>
      </c>
      <c r="E357" s="19" t="e">
        <f t="shared" si="2"/>
        <v>#VALUE!</v>
      </c>
    </row>
    <row r="358" spans="1:5" ht="12.75" customHeight="1" x14ac:dyDescent="0.35">
      <c r="A358" s="17">
        <f>A357+'Timing data'!$B$2/(60*60*24)</f>
        <v>0.58240740740739394</v>
      </c>
      <c r="B358" s="18">
        <f>InputData_FromArduino!B358</f>
        <v>457</v>
      </c>
      <c r="C358" s="6">
        <f t="shared" si="0"/>
        <v>2.2336265884652979</v>
      </c>
      <c r="D358" s="6">
        <f t="shared" si="1"/>
        <v>6200.6680087527366</v>
      </c>
      <c r="E358" s="19" t="e">
        <f t="shared" si="2"/>
        <v>#VALUE!</v>
      </c>
    </row>
    <row r="359" spans="1:5" ht="12.75" customHeight="1" x14ac:dyDescent="0.35">
      <c r="A359" s="17">
        <f>A358+'Timing data'!$B$2/(60*60*24)</f>
        <v>0.58263888888887538</v>
      </c>
      <c r="B359" s="18">
        <f>InputData_FromArduino!B359</f>
        <v>457</v>
      </c>
      <c r="C359" s="6">
        <f t="shared" si="0"/>
        <v>2.2336265884652979</v>
      </c>
      <c r="D359" s="6">
        <f t="shared" si="1"/>
        <v>6200.6680087527366</v>
      </c>
      <c r="E359" s="19" t="e">
        <f t="shared" si="2"/>
        <v>#VALUE!</v>
      </c>
    </row>
    <row r="360" spans="1:5" ht="12.75" customHeight="1" x14ac:dyDescent="0.35">
      <c r="A360" s="17">
        <f>A359+'Timing data'!$B$2/(60*60*24)</f>
        <v>0.58287037037035683</v>
      </c>
      <c r="B360" s="18">
        <f>InputData_FromArduino!B360</f>
        <v>457</v>
      </c>
      <c r="C360" s="6">
        <f t="shared" si="0"/>
        <v>2.2336265884652979</v>
      </c>
      <c r="D360" s="6">
        <f t="shared" si="1"/>
        <v>6200.6680087527366</v>
      </c>
      <c r="E360" s="19" t="e">
        <f t="shared" si="2"/>
        <v>#VALUE!</v>
      </c>
    </row>
    <row r="361" spans="1:5" ht="12.75" customHeight="1" x14ac:dyDescent="0.35">
      <c r="A361" s="17">
        <f>A360+'Timing data'!$B$2/(60*60*24)</f>
        <v>0.58310185185183827</v>
      </c>
      <c r="B361" s="18">
        <f>InputData_FromArduino!B361</f>
        <v>457</v>
      </c>
      <c r="C361" s="6">
        <f t="shared" si="0"/>
        <v>2.2336265884652979</v>
      </c>
      <c r="D361" s="6">
        <f t="shared" si="1"/>
        <v>6200.6680087527366</v>
      </c>
      <c r="E361" s="19" t="e">
        <f t="shared" si="2"/>
        <v>#VALUE!</v>
      </c>
    </row>
    <row r="362" spans="1:5" ht="12.75" customHeight="1" x14ac:dyDescent="0.35">
      <c r="A362" s="17">
        <f>A361+'Timing data'!$B$2/(60*60*24)</f>
        <v>0.58333333333331971</v>
      </c>
      <c r="B362" s="18">
        <f>InputData_FromArduino!B362</f>
        <v>457</v>
      </c>
      <c r="C362" s="6">
        <f t="shared" si="0"/>
        <v>2.2336265884652979</v>
      </c>
      <c r="D362" s="6">
        <f t="shared" si="1"/>
        <v>6200.6680087527366</v>
      </c>
      <c r="E362" s="19" t="e">
        <f t="shared" si="2"/>
        <v>#VALUE!</v>
      </c>
    </row>
    <row r="363" spans="1:5" ht="12.75" customHeight="1" x14ac:dyDescent="0.35">
      <c r="A363" s="17">
        <f>A362+'Timing data'!$B$2/(60*60*24)</f>
        <v>0.58356481481480116</v>
      </c>
      <c r="B363" s="18">
        <f>InputData_FromArduino!B363</f>
        <v>457</v>
      </c>
      <c r="C363" s="6">
        <f t="shared" si="0"/>
        <v>2.2336265884652979</v>
      </c>
      <c r="D363" s="6">
        <f t="shared" si="1"/>
        <v>6200.6680087527366</v>
      </c>
      <c r="E363" s="19" t="e">
        <f t="shared" si="2"/>
        <v>#VALUE!</v>
      </c>
    </row>
    <row r="364" spans="1:5" ht="12.75" customHeight="1" x14ac:dyDescent="0.35">
      <c r="A364" s="17">
        <f>A363+'Timing data'!$B$2/(60*60*24)</f>
        <v>0.5837962962962826</v>
      </c>
      <c r="B364" s="18">
        <f>InputData_FromArduino!B364</f>
        <v>456</v>
      </c>
      <c r="C364" s="6">
        <f t="shared" si="0"/>
        <v>2.2287390029325511</v>
      </c>
      <c r="D364" s="6">
        <f t="shared" si="1"/>
        <v>6225.4063157894743</v>
      </c>
      <c r="E364" s="19" t="e">
        <f t="shared" si="2"/>
        <v>#VALUE!</v>
      </c>
    </row>
    <row r="365" spans="1:5" ht="12.75" customHeight="1" x14ac:dyDescent="0.35">
      <c r="A365" s="17">
        <f>A364+'Timing data'!$B$2/(60*60*24)</f>
        <v>0.58402777777776405</v>
      </c>
      <c r="B365" s="18">
        <f>InputData_FromArduino!B365</f>
        <v>456</v>
      </c>
      <c r="C365" s="6">
        <f t="shared" si="0"/>
        <v>2.2287390029325511</v>
      </c>
      <c r="D365" s="6">
        <f t="shared" si="1"/>
        <v>6225.4063157894743</v>
      </c>
      <c r="E365" s="19" t="e">
        <f t="shared" si="2"/>
        <v>#VALUE!</v>
      </c>
    </row>
    <row r="366" spans="1:5" ht="12.75" customHeight="1" x14ac:dyDescent="0.35">
      <c r="A366" s="17">
        <f>A365+'Timing data'!$B$2/(60*60*24)</f>
        <v>0.58425925925924549</v>
      </c>
      <c r="B366" s="18">
        <f>InputData_FromArduino!B366</f>
        <v>457</v>
      </c>
      <c r="C366" s="6">
        <f t="shared" si="0"/>
        <v>2.2336265884652979</v>
      </c>
      <c r="D366" s="6">
        <f t="shared" si="1"/>
        <v>6200.6680087527366</v>
      </c>
      <c r="E366" s="19" t="e">
        <f t="shared" si="2"/>
        <v>#VALUE!</v>
      </c>
    </row>
    <row r="367" spans="1:5" ht="12.75" customHeight="1" x14ac:dyDescent="0.35">
      <c r="A367" s="17">
        <f>A366+'Timing data'!$B$2/(60*60*24)</f>
        <v>0.58449074074072693</v>
      </c>
      <c r="B367" s="18">
        <f>InputData_FromArduino!B367</f>
        <v>457</v>
      </c>
      <c r="C367" s="6">
        <f t="shared" si="0"/>
        <v>2.2336265884652979</v>
      </c>
      <c r="D367" s="6">
        <f t="shared" si="1"/>
        <v>6200.6680087527366</v>
      </c>
      <c r="E367" s="19" t="e">
        <f t="shared" si="2"/>
        <v>#VALUE!</v>
      </c>
    </row>
    <row r="368" spans="1:5" ht="12.75" customHeight="1" x14ac:dyDescent="0.35">
      <c r="A368" s="17">
        <f>A367+'Timing data'!$B$2/(60*60*24)</f>
        <v>0.58472222222220838</v>
      </c>
      <c r="B368" s="18">
        <f>InputData_FromArduino!B368</f>
        <v>457</v>
      </c>
      <c r="C368" s="6">
        <f t="shared" si="0"/>
        <v>2.2336265884652979</v>
      </c>
      <c r="D368" s="6">
        <f t="shared" si="1"/>
        <v>6200.6680087527366</v>
      </c>
      <c r="E368" s="19" t="e">
        <f t="shared" si="2"/>
        <v>#VALUE!</v>
      </c>
    </row>
    <row r="369" spans="1:5" ht="12.75" customHeight="1" x14ac:dyDescent="0.35">
      <c r="A369" s="17">
        <f>A368+'Timing data'!$B$2/(60*60*24)</f>
        <v>0.58495370370368982</v>
      </c>
      <c r="B369" s="18">
        <f>InputData_FromArduino!B369</f>
        <v>457</v>
      </c>
      <c r="C369" s="6">
        <f t="shared" si="0"/>
        <v>2.2336265884652979</v>
      </c>
      <c r="D369" s="6">
        <f t="shared" si="1"/>
        <v>6200.6680087527366</v>
      </c>
      <c r="E369" s="19" t="e">
        <f t="shared" si="2"/>
        <v>#VALUE!</v>
      </c>
    </row>
    <row r="370" spans="1:5" ht="12.75" customHeight="1" x14ac:dyDescent="0.35">
      <c r="A370" s="17">
        <f>A369+'Timing data'!$B$2/(60*60*24)</f>
        <v>0.58518518518517126</v>
      </c>
      <c r="B370" s="18">
        <f>InputData_FromArduino!B370</f>
        <v>457</v>
      </c>
      <c r="C370" s="6">
        <f t="shared" si="0"/>
        <v>2.2336265884652979</v>
      </c>
      <c r="D370" s="6">
        <f t="shared" si="1"/>
        <v>6200.6680087527366</v>
      </c>
      <c r="E370" s="19" t="e">
        <f t="shared" si="2"/>
        <v>#VALUE!</v>
      </c>
    </row>
    <row r="371" spans="1:5" ht="12.75" customHeight="1" x14ac:dyDescent="0.35">
      <c r="A371" s="17">
        <f>A370+'Timing data'!$B$2/(60*60*24)</f>
        <v>0.58541666666665271</v>
      </c>
      <c r="B371" s="18">
        <f>InputData_FromArduino!B371</f>
        <v>457</v>
      </c>
      <c r="C371" s="6">
        <f t="shared" si="0"/>
        <v>2.2336265884652979</v>
      </c>
      <c r="D371" s="6">
        <f t="shared" si="1"/>
        <v>6200.6680087527366</v>
      </c>
      <c r="E371" s="19" t="e">
        <f t="shared" si="2"/>
        <v>#VALUE!</v>
      </c>
    </row>
    <row r="372" spans="1:5" ht="12.75" customHeight="1" x14ac:dyDescent="0.35">
      <c r="A372" s="17">
        <f>A371+'Timing data'!$B$2/(60*60*24)</f>
        <v>0.58564814814813415</v>
      </c>
      <c r="B372" s="18">
        <f>InputData_FromArduino!B372</f>
        <v>457</v>
      </c>
      <c r="C372" s="6">
        <f t="shared" si="0"/>
        <v>2.2336265884652979</v>
      </c>
      <c r="D372" s="6">
        <f t="shared" si="1"/>
        <v>6200.6680087527366</v>
      </c>
      <c r="E372" s="19" t="e">
        <f t="shared" si="2"/>
        <v>#VALUE!</v>
      </c>
    </row>
    <row r="373" spans="1:5" ht="12.75" customHeight="1" x14ac:dyDescent="0.35">
      <c r="A373" s="17">
        <f>A372+'Timing data'!$B$2/(60*60*24)</f>
        <v>0.58587962962961559</v>
      </c>
      <c r="B373" s="18">
        <f>InputData_FromArduino!B373</f>
        <v>456</v>
      </c>
      <c r="C373" s="6">
        <f t="shared" si="0"/>
        <v>2.2287390029325511</v>
      </c>
      <c r="D373" s="6">
        <f t="shared" si="1"/>
        <v>6225.4063157894743</v>
      </c>
      <c r="E373" s="19" t="e">
        <f t="shared" si="2"/>
        <v>#VALUE!</v>
      </c>
    </row>
    <row r="374" spans="1:5" ht="12.75" customHeight="1" x14ac:dyDescent="0.35">
      <c r="A374" s="17">
        <f>A373+'Timing data'!$B$2/(60*60*24)</f>
        <v>0.58611111111109704</v>
      </c>
      <c r="B374" s="18">
        <f>InputData_FromArduino!B374</f>
        <v>457</v>
      </c>
      <c r="C374" s="6">
        <f t="shared" si="0"/>
        <v>2.2336265884652979</v>
      </c>
      <c r="D374" s="6">
        <f t="shared" si="1"/>
        <v>6200.6680087527366</v>
      </c>
      <c r="E374" s="19" t="e">
        <f t="shared" si="2"/>
        <v>#VALUE!</v>
      </c>
    </row>
    <row r="375" spans="1:5" ht="12.75" customHeight="1" x14ac:dyDescent="0.35">
      <c r="A375" s="17">
        <f>A374+'Timing data'!$B$2/(60*60*24)</f>
        <v>0.58634259259257848</v>
      </c>
      <c r="B375" s="18">
        <f>InputData_FromArduino!B375</f>
        <v>456</v>
      </c>
      <c r="C375" s="6">
        <f t="shared" si="0"/>
        <v>2.2287390029325511</v>
      </c>
      <c r="D375" s="6">
        <f t="shared" si="1"/>
        <v>6225.4063157894743</v>
      </c>
      <c r="E375" s="19" t="e">
        <f t="shared" si="2"/>
        <v>#VALUE!</v>
      </c>
    </row>
    <row r="376" spans="1:5" ht="12.75" customHeight="1" x14ac:dyDescent="0.35">
      <c r="A376" s="17">
        <f>A375+'Timing data'!$B$2/(60*60*24)</f>
        <v>0.58657407407405993</v>
      </c>
      <c r="B376" s="18">
        <f>InputData_FromArduino!B376</f>
        <v>457</v>
      </c>
      <c r="C376" s="6">
        <f t="shared" si="0"/>
        <v>2.2336265884652979</v>
      </c>
      <c r="D376" s="6">
        <f t="shared" si="1"/>
        <v>6200.6680087527366</v>
      </c>
      <c r="E376" s="19" t="e">
        <f t="shared" si="2"/>
        <v>#VALUE!</v>
      </c>
    </row>
    <row r="377" spans="1:5" ht="12.75" customHeight="1" x14ac:dyDescent="0.35">
      <c r="A377" s="17">
        <f>A376+'Timing data'!$B$2/(60*60*24)</f>
        <v>0.58680555555554137</v>
      </c>
      <c r="B377" s="18">
        <f>InputData_FromArduino!B377</f>
        <v>457</v>
      </c>
      <c r="C377" s="6">
        <f t="shared" si="0"/>
        <v>2.2336265884652979</v>
      </c>
      <c r="D377" s="6">
        <f t="shared" si="1"/>
        <v>6200.6680087527366</v>
      </c>
      <c r="E377" s="19" t="e">
        <f t="shared" si="2"/>
        <v>#VALUE!</v>
      </c>
    </row>
    <row r="378" spans="1:5" ht="12.75" customHeight="1" x14ac:dyDescent="0.35">
      <c r="A378" s="17">
        <f>A377+'Timing data'!$B$2/(60*60*24)</f>
        <v>0.58703703703702281</v>
      </c>
      <c r="B378" s="18">
        <f>InputData_FromArduino!B378</f>
        <v>456</v>
      </c>
      <c r="C378" s="6">
        <f t="shared" si="0"/>
        <v>2.2287390029325511</v>
      </c>
      <c r="D378" s="6">
        <f t="shared" si="1"/>
        <v>6225.4063157894743</v>
      </c>
      <c r="E378" s="19" t="e">
        <f t="shared" si="2"/>
        <v>#VALUE!</v>
      </c>
    </row>
    <row r="379" spans="1:5" ht="12.75" customHeight="1" x14ac:dyDescent="0.35">
      <c r="A379" s="17">
        <f>A378+'Timing data'!$B$2/(60*60*24)</f>
        <v>0.58726851851850426</v>
      </c>
      <c r="B379" s="18">
        <f>InputData_FromArduino!B379</f>
        <v>456</v>
      </c>
      <c r="C379" s="6">
        <f t="shared" si="0"/>
        <v>2.2287390029325511</v>
      </c>
      <c r="D379" s="6">
        <f t="shared" si="1"/>
        <v>6225.4063157894743</v>
      </c>
      <c r="E379" s="19" t="e">
        <f t="shared" si="2"/>
        <v>#VALUE!</v>
      </c>
    </row>
    <row r="380" spans="1:5" ht="12.75" customHeight="1" x14ac:dyDescent="0.35">
      <c r="A380" s="17">
        <f>A379+'Timing data'!$B$2/(60*60*24)</f>
        <v>0.5874999999999857</v>
      </c>
      <c r="B380" s="18">
        <f>InputData_FromArduino!B380</f>
        <v>457</v>
      </c>
      <c r="C380" s="6">
        <f t="shared" si="0"/>
        <v>2.2336265884652979</v>
      </c>
      <c r="D380" s="6">
        <f t="shared" si="1"/>
        <v>6200.6680087527366</v>
      </c>
      <c r="E380" s="19" t="e">
        <f t="shared" si="2"/>
        <v>#VALUE!</v>
      </c>
    </row>
    <row r="381" spans="1:5" ht="12.75" customHeight="1" x14ac:dyDescent="0.35">
      <c r="A381" s="17">
        <f>A380+'Timing data'!$B$2/(60*60*24)</f>
        <v>0.58773148148146714</v>
      </c>
      <c r="B381" s="18">
        <f>InputData_FromArduino!B381</f>
        <v>457</v>
      </c>
      <c r="C381" s="6">
        <f t="shared" si="0"/>
        <v>2.2336265884652979</v>
      </c>
      <c r="D381" s="6">
        <f t="shared" si="1"/>
        <v>6200.6680087527366</v>
      </c>
      <c r="E381" s="19" t="e">
        <f t="shared" si="2"/>
        <v>#VALUE!</v>
      </c>
    </row>
    <row r="382" spans="1:5" ht="12.75" customHeight="1" x14ac:dyDescent="0.35">
      <c r="A382" s="17">
        <f>A381+'Timing data'!$B$2/(60*60*24)</f>
        <v>0.58796296296294859</v>
      </c>
      <c r="B382" s="18">
        <f>InputData_FromArduino!B382</f>
        <v>456</v>
      </c>
      <c r="C382" s="6">
        <f t="shared" si="0"/>
        <v>2.2287390029325511</v>
      </c>
      <c r="D382" s="6">
        <f t="shared" si="1"/>
        <v>6225.4063157894743</v>
      </c>
      <c r="E382" s="19" t="e">
        <f t="shared" si="2"/>
        <v>#VALUE!</v>
      </c>
    </row>
    <row r="383" spans="1:5" ht="12.75" customHeight="1" x14ac:dyDescent="0.35">
      <c r="A383" s="17">
        <f>A382+'Timing data'!$B$2/(60*60*24)</f>
        <v>0.58819444444443003</v>
      </c>
      <c r="B383" s="18">
        <f>InputData_FromArduino!B383</f>
        <v>456</v>
      </c>
      <c r="C383" s="6">
        <f t="shared" si="0"/>
        <v>2.2287390029325511</v>
      </c>
      <c r="D383" s="6">
        <f t="shared" si="1"/>
        <v>6225.4063157894743</v>
      </c>
      <c r="E383" s="19" t="e">
        <f t="shared" si="2"/>
        <v>#VALUE!</v>
      </c>
    </row>
    <row r="384" spans="1:5" ht="12.75" customHeight="1" x14ac:dyDescent="0.35">
      <c r="A384" s="17">
        <f>A383+'Timing data'!$B$2/(60*60*24)</f>
        <v>0.58842592592591147</v>
      </c>
      <c r="B384" s="18">
        <f>InputData_FromArduino!B384</f>
        <v>456</v>
      </c>
      <c r="C384" s="6">
        <f t="shared" si="0"/>
        <v>2.2287390029325511</v>
      </c>
      <c r="D384" s="6">
        <f t="shared" si="1"/>
        <v>6225.4063157894743</v>
      </c>
      <c r="E384" s="19" t="e">
        <f t="shared" si="2"/>
        <v>#VALUE!</v>
      </c>
    </row>
    <row r="385" spans="1:5" ht="12.75" customHeight="1" x14ac:dyDescent="0.35">
      <c r="A385" s="17">
        <f>A384+'Timing data'!$B$2/(60*60*24)</f>
        <v>0.58865740740739292</v>
      </c>
      <c r="B385" s="18">
        <f>InputData_FromArduino!B385</f>
        <v>457</v>
      </c>
      <c r="C385" s="6">
        <f t="shared" si="0"/>
        <v>2.2336265884652979</v>
      </c>
      <c r="D385" s="6">
        <f t="shared" si="1"/>
        <v>6200.6680087527366</v>
      </c>
      <c r="E385" s="19" t="e">
        <f t="shared" si="2"/>
        <v>#VALUE!</v>
      </c>
    </row>
    <row r="386" spans="1:5" ht="12.75" customHeight="1" x14ac:dyDescent="0.35">
      <c r="A386" s="17">
        <f>A385+'Timing data'!$B$2/(60*60*24)</f>
        <v>0.58888888888887436</v>
      </c>
      <c r="B386" s="18">
        <f>InputData_FromArduino!B386</f>
        <v>456</v>
      </c>
      <c r="C386" s="6">
        <f t="shared" si="0"/>
        <v>2.2287390029325511</v>
      </c>
      <c r="D386" s="6">
        <f t="shared" si="1"/>
        <v>6225.4063157894743</v>
      </c>
      <c r="E386" s="19" t="e">
        <f t="shared" si="2"/>
        <v>#VALUE!</v>
      </c>
    </row>
    <row r="387" spans="1:5" ht="12.75" customHeight="1" x14ac:dyDescent="0.35">
      <c r="A387" s="17">
        <f>A386+'Timing data'!$B$2/(60*60*24)</f>
        <v>0.58912037037035581</v>
      </c>
      <c r="B387" s="18">
        <f>InputData_FromArduino!B387</f>
        <v>457</v>
      </c>
      <c r="C387" s="6">
        <f t="shared" si="0"/>
        <v>2.2336265884652979</v>
      </c>
      <c r="D387" s="6">
        <f t="shared" si="1"/>
        <v>6200.6680087527366</v>
      </c>
      <c r="E387" s="19" t="e">
        <f t="shared" si="2"/>
        <v>#VALUE!</v>
      </c>
    </row>
    <row r="388" spans="1:5" ht="12.75" customHeight="1" x14ac:dyDescent="0.35">
      <c r="A388" s="17">
        <f>A387+'Timing data'!$B$2/(60*60*24)</f>
        <v>0.58935185185183725</v>
      </c>
      <c r="B388" s="18">
        <f>InputData_FromArduino!B388</f>
        <v>457</v>
      </c>
      <c r="C388" s="6">
        <f t="shared" si="0"/>
        <v>2.2336265884652979</v>
      </c>
      <c r="D388" s="6">
        <f t="shared" si="1"/>
        <v>6200.6680087527366</v>
      </c>
      <c r="E388" s="19" t="e">
        <f t="shared" si="2"/>
        <v>#VALUE!</v>
      </c>
    </row>
    <row r="389" spans="1:5" ht="12.75" customHeight="1" x14ac:dyDescent="0.35">
      <c r="A389" s="17">
        <f>A388+'Timing data'!$B$2/(60*60*24)</f>
        <v>0.58958333333331869</v>
      </c>
      <c r="B389" s="18">
        <f>InputData_FromArduino!B389</f>
        <v>456</v>
      </c>
      <c r="C389" s="6">
        <f t="shared" si="0"/>
        <v>2.2287390029325511</v>
      </c>
      <c r="D389" s="6">
        <f t="shared" si="1"/>
        <v>6225.4063157894743</v>
      </c>
      <c r="E389" s="19" t="e">
        <f t="shared" si="2"/>
        <v>#VALUE!</v>
      </c>
    </row>
    <row r="390" spans="1:5" ht="12.75" customHeight="1" x14ac:dyDescent="0.35">
      <c r="A390" s="17">
        <f>A389+'Timing data'!$B$2/(60*60*24)</f>
        <v>0.58981481481480014</v>
      </c>
      <c r="B390" s="18">
        <f>InputData_FromArduino!B390</f>
        <v>457</v>
      </c>
      <c r="C390" s="6">
        <f t="shared" si="0"/>
        <v>2.2336265884652979</v>
      </c>
      <c r="D390" s="6">
        <f t="shared" si="1"/>
        <v>6200.6680087527366</v>
      </c>
      <c r="E390" s="19" t="e">
        <f t="shared" si="2"/>
        <v>#VALUE!</v>
      </c>
    </row>
    <row r="391" spans="1:5" ht="12.75" customHeight="1" x14ac:dyDescent="0.35">
      <c r="A391" s="17">
        <f>A390+'Timing data'!$B$2/(60*60*24)</f>
        <v>0.59004629629628158</v>
      </c>
      <c r="B391" s="18">
        <f>InputData_FromArduino!B391</f>
        <v>457</v>
      </c>
      <c r="C391" s="6">
        <f t="shared" si="0"/>
        <v>2.2336265884652979</v>
      </c>
      <c r="D391" s="6">
        <f t="shared" si="1"/>
        <v>6200.6680087527366</v>
      </c>
      <c r="E391" s="19" t="e">
        <f t="shared" si="2"/>
        <v>#VALUE!</v>
      </c>
    </row>
    <row r="392" spans="1:5" ht="12.75" customHeight="1" x14ac:dyDescent="0.35">
      <c r="A392" s="17">
        <f>A391+'Timing data'!$B$2/(60*60*24)</f>
        <v>0.59027777777776302</v>
      </c>
      <c r="B392" s="18">
        <f>InputData_FromArduino!B392</f>
        <v>456</v>
      </c>
      <c r="C392" s="6">
        <f t="shared" si="0"/>
        <v>2.2287390029325511</v>
      </c>
      <c r="D392" s="6">
        <f t="shared" si="1"/>
        <v>6225.4063157894743</v>
      </c>
      <c r="E392" s="19" t="e">
        <f t="shared" si="2"/>
        <v>#VALUE!</v>
      </c>
    </row>
    <row r="393" spans="1:5" ht="12.75" customHeight="1" x14ac:dyDescent="0.35">
      <c r="A393" s="17">
        <f>A392+'Timing data'!$B$2/(60*60*24)</f>
        <v>0.59050925925924447</v>
      </c>
      <c r="B393" s="18">
        <f>InputData_FromArduino!B393</f>
        <v>456</v>
      </c>
      <c r="C393" s="6">
        <f t="shared" si="0"/>
        <v>2.2287390029325511</v>
      </c>
      <c r="D393" s="6">
        <f t="shared" si="1"/>
        <v>6225.4063157894743</v>
      </c>
      <c r="E393" s="19" t="e">
        <f t="shared" si="2"/>
        <v>#VALUE!</v>
      </c>
    </row>
    <row r="394" spans="1:5" ht="12.75" customHeight="1" x14ac:dyDescent="0.35">
      <c r="A394" s="17">
        <f>A393+'Timing data'!$B$2/(60*60*24)</f>
        <v>0.59074074074072591</v>
      </c>
      <c r="B394" s="18">
        <f>InputData_FromArduino!B394</f>
        <v>456</v>
      </c>
      <c r="C394" s="6">
        <f t="shared" si="0"/>
        <v>2.2287390029325511</v>
      </c>
      <c r="D394" s="6">
        <f t="shared" si="1"/>
        <v>6225.4063157894743</v>
      </c>
      <c r="E394" s="19" t="e">
        <f t="shared" si="2"/>
        <v>#VALUE!</v>
      </c>
    </row>
    <row r="395" spans="1:5" ht="12.75" customHeight="1" x14ac:dyDescent="0.35">
      <c r="A395" s="17">
        <f>A394+'Timing data'!$B$2/(60*60*24)</f>
        <v>0.59097222222220736</v>
      </c>
      <c r="B395" s="18">
        <f>InputData_FromArduino!B395</f>
        <v>456</v>
      </c>
      <c r="C395" s="6">
        <f t="shared" si="0"/>
        <v>2.2287390029325511</v>
      </c>
      <c r="D395" s="6">
        <f t="shared" si="1"/>
        <v>6225.4063157894743</v>
      </c>
      <c r="E395" s="19" t="e">
        <f t="shared" si="2"/>
        <v>#VALUE!</v>
      </c>
    </row>
    <row r="396" spans="1:5" ht="12.75" customHeight="1" x14ac:dyDescent="0.35">
      <c r="A396" s="17">
        <f>A395+'Timing data'!$B$2/(60*60*24)</f>
        <v>0.5912037037036888</v>
      </c>
      <c r="B396" s="18">
        <f>InputData_FromArduino!B396</f>
        <v>456</v>
      </c>
      <c r="C396" s="6">
        <f t="shared" si="0"/>
        <v>2.2287390029325511</v>
      </c>
      <c r="D396" s="6">
        <f t="shared" si="1"/>
        <v>6225.4063157894743</v>
      </c>
      <c r="E396" s="19" t="e">
        <f t="shared" si="2"/>
        <v>#VALUE!</v>
      </c>
    </row>
    <row r="397" spans="1:5" ht="12.75" customHeight="1" x14ac:dyDescent="0.35">
      <c r="A397" s="17">
        <f>A396+'Timing data'!$B$2/(60*60*24)</f>
        <v>0.59143518518517024</v>
      </c>
      <c r="B397" s="18">
        <f>InputData_FromArduino!B397</f>
        <v>456</v>
      </c>
      <c r="C397" s="6">
        <f t="shared" si="0"/>
        <v>2.2287390029325511</v>
      </c>
      <c r="D397" s="6">
        <f t="shared" si="1"/>
        <v>6225.4063157894743</v>
      </c>
      <c r="E397" s="19" t="e">
        <f t="shared" si="2"/>
        <v>#VALUE!</v>
      </c>
    </row>
    <row r="398" spans="1:5" ht="12.75" customHeight="1" x14ac:dyDescent="0.35">
      <c r="A398" s="17">
        <f>A397+'Timing data'!$B$2/(60*60*24)</f>
        <v>0.59166666666665169</v>
      </c>
      <c r="B398" s="18">
        <f>InputData_FromArduino!B398</f>
        <v>457</v>
      </c>
      <c r="C398" s="6">
        <f t="shared" si="0"/>
        <v>2.2336265884652979</v>
      </c>
      <c r="D398" s="6">
        <f t="shared" si="1"/>
        <v>6200.6680087527366</v>
      </c>
      <c r="E398" s="19" t="e">
        <f t="shared" si="2"/>
        <v>#VALUE!</v>
      </c>
    </row>
    <row r="399" spans="1:5" ht="12.75" customHeight="1" x14ac:dyDescent="0.35">
      <c r="A399" s="17">
        <f>A398+'Timing data'!$B$2/(60*60*24)</f>
        <v>0.59189814814813313</v>
      </c>
      <c r="B399" s="18">
        <f>InputData_FromArduino!B399</f>
        <v>456</v>
      </c>
      <c r="C399" s="6">
        <f t="shared" si="0"/>
        <v>2.2287390029325511</v>
      </c>
      <c r="D399" s="6">
        <f t="shared" si="1"/>
        <v>6225.4063157894743</v>
      </c>
      <c r="E399" s="19" t="e">
        <f t="shared" si="2"/>
        <v>#VALUE!</v>
      </c>
    </row>
    <row r="400" spans="1:5" ht="12.75" customHeight="1" x14ac:dyDescent="0.35">
      <c r="A400" s="17">
        <f>A399+'Timing data'!$B$2/(60*60*24)</f>
        <v>0.59212962962961457</v>
      </c>
      <c r="B400" s="18">
        <f>InputData_FromArduino!B400</f>
        <v>457</v>
      </c>
      <c r="C400" s="6">
        <f t="shared" si="0"/>
        <v>2.2336265884652979</v>
      </c>
      <c r="D400" s="6">
        <f t="shared" si="1"/>
        <v>6200.6680087527366</v>
      </c>
      <c r="E400" s="19" t="e">
        <f t="shared" si="2"/>
        <v>#VALUE!</v>
      </c>
    </row>
    <row r="401" spans="1:5" ht="12.75" customHeight="1" x14ac:dyDescent="0.35">
      <c r="A401" s="17">
        <f>A400+'Timing data'!$B$2/(60*60*24)</f>
        <v>0.59236111111109602</v>
      </c>
      <c r="B401" s="18">
        <f>InputData_FromArduino!B401</f>
        <v>457</v>
      </c>
      <c r="C401" s="6">
        <f t="shared" si="0"/>
        <v>2.2336265884652979</v>
      </c>
      <c r="D401" s="6">
        <f t="shared" si="1"/>
        <v>6200.6680087527366</v>
      </c>
      <c r="E401" s="19" t="e">
        <f t="shared" si="2"/>
        <v>#VALUE!</v>
      </c>
    </row>
    <row r="402" spans="1:5" ht="12.75" customHeight="1" x14ac:dyDescent="0.35">
      <c r="A402" s="17">
        <f>A401+'Timing data'!$B$2/(60*60*24)</f>
        <v>0.59259259259257746</v>
      </c>
      <c r="B402" s="18">
        <f>InputData_FromArduino!B402</f>
        <v>457</v>
      </c>
      <c r="C402" s="6">
        <f t="shared" si="0"/>
        <v>2.2336265884652979</v>
      </c>
      <c r="D402" s="6">
        <f t="shared" si="1"/>
        <v>6200.6680087527366</v>
      </c>
      <c r="E402" s="19" t="e">
        <f t="shared" si="2"/>
        <v>#VALUE!</v>
      </c>
    </row>
    <row r="403" spans="1:5" ht="12.75" customHeight="1" x14ac:dyDescent="0.35">
      <c r="A403" s="17">
        <f>A402+'Timing data'!$B$2/(60*60*24)</f>
        <v>0.5928240740740589</v>
      </c>
      <c r="B403" s="18">
        <f>InputData_FromArduino!B403</f>
        <v>457</v>
      </c>
      <c r="C403" s="6">
        <f t="shared" si="0"/>
        <v>2.2336265884652979</v>
      </c>
      <c r="D403" s="6">
        <f t="shared" si="1"/>
        <v>6200.6680087527366</v>
      </c>
      <c r="E403" s="19" t="e">
        <f t="shared" si="2"/>
        <v>#VALUE!</v>
      </c>
    </row>
    <row r="404" spans="1:5" ht="12.75" customHeight="1" x14ac:dyDescent="0.35">
      <c r="A404" s="17">
        <f>A403+'Timing data'!$B$2/(60*60*24)</f>
        <v>0.59305555555554035</v>
      </c>
      <c r="B404" s="18">
        <f>InputData_FromArduino!B404</f>
        <v>456</v>
      </c>
      <c r="C404" s="6">
        <f t="shared" si="0"/>
        <v>2.2287390029325511</v>
      </c>
      <c r="D404" s="6">
        <f t="shared" si="1"/>
        <v>6225.4063157894743</v>
      </c>
      <c r="E404" s="19" t="e">
        <f t="shared" si="2"/>
        <v>#VALUE!</v>
      </c>
    </row>
    <row r="405" spans="1:5" ht="12.75" customHeight="1" x14ac:dyDescent="0.35">
      <c r="A405" s="17">
        <f>A404+'Timing data'!$B$2/(60*60*24)</f>
        <v>0.59328703703702179</v>
      </c>
      <c r="B405" s="18">
        <f>InputData_FromArduino!B405</f>
        <v>456</v>
      </c>
      <c r="C405" s="6">
        <f t="shared" si="0"/>
        <v>2.2287390029325511</v>
      </c>
      <c r="D405" s="6">
        <f t="shared" si="1"/>
        <v>6225.4063157894743</v>
      </c>
      <c r="E405" s="19" t="e">
        <f t="shared" si="2"/>
        <v>#VALUE!</v>
      </c>
    </row>
    <row r="406" spans="1:5" ht="12.75" customHeight="1" x14ac:dyDescent="0.35">
      <c r="A406" s="17">
        <f>A405+'Timing data'!$B$2/(60*60*24)</f>
        <v>0.59351851851850324</v>
      </c>
      <c r="B406" s="18">
        <f>InputData_FromArduino!B406</f>
        <v>456</v>
      </c>
      <c r="C406" s="6">
        <f t="shared" si="0"/>
        <v>2.2287390029325511</v>
      </c>
      <c r="D406" s="6">
        <f t="shared" si="1"/>
        <v>6225.4063157894743</v>
      </c>
      <c r="E406" s="19" t="e">
        <f t="shared" si="2"/>
        <v>#VALUE!</v>
      </c>
    </row>
    <row r="407" spans="1:5" ht="12.75" customHeight="1" x14ac:dyDescent="0.35">
      <c r="A407" s="17">
        <f>A406+'Timing data'!$B$2/(60*60*24)</f>
        <v>0.59374999999998468</v>
      </c>
      <c r="B407" s="18">
        <f>InputData_FromArduino!B407</f>
        <v>457</v>
      </c>
      <c r="C407" s="6">
        <f t="shared" si="0"/>
        <v>2.2336265884652979</v>
      </c>
      <c r="D407" s="6">
        <f t="shared" si="1"/>
        <v>6200.6680087527366</v>
      </c>
      <c r="E407" s="19" t="e">
        <f t="shared" si="2"/>
        <v>#VALUE!</v>
      </c>
    </row>
    <row r="408" spans="1:5" ht="12.75" customHeight="1" x14ac:dyDescent="0.35">
      <c r="A408" s="17">
        <f>A407+'Timing data'!$B$2/(60*60*24)</f>
        <v>0.59398148148146612</v>
      </c>
      <c r="B408" s="18">
        <f>InputData_FromArduino!B408</f>
        <v>457</v>
      </c>
      <c r="C408" s="6">
        <f t="shared" si="0"/>
        <v>2.2336265884652979</v>
      </c>
      <c r="D408" s="6">
        <f t="shared" si="1"/>
        <v>6200.6680087527366</v>
      </c>
      <c r="E408" s="19" t="e">
        <f t="shared" si="2"/>
        <v>#VALUE!</v>
      </c>
    </row>
    <row r="409" spans="1:5" ht="12.75" customHeight="1" x14ac:dyDescent="0.35">
      <c r="A409" s="17">
        <f>A408+'Timing data'!$B$2/(60*60*24)</f>
        <v>0.59421296296294757</v>
      </c>
      <c r="B409" s="18">
        <f>InputData_FromArduino!B409</f>
        <v>456</v>
      </c>
      <c r="C409" s="6">
        <f t="shared" si="0"/>
        <v>2.2287390029325511</v>
      </c>
      <c r="D409" s="6">
        <f t="shared" si="1"/>
        <v>6225.4063157894743</v>
      </c>
      <c r="E409" s="19" t="e">
        <f t="shared" si="2"/>
        <v>#VALUE!</v>
      </c>
    </row>
    <row r="410" spans="1:5" ht="12.75" customHeight="1" x14ac:dyDescent="0.35">
      <c r="A410" s="17">
        <f>A409+'Timing data'!$B$2/(60*60*24)</f>
        <v>0.59444444444442901</v>
      </c>
      <c r="B410" s="18">
        <f>InputData_FromArduino!B410</f>
        <v>456</v>
      </c>
      <c r="C410" s="6">
        <f t="shared" si="0"/>
        <v>2.2287390029325511</v>
      </c>
      <c r="D410" s="6">
        <f t="shared" si="1"/>
        <v>6225.4063157894743</v>
      </c>
      <c r="E410" s="19" t="e">
        <f t="shared" si="2"/>
        <v>#VALUE!</v>
      </c>
    </row>
    <row r="411" spans="1:5" ht="12.75" customHeight="1" x14ac:dyDescent="0.35">
      <c r="A411" s="17">
        <f>A410+'Timing data'!$B$2/(60*60*24)</f>
        <v>0.59467592592591045</v>
      </c>
      <c r="B411" s="18">
        <f>InputData_FromArduino!B411</f>
        <v>457</v>
      </c>
      <c r="C411" s="6">
        <f t="shared" si="0"/>
        <v>2.2336265884652979</v>
      </c>
      <c r="D411" s="6">
        <f t="shared" si="1"/>
        <v>6200.6680087527366</v>
      </c>
      <c r="E411" s="19" t="e">
        <f t="shared" si="2"/>
        <v>#VALUE!</v>
      </c>
    </row>
    <row r="412" spans="1:5" ht="12.75" customHeight="1" x14ac:dyDescent="0.35">
      <c r="A412" s="17">
        <f>A411+'Timing data'!$B$2/(60*60*24)</f>
        <v>0.5949074074073919</v>
      </c>
      <c r="B412" s="18">
        <f>InputData_FromArduino!B412</f>
        <v>456</v>
      </c>
      <c r="C412" s="6">
        <f t="shared" si="0"/>
        <v>2.2287390029325511</v>
      </c>
      <c r="D412" s="6">
        <f t="shared" si="1"/>
        <v>6225.4063157894743</v>
      </c>
      <c r="E412" s="19" t="e">
        <f t="shared" si="2"/>
        <v>#VALUE!</v>
      </c>
    </row>
    <row r="413" spans="1:5" ht="12.75" customHeight="1" x14ac:dyDescent="0.35">
      <c r="A413" s="17">
        <f>A412+'Timing data'!$B$2/(60*60*24)</f>
        <v>0.59513888888887334</v>
      </c>
      <c r="B413" s="18">
        <f>InputData_FromArduino!B413</f>
        <v>457</v>
      </c>
      <c r="C413" s="6">
        <f t="shared" si="0"/>
        <v>2.2336265884652979</v>
      </c>
      <c r="D413" s="6">
        <f t="shared" si="1"/>
        <v>6200.6680087527366</v>
      </c>
      <c r="E413" s="19" t="e">
        <f t="shared" si="2"/>
        <v>#VALUE!</v>
      </c>
    </row>
    <row r="414" spans="1:5" ht="12.75" customHeight="1" x14ac:dyDescent="0.35">
      <c r="A414" s="17">
        <f>A413+'Timing data'!$B$2/(60*60*24)</f>
        <v>0.59537037037035478</v>
      </c>
      <c r="B414" s="18">
        <f>InputData_FromArduino!B414</f>
        <v>457</v>
      </c>
      <c r="C414" s="6">
        <f t="shared" si="0"/>
        <v>2.2336265884652979</v>
      </c>
      <c r="D414" s="6">
        <f t="shared" si="1"/>
        <v>6200.6680087527366</v>
      </c>
      <c r="E414" s="19" t="e">
        <f t="shared" si="2"/>
        <v>#VALUE!</v>
      </c>
    </row>
    <row r="415" spans="1:5" ht="12.75" customHeight="1" x14ac:dyDescent="0.35">
      <c r="A415" s="17">
        <f>A414+'Timing data'!$B$2/(60*60*24)</f>
        <v>0.59560185185183623</v>
      </c>
      <c r="B415" s="18">
        <f>InputData_FromArduino!B415</f>
        <v>457</v>
      </c>
      <c r="C415" s="6">
        <f t="shared" si="0"/>
        <v>2.2336265884652979</v>
      </c>
      <c r="D415" s="6">
        <f t="shared" si="1"/>
        <v>6200.6680087527366</v>
      </c>
      <c r="E415" s="19" t="e">
        <f t="shared" si="2"/>
        <v>#VALUE!</v>
      </c>
    </row>
    <row r="416" spans="1:5" ht="12.75" customHeight="1" x14ac:dyDescent="0.35">
      <c r="A416" s="17">
        <f>A415+'Timing data'!$B$2/(60*60*24)</f>
        <v>0.59583333333331767</v>
      </c>
      <c r="B416" s="18">
        <f>InputData_FromArduino!B416</f>
        <v>457</v>
      </c>
      <c r="C416" s="6">
        <f t="shared" si="0"/>
        <v>2.2336265884652979</v>
      </c>
      <c r="D416" s="6">
        <f t="shared" si="1"/>
        <v>6200.6680087527366</v>
      </c>
      <c r="E416" s="19" t="e">
        <f t="shared" si="2"/>
        <v>#VALUE!</v>
      </c>
    </row>
    <row r="417" spans="1:5" ht="12.75" customHeight="1" x14ac:dyDescent="0.35">
      <c r="A417" s="17">
        <f>A416+'Timing data'!$B$2/(60*60*24)</f>
        <v>0.59606481481479912</v>
      </c>
      <c r="B417" s="18">
        <f>InputData_FromArduino!B417</f>
        <v>457</v>
      </c>
      <c r="C417" s="6">
        <f t="shared" si="0"/>
        <v>2.2336265884652979</v>
      </c>
      <c r="D417" s="6">
        <f t="shared" si="1"/>
        <v>6200.6680087527366</v>
      </c>
      <c r="E417" s="19" t="e">
        <f t="shared" si="2"/>
        <v>#VALUE!</v>
      </c>
    </row>
    <row r="418" spans="1:5" ht="12.75" customHeight="1" x14ac:dyDescent="0.35">
      <c r="A418" s="17">
        <f>A417+'Timing data'!$B$2/(60*60*24)</f>
        <v>0.59629629629628056</v>
      </c>
      <c r="B418" s="18">
        <f>InputData_FromArduino!B418</f>
        <v>457</v>
      </c>
      <c r="C418" s="6">
        <f t="shared" si="0"/>
        <v>2.2336265884652979</v>
      </c>
      <c r="D418" s="6">
        <f t="shared" si="1"/>
        <v>6200.6680087527366</v>
      </c>
      <c r="E418" s="19" t="e">
        <f t="shared" si="2"/>
        <v>#VALUE!</v>
      </c>
    </row>
    <row r="419" spans="1:5" ht="12.75" customHeight="1" x14ac:dyDescent="0.35">
      <c r="A419" s="17">
        <f>A418+'Timing data'!$B$2/(60*60*24)</f>
        <v>0.596527777777762</v>
      </c>
      <c r="B419" s="18">
        <f>InputData_FromArduino!B419</f>
        <v>456</v>
      </c>
      <c r="C419" s="6">
        <f t="shared" si="0"/>
        <v>2.2287390029325511</v>
      </c>
      <c r="D419" s="6">
        <f t="shared" si="1"/>
        <v>6225.4063157894743</v>
      </c>
      <c r="E419" s="19" t="e">
        <f t="shared" si="2"/>
        <v>#VALUE!</v>
      </c>
    </row>
    <row r="420" spans="1:5" ht="12.75" customHeight="1" x14ac:dyDescent="0.35">
      <c r="A420" s="17">
        <f>A419+'Timing data'!$B$2/(60*60*24)</f>
        <v>0.59675925925924345</v>
      </c>
      <c r="B420" s="18">
        <f>InputData_FromArduino!B420</f>
        <v>457</v>
      </c>
      <c r="C420" s="6">
        <f t="shared" si="0"/>
        <v>2.2336265884652979</v>
      </c>
      <c r="D420" s="6">
        <f t="shared" si="1"/>
        <v>6200.6680087527366</v>
      </c>
      <c r="E420" s="19" t="e">
        <f t="shared" si="2"/>
        <v>#VALUE!</v>
      </c>
    </row>
    <row r="421" spans="1:5" ht="12.75" customHeight="1" x14ac:dyDescent="0.35">
      <c r="A421" s="17">
        <f>A420+'Timing data'!$B$2/(60*60*24)</f>
        <v>0.59699074074072489</v>
      </c>
      <c r="B421" s="18">
        <f>InputData_FromArduino!B421</f>
        <v>457</v>
      </c>
      <c r="C421" s="6">
        <f t="shared" si="0"/>
        <v>2.2336265884652979</v>
      </c>
      <c r="D421" s="6">
        <f t="shared" si="1"/>
        <v>6200.6680087527366</v>
      </c>
      <c r="E421" s="19" t="e">
        <f t="shared" si="2"/>
        <v>#VALUE!</v>
      </c>
    </row>
    <row r="422" spans="1:5" ht="12.75" customHeight="1" x14ac:dyDescent="0.35">
      <c r="A422" s="17">
        <f>A421+'Timing data'!$B$2/(60*60*24)</f>
        <v>0.59722222222220633</v>
      </c>
      <c r="B422" s="18">
        <f>InputData_FromArduino!B422</f>
        <v>457</v>
      </c>
      <c r="C422" s="6">
        <f t="shared" si="0"/>
        <v>2.2336265884652979</v>
      </c>
      <c r="D422" s="6">
        <f t="shared" si="1"/>
        <v>6200.6680087527366</v>
      </c>
      <c r="E422" s="19" t="e">
        <f t="shared" si="2"/>
        <v>#VALUE!</v>
      </c>
    </row>
    <row r="423" spans="1:5" ht="12.75" customHeight="1" x14ac:dyDescent="0.35">
      <c r="A423" s="17">
        <f>A422+'Timing data'!$B$2/(60*60*24)</f>
        <v>0.59745370370368778</v>
      </c>
      <c r="B423" s="18">
        <f>InputData_FromArduino!B423</f>
        <v>457</v>
      </c>
      <c r="C423" s="6">
        <f t="shared" si="0"/>
        <v>2.2336265884652979</v>
      </c>
      <c r="D423" s="6">
        <f t="shared" si="1"/>
        <v>6200.6680087527366</v>
      </c>
      <c r="E423" s="19" t="e">
        <f t="shared" si="2"/>
        <v>#VALUE!</v>
      </c>
    </row>
    <row r="424" spans="1:5" ht="12.75" customHeight="1" x14ac:dyDescent="0.35">
      <c r="A424" s="17">
        <f>A423+'Timing data'!$B$2/(60*60*24)</f>
        <v>0.59768518518516922</v>
      </c>
      <c r="B424" s="18">
        <f>InputData_FromArduino!B424</f>
        <v>457</v>
      </c>
      <c r="C424" s="6">
        <f t="shared" si="0"/>
        <v>2.2336265884652979</v>
      </c>
      <c r="D424" s="6">
        <f t="shared" si="1"/>
        <v>6200.6680087527366</v>
      </c>
      <c r="E424" s="19" t="e">
        <f t="shared" si="2"/>
        <v>#VALUE!</v>
      </c>
    </row>
    <row r="425" spans="1:5" ht="12.75" customHeight="1" x14ac:dyDescent="0.35">
      <c r="A425" s="17">
        <f>A424+'Timing data'!$B$2/(60*60*24)</f>
        <v>0.59791666666665066</v>
      </c>
      <c r="B425" s="18">
        <f>InputData_FromArduino!B425</f>
        <v>457</v>
      </c>
      <c r="C425" s="6">
        <f t="shared" si="0"/>
        <v>2.2336265884652979</v>
      </c>
      <c r="D425" s="6">
        <f t="shared" si="1"/>
        <v>6200.6680087527366</v>
      </c>
      <c r="E425" s="19" t="e">
        <f t="shared" si="2"/>
        <v>#VALUE!</v>
      </c>
    </row>
    <row r="426" spans="1:5" ht="12.75" customHeight="1" x14ac:dyDescent="0.35">
      <c r="A426" s="17">
        <f>A425+'Timing data'!$B$2/(60*60*24)</f>
        <v>0.59814814814813211</v>
      </c>
      <c r="B426" s="18">
        <f>InputData_FromArduino!B426</f>
        <v>456</v>
      </c>
      <c r="C426" s="6">
        <f t="shared" si="0"/>
        <v>2.2287390029325511</v>
      </c>
      <c r="D426" s="6">
        <f t="shared" si="1"/>
        <v>6225.4063157894743</v>
      </c>
      <c r="E426" s="19" t="e">
        <f t="shared" si="2"/>
        <v>#VALUE!</v>
      </c>
    </row>
    <row r="427" spans="1:5" ht="12.75" customHeight="1" x14ac:dyDescent="0.35">
      <c r="A427" s="17">
        <f>A426+'Timing data'!$B$2/(60*60*24)</f>
        <v>0.59837962962961355</v>
      </c>
      <c r="B427" s="18">
        <f>InputData_FromArduino!B427</f>
        <v>457</v>
      </c>
      <c r="C427" s="6">
        <f t="shared" si="0"/>
        <v>2.2336265884652979</v>
      </c>
      <c r="D427" s="6">
        <f t="shared" si="1"/>
        <v>6200.6680087527366</v>
      </c>
      <c r="E427" s="19" t="e">
        <f t="shared" si="2"/>
        <v>#VALUE!</v>
      </c>
    </row>
    <row r="428" spans="1:5" ht="12.75" customHeight="1" x14ac:dyDescent="0.35">
      <c r="A428" s="17">
        <f>A427+'Timing data'!$B$2/(60*60*24)</f>
        <v>0.598611111111095</v>
      </c>
      <c r="B428" s="18">
        <f>InputData_FromArduino!B428</f>
        <v>456</v>
      </c>
      <c r="C428" s="6">
        <f t="shared" si="0"/>
        <v>2.2287390029325511</v>
      </c>
      <c r="D428" s="6">
        <f t="shared" si="1"/>
        <v>6225.4063157894743</v>
      </c>
      <c r="E428" s="19" t="e">
        <f t="shared" si="2"/>
        <v>#VALUE!</v>
      </c>
    </row>
    <row r="429" spans="1:5" ht="12.75" customHeight="1" x14ac:dyDescent="0.35">
      <c r="A429" s="17">
        <f>A428+'Timing data'!$B$2/(60*60*24)</f>
        <v>0.59884259259257644</v>
      </c>
      <c r="B429" s="18">
        <f>InputData_FromArduino!B429</f>
        <v>457</v>
      </c>
      <c r="C429" s="6">
        <f t="shared" si="0"/>
        <v>2.2336265884652979</v>
      </c>
      <c r="D429" s="6">
        <f t="shared" si="1"/>
        <v>6200.6680087527366</v>
      </c>
      <c r="E429" s="19" t="e">
        <f t="shared" si="2"/>
        <v>#VALUE!</v>
      </c>
    </row>
    <row r="430" spans="1:5" ht="12.75" customHeight="1" x14ac:dyDescent="0.35">
      <c r="A430" s="17">
        <f>A429+'Timing data'!$B$2/(60*60*24)</f>
        <v>0.59907407407405788</v>
      </c>
      <c r="B430" s="18">
        <f>InputData_FromArduino!B430</f>
        <v>456</v>
      </c>
      <c r="C430" s="6">
        <f t="shared" si="0"/>
        <v>2.2287390029325511</v>
      </c>
      <c r="D430" s="6">
        <f t="shared" si="1"/>
        <v>6225.4063157894743</v>
      </c>
      <c r="E430" s="19" t="e">
        <f t="shared" si="2"/>
        <v>#VALUE!</v>
      </c>
    </row>
    <row r="431" spans="1:5" ht="12.75" customHeight="1" x14ac:dyDescent="0.35">
      <c r="A431" s="17">
        <f>A430+'Timing data'!$B$2/(60*60*24)</f>
        <v>0.59930555555553933</v>
      </c>
      <c r="B431" s="18">
        <f>InputData_FromArduino!B431</f>
        <v>456</v>
      </c>
      <c r="C431" s="6">
        <f t="shared" si="0"/>
        <v>2.2287390029325511</v>
      </c>
      <c r="D431" s="6">
        <f t="shared" si="1"/>
        <v>6225.4063157894743</v>
      </c>
      <c r="E431" s="19" t="e">
        <f t="shared" si="2"/>
        <v>#VALUE!</v>
      </c>
    </row>
    <row r="432" spans="1:5" ht="12.75" customHeight="1" x14ac:dyDescent="0.35">
      <c r="A432" s="17">
        <f>A431+'Timing data'!$B$2/(60*60*24)</f>
        <v>0.59953703703702077</v>
      </c>
      <c r="B432" s="18">
        <f>InputData_FromArduino!B432</f>
        <v>456</v>
      </c>
      <c r="C432" s="6">
        <f t="shared" si="0"/>
        <v>2.2287390029325511</v>
      </c>
      <c r="D432" s="6">
        <f t="shared" si="1"/>
        <v>6225.4063157894743</v>
      </c>
      <c r="E432" s="19" t="e">
        <f t="shared" si="2"/>
        <v>#VALUE!</v>
      </c>
    </row>
    <row r="433" spans="1:5" ht="12.75" customHeight="1" x14ac:dyDescent="0.35">
      <c r="A433" s="17">
        <f>A432+'Timing data'!$B$2/(60*60*24)</f>
        <v>0.59976851851850221</v>
      </c>
      <c r="B433" s="18">
        <f>InputData_FromArduino!B433</f>
        <v>456</v>
      </c>
      <c r="C433" s="6">
        <f t="shared" si="0"/>
        <v>2.2287390029325511</v>
      </c>
      <c r="D433" s="6">
        <f t="shared" si="1"/>
        <v>6225.4063157894743</v>
      </c>
      <c r="E433" s="19" t="e">
        <f t="shared" si="2"/>
        <v>#VALUE!</v>
      </c>
    </row>
    <row r="434" spans="1:5" ht="12.75" customHeight="1" x14ac:dyDescent="0.35">
      <c r="A434" s="17">
        <f>A433+'Timing data'!$B$2/(60*60*24)</f>
        <v>0.59999999999998366</v>
      </c>
      <c r="B434" s="18">
        <f>InputData_FromArduino!B434</f>
        <v>457</v>
      </c>
      <c r="C434" s="6">
        <f t="shared" si="0"/>
        <v>2.2336265884652979</v>
      </c>
      <c r="D434" s="6">
        <f t="shared" si="1"/>
        <v>6200.6680087527366</v>
      </c>
      <c r="E434" s="19" t="e">
        <f t="shared" si="2"/>
        <v>#VALUE!</v>
      </c>
    </row>
    <row r="435" spans="1:5" ht="12.75" customHeight="1" x14ac:dyDescent="0.35">
      <c r="A435" s="17">
        <f>A434+'Timing data'!$B$2/(60*60*24)</f>
        <v>0.6002314814814651</v>
      </c>
      <c r="B435" s="18">
        <f>InputData_FromArduino!B435</f>
        <v>457</v>
      </c>
      <c r="C435" s="6">
        <f t="shared" si="0"/>
        <v>2.2336265884652979</v>
      </c>
      <c r="D435" s="6">
        <f t="shared" si="1"/>
        <v>6200.6680087527366</v>
      </c>
      <c r="E435" s="19" t="e">
        <f t="shared" si="2"/>
        <v>#VALUE!</v>
      </c>
    </row>
    <row r="436" spans="1:5" ht="12.75" customHeight="1" x14ac:dyDescent="0.35">
      <c r="A436" s="17">
        <f>A435+'Timing data'!$B$2/(60*60*24)</f>
        <v>0.60046296296294654</v>
      </c>
      <c r="B436" s="18">
        <f>InputData_FromArduino!B436</f>
        <v>457</v>
      </c>
      <c r="C436" s="6">
        <f t="shared" si="0"/>
        <v>2.2336265884652979</v>
      </c>
      <c r="D436" s="6">
        <f t="shared" si="1"/>
        <v>6200.6680087527366</v>
      </c>
      <c r="E436" s="19" t="e">
        <f t="shared" si="2"/>
        <v>#VALUE!</v>
      </c>
    </row>
    <row r="437" spans="1:5" ht="12.75" customHeight="1" x14ac:dyDescent="0.35">
      <c r="A437" s="17">
        <f>A436+'Timing data'!$B$2/(60*60*24)</f>
        <v>0.60069444444442799</v>
      </c>
      <c r="B437" s="18">
        <f>InputData_FromArduino!B437</f>
        <v>456</v>
      </c>
      <c r="C437" s="6">
        <f t="shared" si="0"/>
        <v>2.2287390029325511</v>
      </c>
      <c r="D437" s="6">
        <f t="shared" si="1"/>
        <v>6225.4063157894743</v>
      </c>
      <c r="E437" s="19" t="e">
        <f t="shared" si="2"/>
        <v>#VALUE!</v>
      </c>
    </row>
    <row r="438" spans="1:5" ht="12.75" customHeight="1" x14ac:dyDescent="0.35">
      <c r="A438" s="17">
        <f>A437+'Timing data'!$B$2/(60*60*24)</f>
        <v>0.60092592592590943</v>
      </c>
      <c r="B438" s="18">
        <f>InputData_FromArduino!B438</f>
        <v>457</v>
      </c>
      <c r="C438" s="6">
        <f t="shared" si="0"/>
        <v>2.2336265884652979</v>
      </c>
      <c r="D438" s="6">
        <f t="shared" si="1"/>
        <v>6200.6680087527366</v>
      </c>
      <c r="E438" s="19" t="e">
        <f t="shared" si="2"/>
        <v>#VALUE!</v>
      </c>
    </row>
    <row r="439" spans="1:5" ht="12.75" customHeight="1" x14ac:dyDescent="0.35">
      <c r="A439" s="17">
        <f>A438+'Timing data'!$B$2/(60*60*24)</f>
        <v>0.60115740740739088</v>
      </c>
      <c r="B439" s="18">
        <f>InputData_FromArduino!B439</f>
        <v>457</v>
      </c>
      <c r="C439" s="6">
        <f t="shared" si="0"/>
        <v>2.2336265884652979</v>
      </c>
      <c r="D439" s="6">
        <f t="shared" si="1"/>
        <v>6200.6680087527366</v>
      </c>
      <c r="E439" s="19" t="e">
        <f t="shared" si="2"/>
        <v>#VALUE!</v>
      </c>
    </row>
    <row r="440" spans="1:5" ht="12.75" customHeight="1" x14ac:dyDescent="0.35">
      <c r="A440" s="17">
        <f>A439+'Timing data'!$B$2/(60*60*24)</f>
        <v>0.60138888888887232</v>
      </c>
      <c r="B440" s="18">
        <f>InputData_FromArduino!B440</f>
        <v>457</v>
      </c>
      <c r="C440" s="6">
        <f t="shared" si="0"/>
        <v>2.2336265884652979</v>
      </c>
      <c r="D440" s="6">
        <f t="shared" si="1"/>
        <v>6200.6680087527366</v>
      </c>
      <c r="E440" s="19" t="e">
        <f t="shared" si="2"/>
        <v>#VALUE!</v>
      </c>
    </row>
    <row r="441" spans="1:5" ht="12.75" customHeight="1" x14ac:dyDescent="0.35">
      <c r="A441" s="17">
        <f>A440+'Timing data'!$B$2/(60*60*24)</f>
        <v>0.60162037037035376</v>
      </c>
      <c r="B441" s="18">
        <f>InputData_FromArduino!B441</f>
        <v>456</v>
      </c>
      <c r="C441" s="6">
        <f t="shared" si="0"/>
        <v>2.2287390029325511</v>
      </c>
      <c r="D441" s="6">
        <f t="shared" si="1"/>
        <v>6225.4063157894743</v>
      </c>
      <c r="E441" s="19" t="e">
        <f t="shared" si="2"/>
        <v>#VALUE!</v>
      </c>
    </row>
    <row r="442" spans="1:5" ht="12.75" customHeight="1" x14ac:dyDescent="0.35">
      <c r="A442" s="17">
        <f>A441+'Timing data'!$B$2/(60*60*24)</f>
        <v>0.60185185185183521</v>
      </c>
      <c r="B442" s="18">
        <f>InputData_FromArduino!B442</f>
        <v>457</v>
      </c>
      <c r="C442" s="6">
        <f t="shared" si="0"/>
        <v>2.2336265884652979</v>
      </c>
      <c r="D442" s="6">
        <f t="shared" si="1"/>
        <v>6200.6680087527366</v>
      </c>
      <c r="E442" s="19" t="e">
        <f t="shared" si="2"/>
        <v>#VALUE!</v>
      </c>
    </row>
    <row r="443" spans="1:5" ht="12.75" customHeight="1" x14ac:dyDescent="0.35">
      <c r="A443" s="17">
        <f>A442+'Timing data'!$B$2/(60*60*24)</f>
        <v>0.60208333333331665</v>
      </c>
      <c r="B443" s="18">
        <f>InputData_FromArduino!B443</f>
        <v>457</v>
      </c>
      <c r="C443" s="6">
        <f t="shared" si="0"/>
        <v>2.2336265884652979</v>
      </c>
      <c r="D443" s="6">
        <f t="shared" si="1"/>
        <v>6200.6680087527366</v>
      </c>
      <c r="E443" s="19" t="e">
        <f t="shared" si="2"/>
        <v>#VALUE!</v>
      </c>
    </row>
    <row r="444" spans="1:5" ht="12.75" customHeight="1" x14ac:dyDescent="0.35">
      <c r="A444" s="17">
        <f>A443+'Timing data'!$B$2/(60*60*24)</f>
        <v>0.60231481481479809</v>
      </c>
      <c r="B444" s="18">
        <f>InputData_FromArduino!B444</f>
        <v>456</v>
      </c>
      <c r="C444" s="6">
        <f t="shared" si="0"/>
        <v>2.2287390029325511</v>
      </c>
      <c r="D444" s="6">
        <f t="shared" si="1"/>
        <v>6225.4063157894743</v>
      </c>
      <c r="E444" s="19" t="e">
        <f t="shared" si="2"/>
        <v>#VALUE!</v>
      </c>
    </row>
    <row r="445" spans="1:5" ht="12.75" customHeight="1" x14ac:dyDescent="0.35">
      <c r="A445" s="17">
        <f>A444+'Timing data'!$B$2/(60*60*24)</f>
        <v>0.60254629629627954</v>
      </c>
      <c r="B445" s="18">
        <f>InputData_FromArduino!B445</f>
        <v>457</v>
      </c>
      <c r="C445" s="6">
        <f t="shared" si="0"/>
        <v>2.2336265884652979</v>
      </c>
      <c r="D445" s="6">
        <f t="shared" si="1"/>
        <v>6200.6680087527366</v>
      </c>
      <c r="E445" s="19" t="e">
        <f t="shared" si="2"/>
        <v>#VALUE!</v>
      </c>
    </row>
    <row r="446" spans="1:5" ht="12.75" customHeight="1" x14ac:dyDescent="0.35">
      <c r="A446" s="17">
        <f>A445+'Timing data'!$B$2/(60*60*24)</f>
        <v>0.60277777777776098</v>
      </c>
      <c r="B446" s="18">
        <f>InputData_FromArduino!B446</f>
        <v>457</v>
      </c>
      <c r="C446" s="6">
        <f t="shared" si="0"/>
        <v>2.2336265884652979</v>
      </c>
      <c r="D446" s="6">
        <f t="shared" si="1"/>
        <v>6200.6680087527366</v>
      </c>
      <c r="E446" s="19" t="e">
        <f t="shared" si="2"/>
        <v>#VALUE!</v>
      </c>
    </row>
    <row r="447" spans="1:5" ht="12.75" customHeight="1" x14ac:dyDescent="0.35">
      <c r="A447" s="17">
        <f>A446+'Timing data'!$B$2/(60*60*24)</f>
        <v>0.60300925925924242</v>
      </c>
      <c r="B447" s="18">
        <f>InputData_FromArduino!B447</f>
        <v>456</v>
      </c>
      <c r="C447" s="6">
        <f t="shared" si="0"/>
        <v>2.2287390029325511</v>
      </c>
      <c r="D447" s="6">
        <f t="shared" si="1"/>
        <v>6225.4063157894743</v>
      </c>
      <c r="E447" s="19" t="e">
        <f t="shared" si="2"/>
        <v>#VALUE!</v>
      </c>
    </row>
    <row r="448" spans="1:5" ht="12.75" customHeight="1" x14ac:dyDescent="0.35">
      <c r="A448" s="17">
        <f>A447+'Timing data'!$B$2/(60*60*24)</f>
        <v>0.60324074074072387</v>
      </c>
      <c r="B448" s="18">
        <f>InputData_FromArduino!B448</f>
        <v>457</v>
      </c>
      <c r="C448" s="6">
        <f t="shared" si="0"/>
        <v>2.2336265884652979</v>
      </c>
      <c r="D448" s="6">
        <f t="shared" si="1"/>
        <v>6200.6680087527366</v>
      </c>
      <c r="E448" s="19" t="e">
        <f t="shared" si="2"/>
        <v>#VALUE!</v>
      </c>
    </row>
    <row r="449" spans="1:5" ht="12.75" customHeight="1" x14ac:dyDescent="0.35">
      <c r="A449" s="17">
        <f>A448+'Timing data'!$B$2/(60*60*24)</f>
        <v>0.60347222222220531</v>
      </c>
      <c r="B449" s="18">
        <f>InputData_FromArduino!B449</f>
        <v>457</v>
      </c>
      <c r="C449" s="6">
        <f t="shared" si="0"/>
        <v>2.2336265884652979</v>
      </c>
      <c r="D449" s="6">
        <f t="shared" si="1"/>
        <v>6200.6680087527366</v>
      </c>
      <c r="E449" s="19" t="e">
        <f t="shared" si="2"/>
        <v>#VALUE!</v>
      </c>
    </row>
    <row r="450" spans="1:5" ht="12.75" customHeight="1" x14ac:dyDescent="0.35">
      <c r="A450" s="17">
        <f>A449+'Timing data'!$B$2/(60*60*24)</f>
        <v>0.60370370370368676</v>
      </c>
      <c r="B450" s="18">
        <f>InputData_FromArduino!B450</f>
        <v>457</v>
      </c>
      <c r="C450" s="6">
        <f t="shared" si="0"/>
        <v>2.2336265884652979</v>
      </c>
      <c r="D450" s="6">
        <f t="shared" si="1"/>
        <v>6200.6680087527366</v>
      </c>
      <c r="E450" s="19" t="e">
        <f t="shared" si="2"/>
        <v>#VALUE!</v>
      </c>
    </row>
    <row r="451" spans="1:5" ht="12.75" customHeight="1" x14ac:dyDescent="0.35">
      <c r="A451" s="17">
        <f>A450+'Timing data'!$B$2/(60*60*24)</f>
        <v>0.6039351851851682</v>
      </c>
      <c r="B451" s="18">
        <f>InputData_FromArduino!B451</f>
        <v>456</v>
      </c>
      <c r="C451" s="6">
        <f t="shared" si="0"/>
        <v>2.2287390029325511</v>
      </c>
      <c r="D451" s="6">
        <f t="shared" si="1"/>
        <v>6225.4063157894743</v>
      </c>
      <c r="E451" s="19" t="e">
        <f t="shared" si="2"/>
        <v>#VALUE!</v>
      </c>
    </row>
    <row r="452" spans="1:5" ht="12.75" customHeight="1" x14ac:dyDescent="0.35">
      <c r="A452" s="17">
        <f>A451+'Timing data'!$B$2/(60*60*24)</f>
        <v>0.60416666666664964</v>
      </c>
      <c r="B452" s="18">
        <f>InputData_FromArduino!B452</f>
        <v>457</v>
      </c>
      <c r="C452" s="6">
        <f t="shared" si="0"/>
        <v>2.2336265884652979</v>
      </c>
      <c r="D452" s="6">
        <f t="shared" si="1"/>
        <v>6200.6680087527366</v>
      </c>
      <c r="E452" s="19" t="e">
        <f t="shared" si="2"/>
        <v>#VALUE!</v>
      </c>
    </row>
    <row r="453" spans="1:5" ht="12.75" customHeight="1" x14ac:dyDescent="0.35">
      <c r="A453" s="17">
        <f>A452+'Timing data'!$B$2/(60*60*24)</f>
        <v>0.60439814814813109</v>
      </c>
      <c r="B453" s="18">
        <f>InputData_FromArduino!B453</f>
        <v>456</v>
      </c>
      <c r="C453" s="6">
        <f t="shared" si="0"/>
        <v>2.2287390029325511</v>
      </c>
      <c r="D453" s="6">
        <f t="shared" si="1"/>
        <v>6225.4063157894743</v>
      </c>
      <c r="E453" s="19" t="e">
        <f t="shared" si="2"/>
        <v>#VALUE!</v>
      </c>
    </row>
    <row r="454" spans="1:5" ht="12.75" customHeight="1" x14ac:dyDescent="0.35">
      <c r="A454" s="17">
        <f>A453+'Timing data'!$B$2/(60*60*24)</f>
        <v>0.60462962962961253</v>
      </c>
      <c r="B454" s="18">
        <f>InputData_FromArduino!B454</f>
        <v>457</v>
      </c>
      <c r="C454" s="6">
        <f t="shared" si="0"/>
        <v>2.2336265884652979</v>
      </c>
      <c r="D454" s="6">
        <f t="shared" si="1"/>
        <v>6200.6680087527366</v>
      </c>
      <c r="E454" s="19" t="e">
        <f t="shared" si="2"/>
        <v>#VALUE!</v>
      </c>
    </row>
    <row r="455" spans="1:5" ht="12.75" customHeight="1" x14ac:dyDescent="0.35">
      <c r="A455" s="17">
        <f>A454+'Timing data'!$B$2/(60*60*24)</f>
        <v>0.60486111111109397</v>
      </c>
      <c r="B455" s="18">
        <f>InputData_FromArduino!B455</f>
        <v>456</v>
      </c>
      <c r="C455" s="6">
        <f t="shared" si="0"/>
        <v>2.2287390029325511</v>
      </c>
      <c r="D455" s="6">
        <f t="shared" si="1"/>
        <v>6225.4063157894743</v>
      </c>
      <c r="E455" s="19" t="e">
        <f t="shared" si="2"/>
        <v>#VALUE!</v>
      </c>
    </row>
    <row r="456" spans="1:5" ht="12.75" customHeight="1" x14ac:dyDescent="0.35">
      <c r="A456" s="17">
        <f>A455+'Timing data'!$B$2/(60*60*24)</f>
        <v>0.60509259259257542</v>
      </c>
      <c r="B456" s="18">
        <f>InputData_FromArduino!B456</f>
        <v>456</v>
      </c>
      <c r="C456" s="6">
        <f t="shared" si="0"/>
        <v>2.2287390029325511</v>
      </c>
      <c r="D456" s="6">
        <f t="shared" si="1"/>
        <v>6225.4063157894743</v>
      </c>
      <c r="E456" s="19" t="e">
        <f t="shared" si="2"/>
        <v>#VALUE!</v>
      </c>
    </row>
    <row r="457" spans="1:5" ht="12.75" customHeight="1" x14ac:dyDescent="0.35">
      <c r="A457" s="17">
        <f>A456+'Timing data'!$B$2/(60*60*24)</f>
        <v>0.60532407407405686</v>
      </c>
      <c r="B457" s="18">
        <f>InputData_FromArduino!B457</f>
        <v>457</v>
      </c>
      <c r="C457" s="6">
        <f t="shared" si="0"/>
        <v>2.2336265884652979</v>
      </c>
      <c r="D457" s="6">
        <f t="shared" si="1"/>
        <v>6200.6680087527366</v>
      </c>
      <c r="E457" s="19" t="e">
        <f t="shared" si="2"/>
        <v>#VALUE!</v>
      </c>
    </row>
    <row r="458" spans="1:5" ht="12.75" customHeight="1" x14ac:dyDescent="0.35">
      <c r="A458" s="17">
        <f>A457+'Timing data'!$B$2/(60*60*24)</f>
        <v>0.60555555555553831</v>
      </c>
      <c r="B458" s="18">
        <f>InputData_FromArduino!B458</f>
        <v>456</v>
      </c>
      <c r="C458" s="6">
        <f t="shared" si="0"/>
        <v>2.2287390029325511</v>
      </c>
      <c r="D458" s="6">
        <f t="shared" si="1"/>
        <v>6225.4063157894743</v>
      </c>
      <c r="E458" s="19" t="e">
        <f t="shared" si="2"/>
        <v>#VALUE!</v>
      </c>
    </row>
    <row r="459" spans="1:5" ht="12.75" customHeight="1" x14ac:dyDescent="0.35">
      <c r="A459" s="17">
        <f>A458+'Timing data'!$B$2/(60*60*24)</f>
        <v>0.60578703703701975</v>
      </c>
      <c r="B459" s="18">
        <f>InputData_FromArduino!B459</f>
        <v>457</v>
      </c>
      <c r="C459" s="6">
        <f t="shared" si="0"/>
        <v>2.2336265884652979</v>
      </c>
      <c r="D459" s="6">
        <f t="shared" si="1"/>
        <v>6200.6680087527366</v>
      </c>
      <c r="E459" s="19" t="e">
        <f t="shared" si="2"/>
        <v>#VALUE!</v>
      </c>
    </row>
    <row r="460" spans="1:5" ht="12.75" customHeight="1" x14ac:dyDescent="0.35">
      <c r="A460" s="17">
        <f>A459+'Timing data'!$B$2/(60*60*24)</f>
        <v>0.60601851851850119</v>
      </c>
      <c r="B460" s="18">
        <f>InputData_FromArduino!B460</f>
        <v>457</v>
      </c>
      <c r="C460" s="6">
        <f t="shared" si="0"/>
        <v>2.2336265884652979</v>
      </c>
      <c r="D460" s="6">
        <f t="shared" si="1"/>
        <v>6200.6680087527366</v>
      </c>
      <c r="E460" s="19" t="e">
        <f t="shared" si="2"/>
        <v>#VALUE!</v>
      </c>
    </row>
    <row r="461" spans="1:5" ht="12.75" customHeight="1" x14ac:dyDescent="0.35">
      <c r="A461" s="17">
        <f>A460+'Timing data'!$B$2/(60*60*24)</f>
        <v>0.60624999999998264</v>
      </c>
      <c r="B461" s="18">
        <f>InputData_FromArduino!B461</f>
        <v>456</v>
      </c>
      <c r="C461" s="6">
        <f t="shared" si="0"/>
        <v>2.2287390029325511</v>
      </c>
      <c r="D461" s="6">
        <f t="shared" si="1"/>
        <v>6225.4063157894743</v>
      </c>
      <c r="E461" s="19" t="e">
        <f t="shared" si="2"/>
        <v>#VALUE!</v>
      </c>
    </row>
    <row r="462" spans="1:5" ht="12.75" customHeight="1" x14ac:dyDescent="0.35">
      <c r="A462" s="17">
        <f>A461+'Timing data'!$B$2/(60*60*24)</f>
        <v>0.60648148148146408</v>
      </c>
      <c r="B462" s="18">
        <f>InputData_FromArduino!B462</f>
        <v>456</v>
      </c>
      <c r="C462" s="6">
        <f t="shared" si="0"/>
        <v>2.2287390029325511</v>
      </c>
      <c r="D462" s="6">
        <f t="shared" si="1"/>
        <v>6225.4063157894743</v>
      </c>
      <c r="E462" s="19" t="e">
        <f t="shared" si="2"/>
        <v>#VALUE!</v>
      </c>
    </row>
    <row r="463" spans="1:5" ht="12.75" customHeight="1" x14ac:dyDescent="0.35">
      <c r="A463" s="17">
        <f>A462+'Timing data'!$B$2/(60*60*24)</f>
        <v>0.60671296296294552</v>
      </c>
      <c r="B463" s="18">
        <f>InputData_FromArduino!B463</f>
        <v>457</v>
      </c>
      <c r="C463" s="6">
        <f t="shared" si="0"/>
        <v>2.2336265884652979</v>
      </c>
      <c r="D463" s="6">
        <f t="shared" si="1"/>
        <v>6200.6680087527366</v>
      </c>
      <c r="E463" s="19" t="e">
        <f t="shared" si="2"/>
        <v>#VALUE!</v>
      </c>
    </row>
    <row r="464" spans="1:5" ht="12.75" customHeight="1" x14ac:dyDescent="0.35">
      <c r="A464" s="17">
        <f>A463+'Timing data'!$B$2/(60*60*24)</f>
        <v>0.60694444444442697</v>
      </c>
      <c r="B464" s="18">
        <f>InputData_FromArduino!B464</f>
        <v>457</v>
      </c>
      <c r="C464" s="6">
        <f t="shared" si="0"/>
        <v>2.2336265884652979</v>
      </c>
      <c r="D464" s="6">
        <f t="shared" si="1"/>
        <v>6200.6680087527366</v>
      </c>
      <c r="E464" s="19" t="e">
        <f t="shared" si="2"/>
        <v>#VALUE!</v>
      </c>
    </row>
    <row r="465" spans="1:5" ht="12.75" customHeight="1" x14ac:dyDescent="0.35">
      <c r="A465" s="17">
        <f>A464+'Timing data'!$B$2/(60*60*24)</f>
        <v>0.60717592592590841</v>
      </c>
      <c r="B465" s="18">
        <f>InputData_FromArduino!B465</f>
        <v>457</v>
      </c>
      <c r="C465" s="6">
        <f t="shared" si="0"/>
        <v>2.2336265884652979</v>
      </c>
      <c r="D465" s="6">
        <f t="shared" si="1"/>
        <v>6200.6680087527366</v>
      </c>
      <c r="E465" s="19" t="e">
        <f t="shared" si="2"/>
        <v>#VALUE!</v>
      </c>
    </row>
    <row r="466" spans="1:5" ht="12.75" customHeight="1" x14ac:dyDescent="0.35">
      <c r="A466" s="17">
        <f>A465+'Timing data'!$B$2/(60*60*24)</f>
        <v>0.60740740740738985</v>
      </c>
      <c r="B466" s="18">
        <f>InputData_FromArduino!B466</f>
        <v>456</v>
      </c>
      <c r="C466" s="6">
        <f t="shared" si="0"/>
        <v>2.2287390029325511</v>
      </c>
      <c r="D466" s="6">
        <f t="shared" si="1"/>
        <v>6225.4063157894743</v>
      </c>
      <c r="E466" s="19" t="e">
        <f t="shared" si="2"/>
        <v>#VALUE!</v>
      </c>
    </row>
    <row r="467" spans="1:5" ht="12.75" customHeight="1" x14ac:dyDescent="0.35">
      <c r="A467" s="17">
        <f>A466+'Timing data'!$B$2/(60*60*24)</f>
        <v>0.6076388888888713</v>
      </c>
      <c r="B467" s="18">
        <f>InputData_FromArduino!B467</f>
        <v>457</v>
      </c>
      <c r="C467" s="6">
        <f t="shared" si="0"/>
        <v>2.2336265884652979</v>
      </c>
      <c r="D467" s="6">
        <f t="shared" si="1"/>
        <v>6200.6680087527366</v>
      </c>
      <c r="E467" s="19" t="e">
        <f t="shared" si="2"/>
        <v>#VALUE!</v>
      </c>
    </row>
    <row r="468" spans="1:5" ht="12.75" customHeight="1" x14ac:dyDescent="0.35">
      <c r="A468" s="17">
        <f>A467+'Timing data'!$B$2/(60*60*24)</f>
        <v>0.60787037037035274</v>
      </c>
      <c r="B468" s="18">
        <f>InputData_FromArduino!B468</f>
        <v>456</v>
      </c>
      <c r="C468" s="6">
        <f t="shared" si="0"/>
        <v>2.2287390029325511</v>
      </c>
      <c r="D468" s="6">
        <f t="shared" si="1"/>
        <v>6225.4063157894743</v>
      </c>
      <c r="E468" s="19" t="e">
        <f t="shared" si="2"/>
        <v>#VALUE!</v>
      </c>
    </row>
    <row r="469" spans="1:5" ht="12.75" customHeight="1" x14ac:dyDescent="0.35">
      <c r="A469" s="17">
        <f>A468+'Timing data'!$B$2/(60*60*24)</f>
        <v>0.60810185185183419</v>
      </c>
      <c r="B469" s="18">
        <f>InputData_FromArduino!B469</f>
        <v>456</v>
      </c>
      <c r="C469" s="6">
        <f t="shared" si="0"/>
        <v>2.2287390029325511</v>
      </c>
      <c r="D469" s="6">
        <f t="shared" si="1"/>
        <v>6225.4063157894743</v>
      </c>
      <c r="E469" s="19" t="e">
        <f t="shared" si="2"/>
        <v>#VALUE!</v>
      </c>
    </row>
    <row r="470" spans="1:5" ht="12.75" customHeight="1" x14ac:dyDescent="0.35">
      <c r="A470" s="17">
        <f>A469+'Timing data'!$B$2/(60*60*24)</f>
        <v>0.60833333333331563</v>
      </c>
      <c r="B470" s="18">
        <f>InputData_FromArduino!B470</f>
        <v>457</v>
      </c>
      <c r="C470" s="6">
        <f t="shared" si="0"/>
        <v>2.2336265884652979</v>
      </c>
      <c r="D470" s="6">
        <f t="shared" si="1"/>
        <v>6200.6680087527366</v>
      </c>
      <c r="E470" s="19" t="e">
        <f t="shared" si="2"/>
        <v>#VALUE!</v>
      </c>
    </row>
    <row r="471" spans="1:5" ht="12.75" customHeight="1" x14ac:dyDescent="0.35">
      <c r="A471" s="17">
        <f>A470+'Timing data'!$B$2/(60*60*24)</f>
        <v>0.60856481481479707</v>
      </c>
      <c r="B471" s="18">
        <f>InputData_FromArduino!B471</f>
        <v>457</v>
      </c>
      <c r="C471" s="6">
        <f t="shared" si="0"/>
        <v>2.2336265884652979</v>
      </c>
      <c r="D471" s="6">
        <f t="shared" si="1"/>
        <v>6200.6680087527366</v>
      </c>
      <c r="E471" s="19" t="e">
        <f t="shared" si="2"/>
        <v>#VALUE!</v>
      </c>
    </row>
    <row r="472" spans="1:5" ht="12.75" customHeight="1" x14ac:dyDescent="0.35">
      <c r="A472" s="17">
        <f>A471+'Timing data'!$B$2/(60*60*24)</f>
        <v>0.60879629629627852</v>
      </c>
      <c r="B472" s="18">
        <f>InputData_FromArduino!B472</f>
        <v>457</v>
      </c>
      <c r="C472" s="6">
        <f t="shared" si="0"/>
        <v>2.2336265884652979</v>
      </c>
      <c r="D472" s="6">
        <f t="shared" si="1"/>
        <v>6200.6680087527366</v>
      </c>
      <c r="E472" s="19" t="e">
        <f t="shared" si="2"/>
        <v>#VALUE!</v>
      </c>
    </row>
    <row r="473" spans="1:5" ht="12.75" customHeight="1" x14ac:dyDescent="0.35">
      <c r="A473" s="17">
        <f>A472+'Timing data'!$B$2/(60*60*24)</f>
        <v>0.60902777777775996</v>
      </c>
      <c r="B473" s="18">
        <f>InputData_FromArduino!B473</f>
        <v>457</v>
      </c>
      <c r="C473" s="6">
        <f t="shared" si="0"/>
        <v>2.2336265884652979</v>
      </c>
      <c r="D473" s="6">
        <f t="shared" si="1"/>
        <v>6200.6680087527366</v>
      </c>
      <c r="E473" s="19" t="e">
        <f t="shared" si="2"/>
        <v>#VALUE!</v>
      </c>
    </row>
    <row r="474" spans="1:5" ht="12.75" customHeight="1" x14ac:dyDescent="0.35">
      <c r="A474" s="17">
        <f>A473+'Timing data'!$B$2/(60*60*24)</f>
        <v>0.6092592592592414</v>
      </c>
      <c r="B474" s="18">
        <f>InputData_FromArduino!B474</f>
        <v>456</v>
      </c>
      <c r="C474" s="6">
        <f t="shared" si="0"/>
        <v>2.2287390029325511</v>
      </c>
      <c r="D474" s="6">
        <f t="shared" si="1"/>
        <v>6225.4063157894743</v>
      </c>
      <c r="E474" s="19" t="e">
        <f t="shared" si="2"/>
        <v>#VALUE!</v>
      </c>
    </row>
    <row r="475" spans="1:5" ht="12.75" customHeight="1" x14ac:dyDescent="0.35">
      <c r="A475" s="17">
        <f>A474+'Timing data'!$B$2/(60*60*24)</f>
        <v>0.60949074074072285</v>
      </c>
      <c r="B475" s="18">
        <f>InputData_FromArduino!B475</f>
        <v>457</v>
      </c>
      <c r="C475" s="6">
        <f t="shared" si="0"/>
        <v>2.2336265884652979</v>
      </c>
      <c r="D475" s="6">
        <f t="shared" si="1"/>
        <v>6200.6680087527366</v>
      </c>
      <c r="E475" s="19" t="e">
        <f t="shared" si="2"/>
        <v>#VALUE!</v>
      </c>
    </row>
    <row r="476" spans="1:5" ht="12.75" customHeight="1" x14ac:dyDescent="0.35">
      <c r="A476" s="17">
        <f>A475+'Timing data'!$B$2/(60*60*24)</f>
        <v>0.60972222222220429</v>
      </c>
      <c r="B476" s="18">
        <f>InputData_FromArduino!B476</f>
        <v>457</v>
      </c>
      <c r="C476" s="6">
        <f t="shared" si="0"/>
        <v>2.2336265884652979</v>
      </c>
      <c r="D476" s="6">
        <f t="shared" si="1"/>
        <v>6200.6680087527366</v>
      </c>
      <c r="E476" s="19" t="e">
        <f t="shared" si="2"/>
        <v>#VALUE!</v>
      </c>
    </row>
    <row r="477" spans="1:5" ht="12.75" customHeight="1" x14ac:dyDescent="0.35">
      <c r="A477" s="17">
        <f>A476+'Timing data'!$B$2/(60*60*24)</f>
        <v>0.60995370370368573</v>
      </c>
      <c r="B477" s="18">
        <f>InputData_FromArduino!B477</f>
        <v>457</v>
      </c>
      <c r="C477" s="6">
        <f t="shared" si="0"/>
        <v>2.2336265884652979</v>
      </c>
      <c r="D477" s="6">
        <f t="shared" si="1"/>
        <v>6200.6680087527366</v>
      </c>
      <c r="E477" s="19" t="e">
        <f t="shared" si="2"/>
        <v>#VALUE!</v>
      </c>
    </row>
    <row r="478" spans="1:5" ht="12.75" customHeight="1" x14ac:dyDescent="0.35">
      <c r="A478" s="17">
        <f>A477+'Timing data'!$B$2/(60*60*24)</f>
        <v>0.61018518518516718</v>
      </c>
      <c r="B478" s="18">
        <f>InputData_FromArduino!B478</f>
        <v>457</v>
      </c>
      <c r="C478" s="6">
        <f t="shared" si="0"/>
        <v>2.2336265884652979</v>
      </c>
      <c r="D478" s="6">
        <f t="shared" si="1"/>
        <v>6200.6680087527366</v>
      </c>
      <c r="E478" s="19" t="e">
        <f t="shared" si="2"/>
        <v>#VALUE!</v>
      </c>
    </row>
    <row r="479" spans="1:5" ht="12.75" customHeight="1" x14ac:dyDescent="0.35">
      <c r="A479" s="17">
        <f>A478+'Timing data'!$B$2/(60*60*24)</f>
        <v>0.61041666666664862</v>
      </c>
      <c r="B479" s="18">
        <f>InputData_FromArduino!B479</f>
        <v>456</v>
      </c>
      <c r="C479" s="6">
        <f t="shared" si="0"/>
        <v>2.2287390029325511</v>
      </c>
      <c r="D479" s="6">
        <f t="shared" si="1"/>
        <v>6225.4063157894743</v>
      </c>
      <c r="E479" s="19" t="e">
        <f t="shared" si="2"/>
        <v>#VALUE!</v>
      </c>
    </row>
    <row r="480" spans="1:5" ht="12.75" customHeight="1" x14ac:dyDescent="0.35">
      <c r="A480" s="17">
        <f>A479+'Timing data'!$B$2/(60*60*24)</f>
        <v>0.61064814814813007</v>
      </c>
      <c r="B480" s="18">
        <f>InputData_FromArduino!B480</f>
        <v>457</v>
      </c>
      <c r="C480" s="6">
        <f t="shared" si="0"/>
        <v>2.2336265884652979</v>
      </c>
      <c r="D480" s="6">
        <f t="shared" si="1"/>
        <v>6200.6680087527366</v>
      </c>
      <c r="E480" s="19" t="e">
        <f t="shared" si="2"/>
        <v>#VALUE!</v>
      </c>
    </row>
    <row r="481" spans="1:5" ht="12.75" customHeight="1" x14ac:dyDescent="0.35">
      <c r="A481" s="17">
        <f>A480+'Timing data'!$B$2/(60*60*24)</f>
        <v>0.61087962962961151</v>
      </c>
      <c r="B481" s="18">
        <f>InputData_FromArduino!B481</f>
        <v>456</v>
      </c>
      <c r="C481" s="6">
        <f t="shared" si="0"/>
        <v>2.2287390029325511</v>
      </c>
      <c r="D481" s="6">
        <f t="shared" si="1"/>
        <v>6225.4063157894743</v>
      </c>
      <c r="E481" s="19" t="e">
        <f t="shared" si="2"/>
        <v>#VALUE!</v>
      </c>
    </row>
    <row r="482" spans="1:5" ht="12.75" customHeight="1" x14ac:dyDescent="0.35">
      <c r="A482" s="17">
        <f>A481+'Timing data'!$B$2/(60*60*24)</f>
        <v>0.61111111111109295</v>
      </c>
      <c r="B482" s="18">
        <f>InputData_FromArduino!B482</f>
        <v>456</v>
      </c>
      <c r="C482" s="6">
        <f t="shared" si="0"/>
        <v>2.2287390029325511</v>
      </c>
      <c r="D482" s="6">
        <f t="shared" si="1"/>
        <v>6225.4063157894743</v>
      </c>
      <c r="E482" s="19" t="e">
        <f t="shared" si="2"/>
        <v>#VALUE!</v>
      </c>
    </row>
    <row r="483" spans="1:5" ht="12.75" customHeight="1" x14ac:dyDescent="0.35">
      <c r="A483" s="17">
        <f>A482+'Timing data'!$B$2/(60*60*24)</f>
        <v>0.6113425925925744</v>
      </c>
      <c r="B483" s="18">
        <f>InputData_FromArduino!B483</f>
        <v>457</v>
      </c>
      <c r="C483" s="6">
        <f t="shared" si="0"/>
        <v>2.2336265884652979</v>
      </c>
      <c r="D483" s="6">
        <f t="shared" si="1"/>
        <v>6200.6680087527366</v>
      </c>
      <c r="E483" s="19" t="e">
        <f t="shared" si="2"/>
        <v>#VALUE!</v>
      </c>
    </row>
    <row r="484" spans="1:5" ht="12.75" customHeight="1" x14ac:dyDescent="0.35">
      <c r="A484" s="17">
        <f>A483+'Timing data'!$B$2/(60*60*24)</f>
        <v>0.61157407407405584</v>
      </c>
      <c r="B484" s="18">
        <f>InputData_FromArduino!B484</f>
        <v>457</v>
      </c>
      <c r="C484" s="6">
        <f t="shared" si="0"/>
        <v>2.2336265884652979</v>
      </c>
      <c r="D484" s="6">
        <f t="shared" si="1"/>
        <v>6200.6680087527366</v>
      </c>
      <c r="E484" s="19" t="e">
        <f t="shared" si="2"/>
        <v>#VALUE!</v>
      </c>
    </row>
    <row r="485" spans="1:5" ht="12.75" customHeight="1" x14ac:dyDescent="0.35">
      <c r="A485" s="17">
        <f>A484+'Timing data'!$B$2/(60*60*24)</f>
        <v>0.61180555555553728</v>
      </c>
      <c r="B485" s="18">
        <f>InputData_FromArduino!B485</f>
        <v>457</v>
      </c>
      <c r="C485" s="6">
        <f t="shared" si="0"/>
        <v>2.2336265884652979</v>
      </c>
      <c r="D485" s="6">
        <f t="shared" si="1"/>
        <v>6200.6680087527366</v>
      </c>
      <c r="E485" s="19" t="e">
        <f t="shared" si="2"/>
        <v>#VALUE!</v>
      </c>
    </row>
    <row r="486" spans="1:5" ht="12.75" customHeight="1" x14ac:dyDescent="0.35">
      <c r="A486" s="17">
        <f>A485+'Timing data'!$B$2/(60*60*24)</f>
        <v>0.61203703703701873</v>
      </c>
      <c r="B486" s="18">
        <f>InputData_FromArduino!B486</f>
        <v>457</v>
      </c>
      <c r="C486" s="6">
        <f t="shared" si="0"/>
        <v>2.2336265884652979</v>
      </c>
      <c r="D486" s="6">
        <f t="shared" si="1"/>
        <v>6200.6680087527366</v>
      </c>
      <c r="E486" s="19" t="e">
        <f t="shared" si="2"/>
        <v>#VALUE!</v>
      </c>
    </row>
    <row r="487" spans="1:5" ht="12.75" customHeight="1" x14ac:dyDescent="0.35">
      <c r="A487" s="17">
        <f>A486+'Timing data'!$B$2/(60*60*24)</f>
        <v>0.61226851851850017</v>
      </c>
      <c r="B487" s="18">
        <f>InputData_FromArduino!B487</f>
        <v>457</v>
      </c>
      <c r="C487" s="6">
        <f t="shared" si="0"/>
        <v>2.2336265884652979</v>
      </c>
      <c r="D487" s="6">
        <f t="shared" si="1"/>
        <v>6200.6680087527366</v>
      </c>
      <c r="E487" s="19" t="e">
        <f t="shared" si="2"/>
        <v>#VALUE!</v>
      </c>
    </row>
    <row r="488" spans="1:5" ht="12.75" customHeight="1" x14ac:dyDescent="0.35">
      <c r="A488" s="17">
        <f>A487+'Timing data'!$B$2/(60*60*24)</f>
        <v>0.61249999999998161</v>
      </c>
      <c r="B488" s="18">
        <f>InputData_FromArduino!B488</f>
        <v>457</v>
      </c>
      <c r="C488" s="6">
        <f t="shared" si="0"/>
        <v>2.2336265884652979</v>
      </c>
      <c r="D488" s="6">
        <f t="shared" si="1"/>
        <v>6200.6680087527366</v>
      </c>
      <c r="E488" s="19" t="e">
        <f t="shared" si="2"/>
        <v>#VALUE!</v>
      </c>
    </row>
    <row r="489" spans="1:5" ht="12.75" customHeight="1" x14ac:dyDescent="0.35">
      <c r="A489" s="17">
        <f>A488+'Timing data'!$B$2/(60*60*24)</f>
        <v>0.61273148148146306</v>
      </c>
      <c r="B489" s="18">
        <f>InputData_FromArduino!B489</f>
        <v>457</v>
      </c>
      <c r="C489" s="6">
        <f t="shared" si="0"/>
        <v>2.2336265884652979</v>
      </c>
      <c r="D489" s="6">
        <f t="shared" si="1"/>
        <v>6200.6680087527366</v>
      </c>
      <c r="E489" s="19" t="e">
        <f t="shared" si="2"/>
        <v>#VALUE!</v>
      </c>
    </row>
    <row r="490" spans="1:5" ht="12.75" customHeight="1" x14ac:dyDescent="0.35">
      <c r="A490" s="17">
        <f>A489+'Timing data'!$B$2/(60*60*24)</f>
        <v>0.6129629629629445</v>
      </c>
      <c r="B490" s="18">
        <f>InputData_FromArduino!B490</f>
        <v>457</v>
      </c>
      <c r="C490" s="6">
        <f t="shared" si="0"/>
        <v>2.2336265884652979</v>
      </c>
      <c r="D490" s="6">
        <f t="shared" si="1"/>
        <v>6200.6680087527366</v>
      </c>
      <c r="E490" s="19" t="e">
        <f t="shared" si="2"/>
        <v>#VALUE!</v>
      </c>
    </row>
    <row r="491" spans="1:5" ht="12.75" customHeight="1" x14ac:dyDescent="0.35">
      <c r="A491" s="17">
        <f>A490+'Timing data'!$B$2/(60*60*24)</f>
        <v>0.61319444444442595</v>
      </c>
      <c r="B491" s="18">
        <f>InputData_FromArduino!B491</f>
        <v>457</v>
      </c>
      <c r="C491" s="6">
        <f t="shared" si="0"/>
        <v>2.2336265884652979</v>
      </c>
      <c r="D491" s="6">
        <f t="shared" si="1"/>
        <v>6200.6680087527366</v>
      </c>
      <c r="E491" s="19" t="e">
        <f t="shared" si="2"/>
        <v>#VALUE!</v>
      </c>
    </row>
    <row r="492" spans="1:5" ht="12.75" customHeight="1" x14ac:dyDescent="0.35">
      <c r="A492" s="17">
        <f>A491+'Timing data'!$B$2/(60*60*24)</f>
        <v>0.61342592592590739</v>
      </c>
      <c r="B492" s="18">
        <f>InputData_FromArduino!B492</f>
        <v>456</v>
      </c>
      <c r="C492" s="6">
        <f t="shared" si="0"/>
        <v>2.2287390029325511</v>
      </c>
      <c r="D492" s="6">
        <f t="shared" si="1"/>
        <v>6225.4063157894743</v>
      </c>
      <c r="E492" s="19" t="e">
        <f t="shared" si="2"/>
        <v>#VALUE!</v>
      </c>
    </row>
    <row r="493" spans="1:5" ht="12.75" customHeight="1" x14ac:dyDescent="0.35">
      <c r="A493" s="17">
        <f>A492+'Timing data'!$B$2/(60*60*24)</f>
        <v>0.61365740740738883</v>
      </c>
      <c r="B493" s="18">
        <f>InputData_FromArduino!B493</f>
        <v>457</v>
      </c>
      <c r="C493" s="6">
        <f t="shared" si="0"/>
        <v>2.2336265884652979</v>
      </c>
      <c r="D493" s="6">
        <f t="shared" si="1"/>
        <v>6200.6680087527366</v>
      </c>
      <c r="E493" s="19" t="e">
        <f t="shared" si="2"/>
        <v>#VALUE!</v>
      </c>
    </row>
    <row r="494" spans="1:5" ht="12.75" customHeight="1" x14ac:dyDescent="0.35">
      <c r="A494" s="17">
        <f>A493+'Timing data'!$B$2/(60*60*24)</f>
        <v>0.61388888888887028</v>
      </c>
      <c r="B494" s="18">
        <f>InputData_FromArduino!B494</f>
        <v>456</v>
      </c>
      <c r="C494" s="6">
        <f t="shared" si="0"/>
        <v>2.2287390029325511</v>
      </c>
      <c r="D494" s="6">
        <f t="shared" si="1"/>
        <v>6225.4063157894743</v>
      </c>
      <c r="E494" s="19" t="e">
        <f t="shared" si="2"/>
        <v>#VALUE!</v>
      </c>
    </row>
    <row r="495" spans="1:5" ht="12.75" customHeight="1" x14ac:dyDescent="0.35">
      <c r="A495" s="17">
        <f>A494+'Timing data'!$B$2/(60*60*24)</f>
        <v>0.61412037037035172</v>
      </c>
      <c r="B495" s="18">
        <f>InputData_FromArduino!B495</f>
        <v>457</v>
      </c>
      <c r="C495" s="6">
        <f t="shared" si="0"/>
        <v>2.2336265884652979</v>
      </c>
      <c r="D495" s="6">
        <f t="shared" si="1"/>
        <v>6200.6680087527366</v>
      </c>
      <c r="E495" s="19" t="e">
        <f t="shared" si="2"/>
        <v>#VALUE!</v>
      </c>
    </row>
    <row r="496" spans="1:5" ht="12.75" customHeight="1" x14ac:dyDescent="0.35">
      <c r="A496" s="17">
        <f>A495+'Timing data'!$B$2/(60*60*24)</f>
        <v>0.61435185185183316</v>
      </c>
      <c r="B496" s="18">
        <f>InputData_FromArduino!B496</f>
        <v>456</v>
      </c>
      <c r="C496" s="6">
        <f t="shared" si="0"/>
        <v>2.2287390029325511</v>
      </c>
      <c r="D496" s="6">
        <f t="shared" si="1"/>
        <v>6225.4063157894743</v>
      </c>
      <c r="E496" s="19" t="e">
        <f t="shared" si="2"/>
        <v>#VALUE!</v>
      </c>
    </row>
    <row r="497" spans="1:5" ht="12.75" customHeight="1" x14ac:dyDescent="0.35">
      <c r="A497" s="17">
        <f>A496+'Timing data'!$B$2/(60*60*24)</f>
        <v>0.61458333333331461</v>
      </c>
      <c r="B497" s="18">
        <f>InputData_FromArduino!B497</f>
        <v>457</v>
      </c>
      <c r="C497" s="6">
        <f t="shared" si="0"/>
        <v>2.2336265884652979</v>
      </c>
      <c r="D497" s="6">
        <f t="shared" si="1"/>
        <v>6200.6680087527366</v>
      </c>
      <c r="E497" s="19" t="e">
        <f t="shared" si="2"/>
        <v>#VALUE!</v>
      </c>
    </row>
    <row r="498" spans="1:5" ht="12.75" customHeight="1" x14ac:dyDescent="0.35">
      <c r="A498" s="17">
        <f>A497+'Timing data'!$B$2/(60*60*24)</f>
        <v>0.61481481481479605</v>
      </c>
      <c r="B498" s="18">
        <f>InputData_FromArduino!B498</f>
        <v>457</v>
      </c>
      <c r="C498" s="6">
        <f t="shared" si="0"/>
        <v>2.2336265884652979</v>
      </c>
      <c r="D498" s="6">
        <f t="shared" si="1"/>
        <v>6200.6680087527366</v>
      </c>
      <c r="E498" s="19" t="e">
        <f t="shared" si="2"/>
        <v>#VALUE!</v>
      </c>
    </row>
    <row r="499" spans="1:5" ht="12.75" customHeight="1" x14ac:dyDescent="0.35">
      <c r="A499" s="17">
        <f>A498+'Timing data'!$B$2/(60*60*24)</f>
        <v>0.61504629629627749</v>
      </c>
      <c r="B499" s="18">
        <f>InputData_FromArduino!B499</f>
        <v>457</v>
      </c>
      <c r="C499" s="6">
        <f t="shared" si="0"/>
        <v>2.2336265884652979</v>
      </c>
      <c r="D499" s="6">
        <f t="shared" si="1"/>
        <v>6200.6680087527366</v>
      </c>
      <c r="E499" s="19" t="e">
        <f t="shared" si="2"/>
        <v>#VALUE!</v>
      </c>
    </row>
    <row r="500" spans="1:5" ht="12.75" customHeight="1" x14ac:dyDescent="0.35">
      <c r="A500" s="17">
        <f>A499+'Timing data'!$B$2/(60*60*24)</f>
        <v>0.61527777777775894</v>
      </c>
      <c r="B500" s="18">
        <f>InputData_FromArduino!B500</f>
        <v>456</v>
      </c>
      <c r="C500" s="6">
        <f t="shared" si="0"/>
        <v>2.2287390029325511</v>
      </c>
      <c r="D500" s="6">
        <f t="shared" si="1"/>
        <v>6225.4063157894743</v>
      </c>
      <c r="E500" s="19" t="e">
        <f t="shared" si="2"/>
        <v>#VALUE!</v>
      </c>
    </row>
    <row r="501" spans="1:5" ht="12.75" customHeight="1" x14ac:dyDescent="0.35">
      <c r="A501" s="21"/>
      <c r="B501" s="6"/>
      <c r="C501" s="6"/>
      <c r="D501" s="6"/>
      <c r="E501" s="6"/>
    </row>
    <row r="502" spans="1:5" ht="12.75" customHeight="1" x14ac:dyDescent="0.35">
      <c r="A502" s="21"/>
      <c r="B502" s="6"/>
      <c r="C502" s="6"/>
      <c r="D502" s="6"/>
      <c r="E502" s="6"/>
    </row>
    <row r="503" spans="1:5" ht="12.75" customHeight="1" x14ac:dyDescent="0.35">
      <c r="A503" s="21"/>
      <c r="B503" s="6"/>
      <c r="C503" s="6"/>
      <c r="D503" s="6"/>
      <c r="E503" s="6"/>
    </row>
    <row r="504" spans="1:5" ht="12.75" customHeight="1" x14ac:dyDescent="0.35">
      <c r="A504" s="21"/>
      <c r="B504" s="6"/>
      <c r="C504" s="6"/>
      <c r="D504" s="6"/>
      <c r="E504" s="6"/>
    </row>
    <row r="505" spans="1:5" ht="12.75" customHeight="1" x14ac:dyDescent="0.35">
      <c r="A505" s="21"/>
      <c r="B505" s="6"/>
      <c r="C505" s="6"/>
      <c r="D505" s="6"/>
      <c r="E505" s="6"/>
    </row>
    <row r="506" spans="1:5" ht="12.75" customHeight="1" x14ac:dyDescent="0.35">
      <c r="A506" s="21"/>
      <c r="B506" s="6"/>
      <c r="C506" s="6"/>
      <c r="D506" s="6"/>
      <c r="E506" s="6"/>
    </row>
    <row r="507" spans="1:5" ht="12.75" customHeight="1" x14ac:dyDescent="0.35">
      <c r="A507" s="21"/>
      <c r="B507" s="6"/>
      <c r="C507" s="6"/>
      <c r="D507" s="6"/>
      <c r="E507" s="6"/>
    </row>
    <row r="508" spans="1:5" ht="12.75" customHeight="1" x14ac:dyDescent="0.35">
      <c r="A508" s="21"/>
      <c r="B508" s="6"/>
      <c r="C508" s="6"/>
      <c r="D508" s="6"/>
      <c r="E508" s="6"/>
    </row>
    <row r="509" spans="1:5" ht="12.75" customHeight="1" x14ac:dyDescent="0.35">
      <c r="A509" s="21"/>
      <c r="B509" s="6"/>
      <c r="C509" s="6"/>
      <c r="D509" s="6"/>
      <c r="E509" s="6"/>
    </row>
    <row r="510" spans="1:5" ht="12.75" customHeight="1" x14ac:dyDescent="0.35">
      <c r="A510" s="21"/>
      <c r="B510" s="6"/>
      <c r="C510" s="6"/>
      <c r="D510" s="6"/>
      <c r="E510" s="6"/>
    </row>
    <row r="511" spans="1:5" ht="12.75" customHeight="1" x14ac:dyDescent="0.35">
      <c r="A511" s="21"/>
      <c r="B511" s="6"/>
      <c r="C511" s="6"/>
      <c r="D511" s="6"/>
      <c r="E511" s="6"/>
    </row>
    <row r="512" spans="1:5" ht="12.75" customHeight="1" x14ac:dyDescent="0.35">
      <c r="A512" s="21"/>
      <c r="B512" s="6"/>
      <c r="C512" s="6"/>
      <c r="D512" s="6"/>
      <c r="E512" s="6"/>
    </row>
    <row r="513" spans="1:5" ht="12.75" customHeight="1" x14ac:dyDescent="0.35">
      <c r="A513" s="21"/>
      <c r="B513" s="6"/>
      <c r="C513" s="6"/>
      <c r="D513" s="6"/>
      <c r="E513" s="6"/>
    </row>
    <row r="514" spans="1:5" ht="12.75" customHeight="1" x14ac:dyDescent="0.35">
      <c r="A514" s="21"/>
      <c r="B514" s="6"/>
      <c r="C514" s="6"/>
      <c r="D514" s="6"/>
      <c r="E514" s="6"/>
    </row>
    <row r="515" spans="1:5" ht="12.75" customHeight="1" x14ac:dyDescent="0.35">
      <c r="A515" s="21"/>
      <c r="B515" s="6"/>
      <c r="C515" s="6"/>
      <c r="D515" s="6"/>
      <c r="E515" s="6"/>
    </row>
    <row r="516" spans="1:5" ht="12.75" customHeight="1" x14ac:dyDescent="0.35">
      <c r="A516" s="21"/>
      <c r="B516" s="6"/>
      <c r="C516" s="6"/>
      <c r="D516" s="6"/>
      <c r="E516" s="6"/>
    </row>
    <row r="517" spans="1:5" ht="12.75" customHeight="1" x14ac:dyDescent="0.35">
      <c r="A517" s="21"/>
      <c r="B517" s="6"/>
      <c r="C517" s="6"/>
      <c r="D517" s="6"/>
      <c r="E517" s="6"/>
    </row>
    <row r="518" spans="1:5" ht="12.75" customHeight="1" x14ac:dyDescent="0.35">
      <c r="A518" s="21"/>
      <c r="B518" s="6"/>
      <c r="C518" s="6"/>
      <c r="D518" s="6"/>
      <c r="E518" s="6"/>
    </row>
    <row r="519" spans="1:5" ht="12.75" customHeight="1" x14ac:dyDescent="0.35">
      <c r="A519" s="21"/>
      <c r="B519" s="6"/>
      <c r="C519" s="6"/>
      <c r="D519" s="6"/>
      <c r="E519" s="6"/>
    </row>
    <row r="520" spans="1:5" ht="12.75" customHeight="1" x14ac:dyDescent="0.35">
      <c r="A520" s="21"/>
      <c r="B520" s="6"/>
      <c r="C520" s="6"/>
      <c r="D520" s="6"/>
      <c r="E520" s="6"/>
    </row>
    <row r="521" spans="1:5" ht="12.75" customHeight="1" x14ac:dyDescent="0.35">
      <c r="A521" s="21"/>
      <c r="B521" s="6"/>
      <c r="C521" s="6"/>
      <c r="D521" s="6"/>
      <c r="E521" s="6"/>
    </row>
    <row r="522" spans="1:5" ht="12.75" customHeight="1" x14ac:dyDescent="0.35">
      <c r="A522" s="21"/>
      <c r="B522" s="6"/>
      <c r="C522" s="6"/>
      <c r="D522" s="6"/>
      <c r="E522" s="6"/>
    </row>
    <row r="523" spans="1:5" ht="12.75" customHeight="1" x14ac:dyDescent="0.35">
      <c r="A523" s="21"/>
      <c r="B523" s="6"/>
      <c r="C523" s="6"/>
      <c r="D523" s="6"/>
      <c r="E523" s="6"/>
    </row>
    <row r="524" spans="1:5" ht="12.75" customHeight="1" x14ac:dyDescent="0.35">
      <c r="A524" s="21"/>
      <c r="B524" s="6"/>
      <c r="C524" s="6"/>
      <c r="D524" s="6"/>
      <c r="E524" s="6"/>
    </row>
    <row r="525" spans="1:5" ht="12.75" customHeight="1" x14ac:dyDescent="0.35">
      <c r="A525" s="21"/>
      <c r="B525" s="6"/>
      <c r="C525" s="6"/>
      <c r="D525" s="6"/>
      <c r="E525" s="6"/>
    </row>
    <row r="526" spans="1:5" ht="12.75" customHeight="1" x14ac:dyDescent="0.35">
      <c r="A526" s="21"/>
      <c r="B526" s="6"/>
      <c r="C526" s="6"/>
      <c r="D526" s="6"/>
      <c r="E526" s="6"/>
    </row>
    <row r="527" spans="1:5" ht="12.75" customHeight="1" x14ac:dyDescent="0.35">
      <c r="A527" s="21"/>
      <c r="B527" s="6"/>
      <c r="C527" s="6"/>
      <c r="D527" s="6"/>
      <c r="E527" s="6"/>
    </row>
    <row r="528" spans="1:5" ht="12.75" customHeight="1" x14ac:dyDescent="0.35">
      <c r="A528" s="21"/>
      <c r="B528" s="6"/>
      <c r="C528" s="6"/>
      <c r="D528" s="6"/>
      <c r="E528" s="6"/>
    </row>
    <row r="529" spans="1:5" ht="12.75" customHeight="1" x14ac:dyDescent="0.35">
      <c r="A529" s="21"/>
      <c r="B529" s="6"/>
      <c r="C529" s="6"/>
      <c r="D529" s="6"/>
      <c r="E529" s="6"/>
    </row>
    <row r="530" spans="1:5" ht="12.75" customHeight="1" x14ac:dyDescent="0.35">
      <c r="A530" s="21"/>
      <c r="B530" s="6"/>
      <c r="C530" s="6"/>
      <c r="D530" s="6"/>
      <c r="E530" s="6"/>
    </row>
    <row r="531" spans="1:5" ht="12.75" customHeight="1" x14ac:dyDescent="0.35">
      <c r="A531" s="21"/>
      <c r="B531" s="6"/>
      <c r="C531" s="6"/>
      <c r="D531" s="6"/>
      <c r="E531" s="6"/>
    </row>
    <row r="532" spans="1:5" ht="12.75" customHeight="1" x14ac:dyDescent="0.35">
      <c r="A532" s="21"/>
      <c r="B532" s="6"/>
      <c r="C532" s="6"/>
      <c r="D532" s="6"/>
      <c r="E532" s="6"/>
    </row>
    <row r="533" spans="1:5" ht="12.75" customHeight="1" x14ac:dyDescent="0.35">
      <c r="A533" s="21"/>
      <c r="B533" s="6"/>
      <c r="C533" s="6"/>
      <c r="D533" s="6"/>
      <c r="E533" s="6"/>
    </row>
    <row r="534" spans="1:5" ht="12.75" customHeight="1" x14ac:dyDescent="0.35">
      <c r="A534" s="21"/>
      <c r="B534" s="6"/>
      <c r="C534" s="6"/>
      <c r="D534" s="6"/>
      <c r="E534" s="6"/>
    </row>
    <row r="535" spans="1:5" ht="12.75" customHeight="1" x14ac:dyDescent="0.35">
      <c r="A535" s="21"/>
      <c r="B535" s="6"/>
      <c r="C535" s="6"/>
      <c r="D535" s="6"/>
      <c r="E535" s="6"/>
    </row>
    <row r="536" spans="1:5" ht="12.75" customHeight="1" x14ac:dyDescent="0.35">
      <c r="A536" s="21"/>
      <c r="B536" s="6"/>
      <c r="C536" s="6"/>
      <c r="D536" s="6"/>
      <c r="E536" s="6"/>
    </row>
    <row r="537" spans="1:5" ht="12.75" customHeight="1" x14ac:dyDescent="0.35">
      <c r="A537" s="21"/>
      <c r="B537" s="6"/>
      <c r="C537" s="6"/>
      <c r="D537" s="6"/>
      <c r="E537" s="6"/>
    </row>
    <row r="538" spans="1:5" ht="12.75" customHeight="1" x14ac:dyDescent="0.35">
      <c r="A538" s="21"/>
      <c r="B538" s="6"/>
      <c r="C538" s="6"/>
      <c r="D538" s="6"/>
      <c r="E538" s="6"/>
    </row>
    <row r="539" spans="1:5" ht="12.75" customHeight="1" x14ac:dyDescent="0.35">
      <c r="A539" s="21"/>
      <c r="B539" s="6"/>
      <c r="C539" s="6"/>
      <c r="D539" s="6"/>
      <c r="E539" s="6"/>
    </row>
    <row r="540" spans="1:5" ht="12.75" customHeight="1" x14ac:dyDescent="0.35">
      <c r="A540" s="21"/>
      <c r="B540" s="6"/>
      <c r="C540" s="6"/>
      <c r="D540" s="6"/>
      <c r="E540" s="6"/>
    </row>
    <row r="541" spans="1:5" ht="12.75" customHeight="1" x14ac:dyDescent="0.35">
      <c r="A541" s="21"/>
      <c r="B541" s="6"/>
      <c r="C541" s="6"/>
      <c r="D541" s="6"/>
      <c r="E541" s="6"/>
    </row>
    <row r="542" spans="1:5" ht="12.75" customHeight="1" x14ac:dyDescent="0.35">
      <c r="A542" s="21"/>
      <c r="B542" s="6"/>
      <c r="C542" s="6"/>
      <c r="D542" s="6"/>
      <c r="E542" s="6"/>
    </row>
    <row r="543" spans="1:5" ht="12.75" customHeight="1" x14ac:dyDescent="0.35">
      <c r="A543" s="21"/>
      <c r="B543" s="6"/>
      <c r="C543" s="6"/>
      <c r="D543" s="6"/>
      <c r="E543" s="6"/>
    </row>
    <row r="544" spans="1:5" ht="12.75" customHeight="1" x14ac:dyDescent="0.35">
      <c r="A544" s="21"/>
      <c r="B544" s="6"/>
      <c r="C544" s="6"/>
      <c r="D544" s="6"/>
      <c r="E544" s="6"/>
    </row>
    <row r="545" spans="1:5" ht="12.75" customHeight="1" x14ac:dyDescent="0.35">
      <c r="A545" s="21"/>
      <c r="B545" s="6"/>
      <c r="C545" s="6"/>
      <c r="D545" s="6"/>
      <c r="E545" s="6"/>
    </row>
    <row r="546" spans="1:5" ht="12.75" customHeight="1" x14ac:dyDescent="0.35">
      <c r="A546" s="21"/>
      <c r="B546" s="6"/>
      <c r="C546" s="6"/>
      <c r="D546" s="6"/>
      <c r="E546" s="6"/>
    </row>
    <row r="547" spans="1:5" ht="12.75" customHeight="1" x14ac:dyDescent="0.35">
      <c r="A547" s="21"/>
      <c r="B547" s="6"/>
      <c r="C547" s="6"/>
      <c r="D547" s="6"/>
      <c r="E547" s="6"/>
    </row>
    <row r="548" spans="1:5" ht="12.75" customHeight="1" x14ac:dyDescent="0.35">
      <c r="A548" s="21"/>
      <c r="B548" s="6"/>
      <c r="C548" s="6"/>
      <c r="D548" s="6"/>
      <c r="E548" s="6"/>
    </row>
    <row r="549" spans="1:5" ht="12.75" customHeight="1" x14ac:dyDescent="0.35">
      <c r="A549" s="21"/>
      <c r="B549" s="6"/>
      <c r="C549" s="6"/>
      <c r="D549" s="6"/>
      <c r="E549" s="6"/>
    </row>
    <row r="550" spans="1:5" ht="12.75" customHeight="1" x14ac:dyDescent="0.35">
      <c r="A550" s="21"/>
      <c r="B550" s="6"/>
      <c r="C550" s="6"/>
      <c r="D550" s="6"/>
      <c r="E550" s="6"/>
    </row>
    <row r="551" spans="1:5" ht="12.75" customHeight="1" x14ac:dyDescent="0.35">
      <c r="A551" s="21"/>
      <c r="B551" s="6"/>
      <c r="C551" s="6"/>
      <c r="D551" s="6"/>
      <c r="E551" s="6"/>
    </row>
    <row r="552" spans="1:5" ht="12.75" customHeight="1" x14ac:dyDescent="0.35">
      <c r="A552" s="21"/>
      <c r="B552" s="6"/>
      <c r="C552" s="6"/>
      <c r="D552" s="6"/>
      <c r="E552" s="6"/>
    </row>
    <row r="553" spans="1:5" ht="12.75" customHeight="1" x14ac:dyDescent="0.35">
      <c r="A553" s="21"/>
      <c r="B553" s="6"/>
      <c r="C553" s="6"/>
      <c r="D553" s="6"/>
      <c r="E553" s="6"/>
    </row>
    <row r="554" spans="1:5" ht="12.75" customHeight="1" x14ac:dyDescent="0.35">
      <c r="A554" s="21"/>
      <c r="B554" s="6"/>
      <c r="C554" s="6"/>
      <c r="D554" s="6"/>
      <c r="E554" s="6"/>
    </row>
    <row r="555" spans="1:5" ht="12.75" customHeight="1" x14ac:dyDescent="0.35">
      <c r="A555" s="21"/>
      <c r="B555" s="6"/>
      <c r="C555" s="6"/>
      <c r="D555" s="6"/>
      <c r="E555" s="6"/>
    </row>
    <row r="556" spans="1:5" ht="12.75" customHeight="1" x14ac:dyDescent="0.35">
      <c r="A556" s="21"/>
      <c r="B556" s="6"/>
      <c r="C556" s="6"/>
      <c r="D556" s="6"/>
      <c r="E556" s="6"/>
    </row>
    <row r="557" spans="1:5" ht="12.75" customHeight="1" x14ac:dyDescent="0.35">
      <c r="A557" s="21"/>
      <c r="B557" s="6"/>
      <c r="C557" s="6"/>
      <c r="D557" s="6"/>
      <c r="E557" s="6"/>
    </row>
    <row r="558" spans="1:5" ht="12.75" customHeight="1" x14ac:dyDescent="0.35">
      <c r="A558" s="21"/>
      <c r="B558" s="6"/>
      <c r="C558" s="6"/>
      <c r="D558" s="6"/>
      <c r="E558" s="6"/>
    </row>
    <row r="559" spans="1:5" ht="12.75" customHeight="1" x14ac:dyDescent="0.35">
      <c r="A559" s="21"/>
      <c r="B559" s="6"/>
      <c r="C559" s="6"/>
      <c r="D559" s="6"/>
      <c r="E559" s="6"/>
    </row>
    <row r="560" spans="1:5" ht="12.75" customHeight="1" x14ac:dyDescent="0.35">
      <c r="A560" s="21"/>
      <c r="B560" s="6"/>
      <c r="C560" s="6"/>
      <c r="D560" s="6"/>
      <c r="E560" s="6"/>
    </row>
    <row r="561" spans="1:5" ht="12.75" customHeight="1" x14ac:dyDescent="0.35">
      <c r="A561" s="21"/>
      <c r="B561" s="6"/>
      <c r="C561" s="6"/>
      <c r="D561" s="6"/>
      <c r="E561" s="6"/>
    </row>
    <row r="562" spans="1:5" ht="12.75" customHeight="1" x14ac:dyDescent="0.35">
      <c r="A562" s="21"/>
      <c r="B562" s="6"/>
      <c r="C562" s="6"/>
      <c r="D562" s="6"/>
      <c r="E562" s="6"/>
    </row>
    <row r="563" spans="1:5" ht="12.75" customHeight="1" x14ac:dyDescent="0.35">
      <c r="A563" s="21"/>
      <c r="B563" s="6"/>
      <c r="C563" s="6"/>
      <c r="D563" s="6"/>
      <c r="E563" s="6"/>
    </row>
    <row r="564" spans="1:5" ht="12.75" customHeight="1" x14ac:dyDescent="0.35">
      <c r="A564" s="21"/>
      <c r="B564" s="6"/>
      <c r="C564" s="6"/>
      <c r="D564" s="6"/>
      <c r="E564" s="6"/>
    </row>
    <row r="565" spans="1:5" ht="12.75" customHeight="1" x14ac:dyDescent="0.35">
      <c r="A565" s="21"/>
      <c r="B565" s="6"/>
      <c r="C565" s="6"/>
      <c r="D565" s="6"/>
      <c r="E565" s="6"/>
    </row>
    <row r="566" spans="1:5" ht="12.75" customHeight="1" x14ac:dyDescent="0.35">
      <c r="A566" s="21"/>
      <c r="B566" s="6"/>
      <c r="C566" s="6"/>
      <c r="D566" s="6"/>
      <c r="E566" s="6"/>
    </row>
    <row r="567" spans="1:5" ht="12.75" customHeight="1" x14ac:dyDescent="0.35">
      <c r="A567" s="21"/>
      <c r="B567" s="6"/>
      <c r="C567" s="6"/>
      <c r="D567" s="6"/>
      <c r="E567" s="6"/>
    </row>
    <row r="568" spans="1:5" ht="12.75" customHeight="1" x14ac:dyDescent="0.35">
      <c r="A568" s="21"/>
      <c r="B568" s="6"/>
      <c r="C568" s="6"/>
      <c r="D568" s="6"/>
      <c r="E568" s="6"/>
    </row>
    <row r="569" spans="1:5" ht="12.75" customHeight="1" x14ac:dyDescent="0.35">
      <c r="A569" s="21"/>
      <c r="B569" s="6"/>
      <c r="C569" s="6"/>
      <c r="D569" s="6"/>
      <c r="E569" s="6"/>
    </row>
    <row r="570" spans="1:5" ht="12.75" customHeight="1" x14ac:dyDescent="0.35">
      <c r="A570" s="21"/>
      <c r="B570" s="6"/>
      <c r="C570" s="6"/>
      <c r="D570" s="6"/>
      <c r="E570" s="6"/>
    </row>
    <row r="571" spans="1:5" ht="12.75" customHeight="1" x14ac:dyDescent="0.35">
      <c r="A571" s="21"/>
      <c r="B571" s="6"/>
      <c r="C571" s="6"/>
      <c r="D571" s="6"/>
      <c r="E571" s="6"/>
    </row>
    <row r="572" spans="1:5" ht="12.75" customHeight="1" x14ac:dyDescent="0.35">
      <c r="A572" s="21"/>
      <c r="B572" s="6"/>
      <c r="C572" s="6"/>
      <c r="D572" s="6"/>
      <c r="E572" s="6"/>
    </row>
    <row r="573" spans="1:5" ht="12.75" customHeight="1" x14ac:dyDescent="0.35">
      <c r="A573" s="21"/>
      <c r="B573" s="6"/>
      <c r="C573" s="6"/>
      <c r="D573" s="6"/>
      <c r="E573" s="6"/>
    </row>
    <row r="574" spans="1:5" ht="12.75" customHeight="1" x14ac:dyDescent="0.35">
      <c r="A574" s="21"/>
      <c r="B574" s="6"/>
      <c r="C574" s="6"/>
      <c r="D574" s="6"/>
      <c r="E574" s="6"/>
    </row>
    <row r="575" spans="1:5" ht="12.75" customHeight="1" x14ac:dyDescent="0.35">
      <c r="A575" s="21"/>
      <c r="B575" s="6"/>
      <c r="C575" s="6"/>
      <c r="D575" s="6"/>
      <c r="E575" s="6"/>
    </row>
    <row r="576" spans="1:5" ht="12.75" customHeight="1" x14ac:dyDescent="0.35">
      <c r="A576" s="21"/>
      <c r="B576" s="6"/>
      <c r="C576" s="6"/>
      <c r="D576" s="6"/>
      <c r="E576" s="6"/>
    </row>
    <row r="577" spans="1:5" ht="12.75" customHeight="1" x14ac:dyDescent="0.35">
      <c r="A577" s="21"/>
      <c r="B577" s="6"/>
      <c r="C577" s="6"/>
      <c r="D577" s="6"/>
      <c r="E577" s="6"/>
    </row>
    <row r="578" spans="1:5" ht="12.75" customHeight="1" x14ac:dyDescent="0.35">
      <c r="A578" s="21"/>
      <c r="B578" s="6"/>
      <c r="C578" s="6"/>
      <c r="D578" s="6"/>
      <c r="E578" s="6"/>
    </row>
    <row r="579" spans="1:5" ht="12.75" customHeight="1" x14ac:dyDescent="0.35">
      <c r="A579" s="21"/>
      <c r="B579" s="6"/>
      <c r="C579" s="6"/>
      <c r="D579" s="6"/>
      <c r="E579" s="6"/>
    </row>
    <row r="580" spans="1:5" ht="12.75" customHeight="1" x14ac:dyDescent="0.35">
      <c r="A580" s="21"/>
      <c r="B580" s="6"/>
      <c r="C580" s="6"/>
      <c r="D580" s="6"/>
      <c r="E580" s="6"/>
    </row>
    <row r="581" spans="1:5" ht="12.75" customHeight="1" x14ac:dyDescent="0.35">
      <c r="A581" s="21"/>
      <c r="B581" s="6"/>
      <c r="C581" s="6"/>
      <c r="D581" s="6"/>
      <c r="E581" s="6"/>
    </row>
    <row r="582" spans="1:5" ht="12.75" customHeight="1" x14ac:dyDescent="0.35">
      <c r="A582" s="21"/>
      <c r="B582" s="6"/>
      <c r="C582" s="6"/>
      <c r="D582" s="6"/>
      <c r="E582" s="6"/>
    </row>
    <row r="583" spans="1:5" ht="12.75" customHeight="1" x14ac:dyDescent="0.35">
      <c r="A583" s="21"/>
      <c r="B583" s="6"/>
      <c r="C583" s="6"/>
      <c r="D583" s="6"/>
      <c r="E583" s="6"/>
    </row>
    <row r="584" spans="1:5" ht="12.75" customHeight="1" x14ac:dyDescent="0.35">
      <c r="A584" s="21"/>
      <c r="B584" s="6"/>
      <c r="C584" s="6"/>
      <c r="D584" s="6"/>
      <c r="E584" s="6"/>
    </row>
    <row r="585" spans="1:5" ht="12.75" customHeight="1" x14ac:dyDescent="0.35">
      <c r="A585" s="21"/>
      <c r="B585" s="6"/>
      <c r="C585" s="6"/>
      <c r="D585" s="6"/>
      <c r="E585" s="6"/>
    </row>
    <row r="586" spans="1:5" ht="12.75" customHeight="1" x14ac:dyDescent="0.35">
      <c r="A586" s="21"/>
      <c r="B586" s="6"/>
      <c r="C586" s="6"/>
      <c r="D586" s="6"/>
      <c r="E586" s="6"/>
    </row>
    <row r="587" spans="1:5" ht="12.75" customHeight="1" x14ac:dyDescent="0.35">
      <c r="A587" s="21"/>
      <c r="B587" s="6"/>
      <c r="C587" s="6"/>
      <c r="D587" s="6"/>
      <c r="E587" s="6"/>
    </row>
    <row r="588" spans="1:5" ht="12.75" customHeight="1" x14ac:dyDescent="0.35">
      <c r="A588" s="21"/>
      <c r="B588" s="6"/>
      <c r="C588" s="6"/>
      <c r="D588" s="6"/>
      <c r="E588" s="6"/>
    </row>
    <row r="589" spans="1:5" ht="12.75" customHeight="1" x14ac:dyDescent="0.35">
      <c r="A589" s="21"/>
      <c r="B589" s="6"/>
      <c r="C589" s="6"/>
      <c r="D589" s="6"/>
      <c r="E589" s="6"/>
    </row>
    <row r="590" spans="1:5" ht="12.75" customHeight="1" x14ac:dyDescent="0.35">
      <c r="A590" s="21"/>
      <c r="B590" s="6"/>
      <c r="C590" s="6"/>
      <c r="D590" s="6"/>
      <c r="E590" s="6"/>
    </row>
    <row r="591" spans="1:5" ht="12.75" customHeight="1" x14ac:dyDescent="0.35">
      <c r="A591" s="21"/>
      <c r="B591" s="6"/>
      <c r="C591" s="6"/>
      <c r="D591" s="6"/>
      <c r="E591" s="6"/>
    </row>
    <row r="592" spans="1:5" ht="12.75" customHeight="1" x14ac:dyDescent="0.35">
      <c r="A592" s="21"/>
      <c r="B592" s="6"/>
      <c r="C592" s="6"/>
      <c r="D592" s="6"/>
      <c r="E592" s="6"/>
    </row>
    <row r="593" spans="1:5" ht="12.75" customHeight="1" x14ac:dyDescent="0.35">
      <c r="A593" s="21"/>
      <c r="B593" s="6"/>
      <c r="C593" s="6"/>
      <c r="D593" s="6"/>
      <c r="E593" s="6"/>
    </row>
    <row r="594" spans="1:5" ht="12.75" customHeight="1" x14ac:dyDescent="0.35">
      <c r="A594" s="21"/>
      <c r="B594" s="6"/>
      <c r="C594" s="6"/>
      <c r="D594" s="6"/>
      <c r="E594" s="6"/>
    </row>
    <row r="595" spans="1:5" ht="12.75" customHeight="1" x14ac:dyDescent="0.35">
      <c r="A595" s="21"/>
      <c r="B595" s="6"/>
      <c r="C595" s="6"/>
      <c r="D595" s="6"/>
      <c r="E595" s="6"/>
    </row>
    <row r="596" spans="1:5" ht="12.75" customHeight="1" x14ac:dyDescent="0.35">
      <c r="A596" s="21"/>
      <c r="B596" s="6"/>
      <c r="C596" s="6"/>
      <c r="D596" s="6"/>
      <c r="E596" s="6"/>
    </row>
    <row r="597" spans="1:5" ht="12.75" customHeight="1" x14ac:dyDescent="0.35">
      <c r="A597" s="21"/>
      <c r="B597" s="6"/>
      <c r="C597" s="6"/>
      <c r="D597" s="6"/>
      <c r="E597" s="6"/>
    </row>
    <row r="598" spans="1:5" ht="12.75" customHeight="1" x14ac:dyDescent="0.35">
      <c r="A598" s="21"/>
      <c r="B598" s="6"/>
      <c r="C598" s="6"/>
      <c r="D598" s="6"/>
      <c r="E598" s="6"/>
    </row>
    <row r="599" spans="1:5" ht="12.75" customHeight="1" x14ac:dyDescent="0.35">
      <c r="A599" s="21"/>
      <c r="B599" s="6"/>
      <c r="C599" s="6"/>
      <c r="D599" s="6"/>
      <c r="E599" s="6"/>
    </row>
    <row r="600" spans="1:5" ht="12.75" customHeight="1" x14ac:dyDescent="0.35">
      <c r="A600" s="21"/>
      <c r="B600" s="6"/>
      <c r="C600" s="6"/>
      <c r="D600" s="6"/>
      <c r="E600" s="6"/>
    </row>
    <row r="601" spans="1:5" ht="12.75" customHeight="1" x14ac:dyDescent="0.35">
      <c r="A601" s="21"/>
      <c r="B601" s="6"/>
      <c r="C601" s="6"/>
      <c r="D601" s="6"/>
      <c r="E601" s="6"/>
    </row>
    <row r="602" spans="1:5" ht="12.75" customHeight="1" x14ac:dyDescent="0.35">
      <c r="A602" s="21"/>
      <c r="B602" s="6"/>
      <c r="C602" s="6"/>
      <c r="D602" s="6"/>
      <c r="E602" s="6"/>
    </row>
    <row r="603" spans="1:5" ht="12.75" customHeight="1" x14ac:dyDescent="0.35">
      <c r="A603" s="21"/>
      <c r="B603" s="6"/>
      <c r="C603" s="6"/>
      <c r="D603" s="6"/>
      <c r="E603" s="6"/>
    </row>
    <row r="604" spans="1:5" ht="12.75" customHeight="1" x14ac:dyDescent="0.35">
      <c r="A604" s="21"/>
      <c r="B604" s="6"/>
      <c r="C604" s="6"/>
      <c r="D604" s="6"/>
      <c r="E604" s="6"/>
    </row>
    <row r="605" spans="1:5" ht="12.75" customHeight="1" x14ac:dyDescent="0.35">
      <c r="A605" s="21"/>
      <c r="B605" s="6"/>
      <c r="C605" s="6"/>
      <c r="D605" s="6"/>
      <c r="E605" s="6"/>
    </row>
    <row r="606" spans="1:5" ht="12.75" customHeight="1" x14ac:dyDescent="0.35">
      <c r="A606" s="21"/>
      <c r="B606" s="6"/>
      <c r="C606" s="6"/>
      <c r="D606" s="6"/>
      <c r="E606" s="6"/>
    </row>
    <row r="607" spans="1:5" ht="12.75" customHeight="1" x14ac:dyDescent="0.35">
      <c r="A607" s="21"/>
      <c r="B607" s="6"/>
      <c r="C607" s="6"/>
      <c r="D607" s="6"/>
      <c r="E607" s="6"/>
    </row>
    <row r="608" spans="1:5" ht="12.75" customHeight="1" x14ac:dyDescent="0.35">
      <c r="A608" s="21"/>
      <c r="B608" s="6"/>
      <c r="C608" s="6"/>
      <c r="D608" s="6"/>
      <c r="E608" s="6"/>
    </row>
    <row r="609" spans="1:5" ht="12.75" customHeight="1" x14ac:dyDescent="0.35">
      <c r="A609" s="21"/>
      <c r="B609" s="6"/>
      <c r="C609" s="6"/>
      <c r="D609" s="6"/>
      <c r="E609" s="6"/>
    </row>
    <row r="610" spans="1:5" ht="12.75" customHeight="1" x14ac:dyDescent="0.35">
      <c r="A610" s="21"/>
      <c r="B610" s="6"/>
      <c r="C610" s="6"/>
      <c r="D610" s="6"/>
      <c r="E610" s="6"/>
    </row>
    <row r="611" spans="1:5" ht="12.75" customHeight="1" x14ac:dyDescent="0.35">
      <c r="A611" s="21"/>
      <c r="B611" s="6"/>
      <c r="C611" s="6"/>
      <c r="D611" s="6"/>
      <c r="E611" s="6"/>
    </row>
    <row r="612" spans="1:5" ht="12.75" customHeight="1" x14ac:dyDescent="0.35">
      <c r="A612" s="21"/>
      <c r="B612" s="6"/>
      <c r="C612" s="6"/>
      <c r="D612" s="6"/>
      <c r="E612" s="6"/>
    </row>
    <row r="613" spans="1:5" ht="12.75" customHeight="1" x14ac:dyDescent="0.35">
      <c r="A613" s="21"/>
      <c r="B613" s="6"/>
      <c r="C613" s="6"/>
      <c r="D613" s="6"/>
      <c r="E613" s="6"/>
    </row>
    <row r="614" spans="1:5" ht="12.75" customHeight="1" x14ac:dyDescent="0.35">
      <c r="A614" s="21"/>
      <c r="B614" s="6"/>
      <c r="C614" s="6"/>
      <c r="D614" s="6"/>
      <c r="E614" s="6"/>
    </row>
    <row r="615" spans="1:5" ht="12.75" customHeight="1" x14ac:dyDescent="0.35">
      <c r="A615" s="21"/>
      <c r="B615" s="6"/>
      <c r="C615" s="6"/>
      <c r="D615" s="6"/>
      <c r="E615" s="6"/>
    </row>
    <row r="616" spans="1:5" ht="12.75" customHeight="1" x14ac:dyDescent="0.35">
      <c r="A616" s="21"/>
      <c r="B616" s="6"/>
      <c r="C616" s="6"/>
      <c r="D616" s="6"/>
      <c r="E616" s="6"/>
    </row>
    <row r="617" spans="1:5" ht="12.75" customHeight="1" x14ac:dyDescent="0.35">
      <c r="A617" s="21"/>
      <c r="B617" s="6"/>
      <c r="C617" s="6"/>
      <c r="D617" s="6"/>
      <c r="E617" s="6"/>
    </row>
    <row r="618" spans="1:5" ht="12.75" customHeight="1" x14ac:dyDescent="0.35">
      <c r="A618" s="21"/>
      <c r="B618" s="6"/>
      <c r="C618" s="6"/>
      <c r="D618" s="6"/>
      <c r="E618" s="6"/>
    </row>
    <row r="619" spans="1:5" ht="12.75" customHeight="1" x14ac:dyDescent="0.35">
      <c r="A619" s="21"/>
      <c r="B619" s="6"/>
      <c r="C619" s="6"/>
      <c r="D619" s="6"/>
      <c r="E619" s="6"/>
    </row>
    <row r="620" spans="1:5" ht="12.75" customHeight="1" x14ac:dyDescent="0.35">
      <c r="A620" s="21"/>
      <c r="B620" s="6"/>
      <c r="C620" s="6"/>
      <c r="D620" s="6"/>
      <c r="E620" s="6"/>
    </row>
    <row r="621" spans="1:5" ht="12.75" customHeight="1" x14ac:dyDescent="0.35">
      <c r="A621" s="21"/>
      <c r="B621" s="6"/>
      <c r="C621" s="6"/>
      <c r="D621" s="6"/>
      <c r="E621" s="6"/>
    </row>
    <row r="622" spans="1:5" ht="12.75" customHeight="1" x14ac:dyDescent="0.35">
      <c r="A622" s="21"/>
      <c r="B622" s="6"/>
      <c r="C622" s="6"/>
      <c r="D622" s="6"/>
      <c r="E622" s="6"/>
    </row>
    <row r="623" spans="1:5" ht="12.75" customHeight="1" x14ac:dyDescent="0.35">
      <c r="A623" s="21"/>
      <c r="B623" s="6"/>
      <c r="C623" s="6"/>
      <c r="D623" s="6"/>
      <c r="E623" s="6"/>
    </row>
    <row r="624" spans="1:5" ht="12.75" customHeight="1" x14ac:dyDescent="0.35">
      <c r="A624" s="21"/>
      <c r="B624" s="6"/>
      <c r="C624" s="6"/>
      <c r="D624" s="6"/>
      <c r="E624" s="6"/>
    </row>
    <row r="625" spans="1:5" ht="12.75" customHeight="1" x14ac:dyDescent="0.35">
      <c r="A625" s="21"/>
      <c r="B625" s="6"/>
      <c r="C625" s="6"/>
      <c r="D625" s="6"/>
      <c r="E625" s="6"/>
    </row>
    <row r="626" spans="1:5" ht="12.75" customHeight="1" x14ac:dyDescent="0.35">
      <c r="A626" s="21"/>
      <c r="B626" s="6"/>
      <c r="C626" s="6"/>
      <c r="D626" s="6"/>
      <c r="E626" s="6"/>
    </row>
    <row r="627" spans="1:5" ht="12.75" customHeight="1" x14ac:dyDescent="0.35">
      <c r="A627" s="21"/>
      <c r="B627" s="6"/>
      <c r="C627" s="6"/>
      <c r="D627" s="6"/>
      <c r="E627" s="6"/>
    </row>
    <row r="628" spans="1:5" ht="12.75" customHeight="1" x14ac:dyDescent="0.35">
      <c r="A628" s="21"/>
      <c r="B628" s="6"/>
      <c r="C628" s="6"/>
      <c r="D628" s="6"/>
      <c r="E628" s="6"/>
    </row>
    <row r="629" spans="1:5" ht="12.75" customHeight="1" x14ac:dyDescent="0.35">
      <c r="A629" s="21"/>
      <c r="B629" s="6"/>
      <c r="C629" s="6"/>
      <c r="D629" s="6"/>
      <c r="E629" s="6"/>
    </row>
    <row r="630" spans="1:5" ht="12.75" customHeight="1" x14ac:dyDescent="0.35">
      <c r="A630" s="21"/>
      <c r="B630" s="6"/>
      <c r="C630" s="6"/>
      <c r="D630" s="6"/>
      <c r="E630" s="6"/>
    </row>
    <row r="631" spans="1:5" ht="12.75" customHeight="1" x14ac:dyDescent="0.35">
      <c r="A631" s="21"/>
      <c r="B631" s="6"/>
      <c r="C631" s="6"/>
      <c r="D631" s="6"/>
      <c r="E631" s="6"/>
    </row>
    <row r="632" spans="1:5" ht="12.75" customHeight="1" x14ac:dyDescent="0.35">
      <c r="A632" s="21"/>
      <c r="B632" s="6"/>
      <c r="C632" s="6"/>
      <c r="D632" s="6"/>
      <c r="E632" s="6"/>
    </row>
    <row r="633" spans="1:5" ht="12.75" customHeight="1" x14ac:dyDescent="0.35">
      <c r="A633" s="21"/>
      <c r="B633" s="6"/>
      <c r="C633" s="6"/>
      <c r="D633" s="6"/>
      <c r="E633" s="6"/>
    </row>
    <row r="634" spans="1:5" ht="12.75" customHeight="1" x14ac:dyDescent="0.35">
      <c r="A634" s="21"/>
      <c r="B634" s="6"/>
      <c r="C634" s="6"/>
      <c r="D634" s="6"/>
      <c r="E634" s="6"/>
    </row>
    <row r="635" spans="1:5" ht="12.75" customHeight="1" x14ac:dyDescent="0.35">
      <c r="A635" s="21"/>
      <c r="B635" s="6"/>
      <c r="C635" s="6"/>
      <c r="D635" s="6"/>
      <c r="E635" s="6"/>
    </row>
    <row r="636" spans="1:5" ht="12.75" customHeight="1" x14ac:dyDescent="0.35">
      <c r="A636" s="21"/>
      <c r="B636" s="6"/>
      <c r="C636" s="6"/>
      <c r="D636" s="6"/>
      <c r="E636" s="6"/>
    </row>
    <row r="637" spans="1:5" ht="12.75" customHeight="1" x14ac:dyDescent="0.35">
      <c r="A637" s="21"/>
      <c r="B637" s="6"/>
      <c r="C637" s="6"/>
      <c r="D637" s="6"/>
      <c r="E637" s="6"/>
    </row>
    <row r="638" spans="1:5" ht="12.75" customHeight="1" x14ac:dyDescent="0.35">
      <c r="A638" s="21"/>
      <c r="B638" s="6"/>
      <c r="C638" s="6"/>
      <c r="D638" s="6"/>
      <c r="E638" s="6"/>
    </row>
    <row r="639" spans="1:5" ht="12.75" customHeight="1" x14ac:dyDescent="0.35">
      <c r="A639" s="21"/>
      <c r="B639" s="6"/>
      <c r="C639" s="6"/>
      <c r="D639" s="6"/>
      <c r="E639" s="6"/>
    </row>
    <row r="640" spans="1:5" ht="12.75" customHeight="1" x14ac:dyDescent="0.35">
      <c r="A640" s="21"/>
      <c r="B640" s="6"/>
      <c r="C640" s="6"/>
      <c r="D640" s="6"/>
      <c r="E640" s="6"/>
    </row>
    <row r="641" spans="1:5" ht="12.75" customHeight="1" x14ac:dyDescent="0.35">
      <c r="A641" s="21"/>
      <c r="B641" s="6"/>
      <c r="C641" s="6"/>
      <c r="D641" s="6"/>
      <c r="E641" s="6"/>
    </row>
    <row r="642" spans="1:5" ht="12.75" customHeight="1" x14ac:dyDescent="0.35">
      <c r="A642" s="21"/>
      <c r="B642" s="6"/>
      <c r="C642" s="6"/>
      <c r="D642" s="6"/>
      <c r="E642" s="6"/>
    </row>
    <row r="643" spans="1:5" ht="12.75" customHeight="1" x14ac:dyDescent="0.35">
      <c r="A643" s="21"/>
      <c r="B643" s="6"/>
      <c r="C643" s="6"/>
      <c r="D643" s="6"/>
      <c r="E643" s="6"/>
    </row>
    <row r="644" spans="1:5" ht="12.75" customHeight="1" x14ac:dyDescent="0.35">
      <c r="A644" s="21"/>
      <c r="B644" s="6"/>
      <c r="C644" s="6"/>
      <c r="D644" s="6"/>
      <c r="E644" s="6"/>
    </row>
    <row r="645" spans="1:5" ht="12.75" customHeight="1" x14ac:dyDescent="0.35">
      <c r="A645" s="21"/>
      <c r="B645" s="6"/>
      <c r="C645" s="6"/>
      <c r="D645" s="6"/>
      <c r="E645" s="6"/>
    </row>
    <row r="646" spans="1:5" ht="12.75" customHeight="1" x14ac:dyDescent="0.35">
      <c r="A646" s="21"/>
      <c r="B646" s="6"/>
      <c r="C646" s="6"/>
      <c r="D646" s="6"/>
      <c r="E646" s="6"/>
    </row>
    <row r="647" spans="1:5" ht="12.75" customHeight="1" x14ac:dyDescent="0.35">
      <c r="A647" s="21"/>
      <c r="B647" s="6"/>
      <c r="C647" s="6"/>
      <c r="D647" s="6"/>
      <c r="E647" s="6"/>
    </row>
    <row r="648" spans="1:5" ht="12.75" customHeight="1" x14ac:dyDescent="0.35">
      <c r="A648" s="21"/>
      <c r="B648" s="6"/>
      <c r="C648" s="6"/>
      <c r="D648" s="6"/>
      <c r="E648" s="6"/>
    </row>
    <row r="649" spans="1:5" ht="12.75" customHeight="1" x14ac:dyDescent="0.35">
      <c r="A649" s="21"/>
      <c r="B649" s="6"/>
      <c r="C649" s="6"/>
      <c r="D649" s="6"/>
      <c r="E649" s="6"/>
    </row>
    <row r="650" spans="1:5" ht="12.75" customHeight="1" x14ac:dyDescent="0.35">
      <c r="A650" s="21"/>
      <c r="B650" s="6"/>
      <c r="C650" s="6"/>
      <c r="D650" s="6"/>
      <c r="E650" s="6"/>
    </row>
    <row r="651" spans="1:5" ht="12.75" customHeight="1" x14ac:dyDescent="0.35">
      <c r="A651" s="21"/>
      <c r="B651" s="6"/>
      <c r="C651" s="6"/>
      <c r="D651" s="6"/>
      <c r="E651" s="6"/>
    </row>
    <row r="652" spans="1:5" ht="12.75" customHeight="1" x14ac:dyDescent="0.35">
      <c r="A652" s="21"/>
      <c r="B652" s="6"/>
      <c r="C652" s="6"/>
      <c r="D652" s="6"/>
      <c r="E652" s="6"/>
    </row>
    <row r="653" spans="1:5" ht="12.75" customHeight="1" x14ac:dyDescent="0.35">
      <c r="A653" s="21"/>
      <c r="B653" s="6"/>
      <c r="C653" s="6"/>
      <c r="D653" s="6"/>
      <c r="E653" s="6"/>
    </row>
    <row r="654" spans="1:5" ht="12.75" customHeight="1" x14ac:dyDescent="0.35">
      <c r="A654" s="21"/>
      <c r="B654" s="6"/>
      <c r="C654" s="6"/>
      <c r="D654" s="6"/>
      <c r="E654" s="6"/>
    </row>
    <row r="655" spans="1:5" ht="12.75" customHeight="1" x14ac:dyDescent="0.35">
      <c r="A655" s="21"/>
      <c r="B655" s="6"/>
      <c r="C655" s="6"/>
      <c r="D655" s="6"/>
      <c r="E655" s="6"/>
    </row>
    <row r="656" spans="1:5" ht="12.75" customHeight="1" x14ac:dyDescent="0.35">
      <c r="A656" s="21"/>
      <c r="B656" s="6"/>
      <c r="C656" s="6"/>
      <c r="D656" s="6"/>
      <c r="E656" s="6"/>
    </row>
    <row r="657" spans="1:5" ht="12.75" customHeight="1" x14ac:dyDescent="0.35">
      <c r="A657" s="21"/>
      <c r="B657" s="6"/>
      <c r="C657" s="6"/>
      <c r="D657" s="6"/>
      <c r="E657" s="6"/>
    </row>
    <row r="658" spans="1:5" ht="12.75" customHeight="1" x14ac:dyDescent="0.35">
      <c r="A658" s="21"/>
      <c r="B658" s="6"/>
      <c r="C658" s="6"/>
      <c r="D658" s="6"/>
      <c r="E658" s="6"/>
    </row>
    <row r="659" spans="1:5" ht="12.75" customHeight="1" x14ac:dyDescent="0.35">
      <c r="A659" s="21"/>
      <c r="B659" s="6"/>
      <c r="C659" s="6"/>
      <c r="D659" s="6"/>
      <c r="E659" s="6"/>
    </row>
    <row r="660" spans="1:5" ht="12.75" customHeight="1" x14ac:dyDescent="0.35">
      <c r="A660" s="21"/>
      <c r="B660" s="6"/>
      <c r="C660" s="6"/>
      <c r="D660" s="6"/>
      <c r="E660" s="6"/>
    </row>
    <row r="661" spans="1:5" ht="12.75" customHeight="1" x14ac:dyDescent="0.35">
      <c r="A661" s="21"/>
      <c r="B661" s="6"/>
      <c r="C661" s="6"/>
      <c r="D661" s="6"/>
      <c r="E661" s="6"/>
    </row>
    <row r="662" spans="1:5" ht="12.75" customHeight="1" x14ac:dyDescent="0.35">
      <c r="A662" s="21"/>
      <c r="B662" s="6"/>
      <c r="C662" s="6"/>
      <c r="D662" s="6"/>
      <c r="E662" s="6"/>
    </row>
    <row r="663" spans="1:5" ht="12.75" customHeight="1" x14ac:dyDescent="0.35">
      <c r="A663" s="21"/>
      <c r="B663" s="6"/>
      <c r="C663" s="6"/>
      <c r="D663" s="6"/>
      <c r="E663" s="6"/>
    </row>
    <row r="664" spans="1:5" ht="12.75" customHeight="1" x14ac:dyDescent="0.35">
      <c r="A664" s="21"/>
      <c r="B664" s="6"/>
      <c r="C664" s="6"/>
      <c r="D664" s="6"/>
      <c r="E664" s="6"/>
    </row>
    <row r="665" spans="1:5" ht="12.75" customHeight="1" x14ac:dyDescent="0.35">
      <c r="A665" s="21"/>
      <c r="B665" s="6"/>
      <c r="C665" s="6"/>
      <c r="D665" s="6"/>
      <c r="E665" s="6"/>
    </row>
    <row r="666" spans="1:5" ht="12.75" customHeight="1" x14ac:dyDescent="0.35">
      <c r="A666" s="21"/>
      <c r="B666" s="6"/>
      <c r="C666" s="6"/>
      <c r="D666" s="6"/>
      <c r="E666" s="6"/>
    </row>
    <row r="667" spans="1:5" ht="12.75" customHeight="1" x14ac:dyDescent="0.35">
      <c r="A667" s="21"/>
      <c r="B667" s="6"/>
      <c r="C667" s="6"/>
      <c r="D667" s="6"/>
      <c r="E667" s="6"/>
    </row>
    <row r="668" spans="1:5" ht="12.75" customHeight="1" x14ac:dyDescent="0.35">
      <c r="A668" s="21"/>
      <c r="B668" s="6"/>
      <c r="C668" s="6"/>
      <c r="D668" s="6"/>
      <c r="E668" s="6"/>
    </row>
    <row r="669" spans="1:5" ht="12.75" customHeight="1" x14ac:dyDescent="0.35">
      <c r="A669" s="21"/>
      <c r="B669" s="6"/>
      <c r="C669" s="6"/>
      <c r="D669" s="6"/>
      <c r="E669" s="6"/>
    </row>
    <row r="670" spans="1:5" ht="12.75" customHeight="1" x14ac:dyDescent="0.35">
      <c r="A670" s="21"/>
      <c r="B670" s="6"/>
      <c r="C670" s="6"/>
      <c r="D670" s="6"/>
      <c r="E670" s="6"/>
    </row>
    <row r="671" spans="1:5" ht="12.75" customHeight="1" x14ac:dyDescent="0.35">
      <c r="A671" s="21"/>
      <c r="B671" s="6"/>
      <c r="C671" s="6"/>
      <c r="D671" s="6"/>
      <c r="E671" s="6"/>
    </row>
    <row r="672" spans="1:5" ht="12.75" customHeight="1" x14ac:dyDescent="0.35">
      <c r="A672" s="21"/>
      <c r="B672" s="6"/>
      <c r="C672" s="6"/>
      <c r="D672" s="6"/>
      <c r="E672" s="6"/>
    </row>
    <row r="673" spans="1:5" ht="12.75" customHeight="1" x14ac:dyDescent="0.35">
      <c r="A673" s="21"/>
      <c r="B673" s="6"/>
      <c r="C673" s="6"/>
      <c r="D673" s="6"/>
      <c r="E673" s="6"/>
    </row>
    <row r="674" spans="1:5" ht="12.75" customHeight="1" x14ac:dyDescent="0.35">
      <c r="A674" s="21"/>
      <c r="B674" s="6"/>
      <c r="C674" s="6"/>
      <c r="D674" s="6"/>
      <c r="E674" s="6"/>
    </row>
    <row r="675" spans="1:5" ht="12.75" customHeight="1" x14ac:dyDescent="0.35">
      <c r="A675" s="21"/>
      <c r="B675" s="6"/>
      <c r="C675" s="6"/>
      <c r="D675" s="6"/>
      <c r="E675" s="6"/>
    </row>
    <row r="676" spans="1:5" ht="12.75" customHeight="1" x14ac:dyDescent="0.35">
      <c r="A676" s="21"/>
      <c r="B676" s="6"/>
      <c r="C676" s="6"/>
      <c r="D676" s="6"/>
      <c r="E676" s="6"/>
    </row>
    <row r="677" spans="1:5" ht="12.75" customHeight="1" x14ac:dyDescent="0.35">
      <c r="A677" s="21"/>
      <c r="B677" s="6"/>
      <c r="C677" s="6"/>
      <c r="D677" s="6"/>
      <c r="E677" s="6"/>
    </row>
    <row r="678" spans="1:5" ht="12.75" customHeight="1" x14ac:dyDescent="0.35">
      <c r="A678" s="21"/>
      <c r="B678" s="6"/>
      <c r="C678" s="6"/>
      <c r="D678" s="6"/>
      <c r="E678" s="6"/>
    </row>
    <row r="679" spans="1:5" ht="12.75" customHeight="1" x14ac:dyDescent="0.35">
      <c r="A679" s="21"/>
      <c r="B679" s="6"/>
      <c r="C679" s="6"/>
      <c r="D679" s="6"/>
      <c r="E679" s="6"/>
    </row>
    <row r="680" spans="1:5" ht="12.75" customHeight="1" x14ac:dyDescent="0.35">
      <c r="A680" s="21"/>
      <c r="B680" s="6"/>
      <c r="C680" s="6"/>
      <c r="D680" s="6"/>
      <c r="E680" s="6"/>
    </row>
    <row r="681" spans="1:5" ht="12.75" customHeight="1" x14ac:dyDescent="0.35">
      <c r="A681" s="21"/>
      <c r="B681" s="6"/>
      <c r="C681" s="6"/>
      <c r="D681" s="6"/>
      <c r="E681" s="6"/>
    </row>
    <row r="682" spans="1:5" ht="12.75" customHeight="1" x14ac:dyDescent="0.35">
      <c r="A682" s="21"/>
      <c r="B682" s="6"/>
      <c r="C682" s="6"/>
      <c r="D682" s="6"/>
      <c r="E682" s="6"/>
    </row>
    <row r="683" spans="1:5" ht="12.75" customHeight="1" x14ac:dyDescent="0.35">
      <c r="A683" s="21"/>
      <c r="B683" s="6"/>
      <c r="C683" s="6"/>
      <c r="D683" s="6"/>
      <c r="E683" s="6"/>
    </row>
    <row r="684" spans="1:5" ht="12.75" customHeight="1" x14ac:dyDescent="0.35">
      <c r="A684" s="21"/>
      <c r="B684" s="6"/>
      <c r="C684" s="6"/>
      <c r="D684" s="6"/>
      <c r="E684" s="6"/>
    </row>
    <row r="685" spans="1:5" ht="12.75" customHeight="1" x14ac:dyDescent="0.35">
      <c r="A685" s="21"/>
      <c r="B685" s="6"/>
      <c r="C685" s="6"/>
      <c r="D685" s="6"/>
      <c r="E685" s="6"/>
    </row>
    <row r="686" spans="1:5" ht="12.75" customHeight="1" x14ac:dyDescent="0.35">
      <c r="A686" s="21"/>
      <c r="B686" s="6"/>
      <c r="C686" s="6"/>
      <c r="D686" s="6"/>
      <c r="E686" s="6"/>
    </row>
    <row r="687" spans="1:5" ht="12.75" customHeight="1" x14ac:dyDescent="0.35">
      <c r="A687" s="21"/>
      <c r="B687" s="6"/>
      <c r="C687" s="6"/>
      <c r="D687" s="6"/>
      <c r="E687" s="6"/>
    </row>
    <row r="688" spans="1:5" ht="12.75" customHeight="1" x14ac:dyDescent="0.35">
      <c r="A688" s="21"/>
      <c r="B688" s="6"/>
      <c r="C688" s="6"/>
      <c r="D688" s="6"/>
      <c r="E688" s="6"/>
    </row>
    <row r="689" spans="1:5" ht="12.75" customHeight="1" x14ac:dyDescent="0.35">
      <c r="A689" s="21"/>
      <c r="B689" s="6"/>
      <c r="C689" s="6"/>
      <c r="D689" s="6"/>
      <c r="E689" s="6"/>
    </row>
    <row r="690" spans="1:5" ht="12.75" customHeight="1" x14ac:dyDescent="0.35">
      <c r="A690" s="21"/>
      <c r="B690" s="6"/>
      <c r="C690" s="6"/>
      <c r="D690" s="6"/>
      <c r="E690" s="6"/>
    </row>
    <row r="691" spans="1:5" ht="12.75" customHeight="1" x14ac:dyDescent="0.35">
      <c r="A691" s="21"/>
      <c r="B691" s="6"/>
      <c r="C691" s="6"/>
      <c r="D691" s="6"/>
      <c r="E691" s="6"/>
    </row>
    <row r="692" spans="1:5" ht="12.75" customHeight="1" x14ac:dyDescent="0.35">
      <c r="A692" s="21"/>
      <c r="B692" s="6"/>
      <c r="C692" s="6"/>
      <c r="D692" s="6"/>
      <c r="E692" s="6"/>
    </row>
    <row r="693" spans="1:5" ht="12.75" customHeight="1" x14ac:dyDescent="0.35">
      <c r="A693" s="21"/>
      <c r="B693" s="6"/>
      <c r="C693" s="6"/>
      <c r="D693" s="6"/>
      <c r="E693" s="6"/>
    </row>
    <row r="694" spans="1:5" ht="12.75" customHeight="1" x14ac:dyDescent="0.35">
      <c r="A694" s="21"/>
      <c r="B694" s="6"/>
      <c r="C694" s="6"/>
      <c r="D694" s="6"/>
      <c r="E694" s="6"/>
    </row>
    <row r="695" spans="1:5" ht="12.75" customHeight="1" x14ac:dyDescent="0.35">
      <c r="A695" s="21"/>
      <c r="B695" s="6"/>
      <c r="C695" s="6"/>
      <c r="D695" s="6"/>
      <c r="E695" s="6"/>
    </row>
    <row r="696" spans="1:5" ht="12.75" customHeight="1" x14ac:dyDescent="0.35">
      <c r="A696" s="21"/>
      <c r="B696" s="6"/>
      <c r="C696" s="6"/>
      <c r="D696" s="6"/>
      <c r="E696" s="6"/>
    </row>
    <row r="697" spans="1:5" ht="12.75" customHeight="1" x14ac:dyDescent="0.35">
      <c r="A697" s="21"/>
      <c r="B697" s="6"/>
      <c r="C697" s="6"/>
      <c r="D697" s="6"/>
      <c r="E697" s="6"/>
    </row>
    <row r="698" spans="1:5" ht="12.75" customHeight="1" x14ac:dyDescent="0.35">
      <c r="A698" s="21"/>
      <c r="B698" s="6"/>
      <c r="C698" s="6"/>
      <c r="D698" s="6"/>
      <c r="E698" s="6"/>
    </row>
    <row r="699" spans="1:5" ht="12.75" customHeight="1" x14ac:dyDescent="0.35">
      <c r="A699" s="21"/>
      <c r="B699" s="6"/>
      <c r="C699" s="6"/>
      <c r="D699" s="6"/>
      <c r="E699" s="6"/>
    </row>
    <row r="700" spans="1:5" ht="12.75" customHeight="1" x14ac:dyDescent="0.35">
      <c r="A700" s="21"/>
      <c r="B700" s="6"/>
      <c r="C700" s="6"/>
      <c r="D700" s="6"/>
      <c r="E700" s="6"/>
    </row>
    <row r="701" spans="1:5" ht="12.75" customHeight="1" x14ac:dyDescent="0.35">
      <c r="A701" s="21"/>
      <c r="B701" s="6"/>
      <c r="C701" s="6"/>
      <c r="D701" s="6"/>
      <c r="E701" s="6"/>
    </row>
    <row r="702" spans="1:5" ht="12.75" customHeight="1" x14ac:dyDescent="0.35">
      <c r="A702" s="21"/>
      <c r="B702" s="6"/>
      <c r="C702" s="6"/>
      <c r="D702" s="6"/>
      <c r="E702" s="6"/>
    </row>
    <row r="703" spans="1:5" ht="12.75" customHeight="1" x14ac:dyDescent="0.35">
      <c r="A703" s="21"/>
      <c r="B703" s="6"/>
      <c r="C703" s="6"/>
      <c r="D703" s="6"/>
      <c r="E703" s="6"/>
    </row>
    <row r="704" spans="1:5" ht="12.75" customHeight="1" x14ac:dyDescent="0.35">
      <c r="A704" s="21"/>
      <c r="B704" s="6"/>
      <c r="C704" s="6"/>
      <c r="D704" s="6"/>
      <c r="E704" s="6"/>
    </row>
    <row r="705" spans="1:5" ht="12.75" customHeight="1" x14ac:dyDescent="0.35">
      <c r="A705" s="21"/>
      <c r="B705" s="6"/>
      <c r="C705" s="6"/>
      <c r="D705" s="6"/>
      <c r="E705" s="6"/>
    </row>
    <row r="706" spans="1:5" ht="12.75" customHeight="1" x14ac:dyDescent="0.35">
      <c r="A706" s="21"/>
      <c r="B706" s="6"/>
      <c r="C706" s="6"/>
      <c r="D706" s="6"/>
      <c r="E706" s="6"/>
    </row>
    <row r="707" spans="1:5" ht="12.75" customHeight="1" x14ac:dyDescent="0.35">
      <c r="A707" s="21"/>
      <c r="B707" s="6"/>
      <c r="C707" s="6"/>
      <c r="D707" s="6"/>
      <c r="E707" s="6"/>
    </row>
    <row r="708" spans="1:5" ht="12.75" customHeight="1" x14ac:dyDescent="0.35">
      <c r="A708" s="21"/>
      <c r="B708" s="6"/>
      <c r="C708" s="6"/>
      <c r="D708" s="6"/>
      <c r="E708" s="6"/>
    </row>
    <row r="709" spans="1:5" ht="12.75" customHeight="1" x14ac:dyDescent="0.35">
      <c r="A709" s="21"/>
      <c r="B709" s="6"/>
      <c r="C709" s="6"/>
      <c r="D709" s="6"/>
      <c r="E709" s="6"/>
    </row>
    <row r="710" spans="1:5" ht="12.75" customHeight="1" x14ac:dyDescent="0.35">
      <c r="A710" s="21"/>
      <c r="B710" s="6"/>
      <c r="C710" s="6"/>
      <c r="D710" s="6"/>
      <c r="E710" s="6"/>
    </row>
    <row r="711" spans="1:5" ht="12.75" customHeight="1" x14ac:dyDescent="0.35">
      <c r="A711" s="21"/>
      <c r="B711" s="6"/>
      <c r="C711" s="6"/>
      <c r="D711" s="6"/>
      <c r="E711" s="6"/>
    </row>
    <row r="712" spans="1:5" ht="12.75" customHeight="1" x14ac:dyDescent="0.35">
      <c r="A712" s="21"/>
      <c r="B712" s="6"/>
      <c r="C712" s="6"/>
      <c r="D712" s="6"/>
      <c r="E712" s="6"/>
    </row>
    <row r="713" spans="1:5" ht="12.75" customHeight="1" x14ac:dyDescent="0.35">
      <c r="A713" s="21"/>
      <c r="B713" s="6"/>
      <c r="C713" s="6"/>
      <c r="D713" s="6"/>
      <c r="E713" s="6"/>
    </row>
    <row r="714" spans="1:5" ht="12.75" customHeight="1" x14ac:dyDescent="0.35">
      <c r="A714" s="21"/>
      <c r="B714" s="6"/>
      <c r="C714" s="6"/>
      <c r="D714" s="6"/>
      <c r="E714" s="6"/>
    </row>
    <row r="715" spans="1:5" ht="12.75" customHeight="1" x14ac:dyDescent="0.35">
      <c r="A715" s="21"/>
      <c r="B715" s="6"/>
      <c r="C715" s="6"/>
      <c r="D715" s="6"/>
      <c r="E715" s="6"/>
    </row>
    <row r="716" spans="1:5" ht="12.75" customHeight="1" x14ac:dyDescent="0.35">
      <c r="A716" s="21"/>
      <c r="B716" s="6"/>
      <c r="C716" s="6"/>
      <c r="D716" s="6"/>
      <c r="E716" s="6"/>
    </row>
    <row r="717" spans="1:5" ht="12.75" customHeight="1" x14ac:dyDescent="0.35">
      <c r="A717" s="21"/>
      <c r="B717" s="6"/>
      <c r="C717" s="6"/>
      <c r="D717" s="6"/>
      <c r="E717" s="6"/>
    </row>
    <row r="718" spans="1:5" ht="12.75" customHeight="1" x14ac:dyDescent="0.35">
      <c r="A718" s="21"/>
      <c r="B718" s="6"/>
      <c r="C718" s="6"/>
      <c r="D718" s="6"/>
      <c r="E718" s="6"/>
    </row>
    <row r="719" spans="1:5" ht="12.75" customHeight="1" x14ac:dyDescent="0.35">
      <c r="A719" s="21"/>
      <c r="B719" s="6"/>
      <c r="C719" s="6"/>
      <c r="D719" s="6"/>
      <c r="E719" s="6"/>
    </row>
    <row r="720" spans="1:5" ht="12.75" customHeight="1" x14ac:dyDescent="0.35">
      <c r="A720" s="21"/>
      <c r="B720" s="6"/>
      <c r="C720" s="6"/>
      <c r="D720" s="6"/>
      <c r="E720" s="6"/>
    </row>
    <row r="721" spans="1:5" ht="12.75" customHeight="1" x14ac:dyDescent="0.35">
      <c r="A721" s="21"/>
      <c r="B721" s="6"/>
      <c r="C721" s="6"/>
      <c r="D721" s="6"/>
      <c r="E721" s="6"/>
    </row>
    <row r="722" spans="1:5" ht="12.75" customHeight="1" x14ac:dyDescent="0.35">
      <c r="A722" s="21"/>
      <c r="B722" s="6"/>
      <c r="C722" s="6"/>
      <c r="D722" s="6"/>
      <c r="E722" s="6"/>
    </row>
    <row r="723" spans="1:5" ht="12.75" customHeight="1" x14ac:dyDescent="0.35">
      <c r="A723" s="21"/>
      <c r="B723" s="6"/>
      <c r="C723" s="6"/>
      <c r="D723" s="6"/>
      <c r="E723" s="6"/>
    </row>
    <row r="724" spans="1:5" ht="12.75" customHeight="1" x14ac:dyDescent="0.35">
      <c r="A724" s="21"/>
      <c r="B724" s="6"/>
      <c r="C724" s="6"/>
      <c r="D724" s="6"/>
      <c r="E724" s="6"/>
    </row>
    <row r="725" spans="1:5" ht="12.75" customHeight="1" x14ac:dyDescent="0.35">
      <c r="A725" s="21"/>
      <c r="B725" s="6"/>
      <c r="C725" s="6"/>
      <c r="D725" s="6"/>
      <c r="E725" s="6"/>
    </row>
    <row r="726" spans="1:5" ht="12.75" customHeight="1" x14ac:dyDescent="0.35">
      <c r="A726" s="21"/>
      <c r="B726" s="6"/>
      <c r="C726" s="6"/>
      <c r="D726" s="6"/>
      <c r="E726" s="6"/>
    </row>
    <row r="727" spans="1:5" ht="12.75" customHeight="1" x14ac:dyDescent="0.35">
      <c r="A727" s="21"/>
      <c r="B727" s="6"/>
      <c r="C727" s="6"/>
      <c r="D727" s="6"/>
      <c r="E727" s="6"/>
    </row>
    <row r="728" spans="1:5" ht="12.75" customHeight="1" x14ac:dyDescent="0.35">
      <c r="A728" s="21"/>
      <c r="B728" s="6"/>
      <c r="C728" s="6"/>
      <c r="D728" s="6"/>
      <c r="E728" s="6"/>
    </row>
    <row r="729" spans="1:5" ht="12.75" customHeight="1" x14ac:dyDescent="0.35">
      <c r="A729" s="21"/>
      <c r="B729" s="6"/>
      <c r="C729" s="6"/>
      <c r="D729" s="6"/>
      <c r="E729" s="6"/>
    </row>
    <row r="730" spans="1:5" ht="12.75" customHeight="1" x14ac:dyDescent="0.35">
      <c r="A730" s="21"/>
      <c r="B730" s="6"/>
      <c r="C730" s="6"/>
      <c r="D730" s="6"/>
      <c r="E730" s="6"/>
    </row>
    <row r="731" spans="1:5" ht="12.75" customHeight="1" x14ac:dyDescent="0.35">
      <c r="A731" s="21"/>
      <c r="B731" s="6"/>
      <c r="C731" s="6"/>
      <c r="D731" s="6"/>
      <c r="E731" s="6"/>
    </row>
    <row r="732" spans="1:5" ht="12.75" customHeight="1" x14ac:dyDescent="0.35">
      <c r="A732" s="21"/>
      <c r="B732" s="6"/>
      <c r="C732" s="6"/>
      <c r="D732" s="6"/>
      <c r="E732" s="6"/>
    </row>
    <row r="733" spans="1:5" ht="12.75" customHeight="1" x14ac:dyDescent="0.35">
      <c r="A733" s="21"/>
      <c r="B733" s="6"/>
      <c r="C733" s="6"/>
      <c r="D733" s="6"/>
      <c r="E733" s="6"/>
    </row>
    <row r="734" spans="1:5" ht="12.75" customHeight="1" x14ac:dyDescent="0.35">
      <c r="A734" s="21"/>
      <c r="B734" s="6"/>
      <c r="C734" s="6"/>
      <c r="D734" s="6"/>
      <c r="E734" s="6"/>
    </row>
    <row r="735" spans="1:5" ht="12.75" customHeight="1" x14ac:dyDescent="0.35">
      <c r="A735" s="21"/>
      <c r="B735" s="6"/>
      <c r="C735" s="6"/>
      <c r="D735" s="6"/>
      <c r="E735" s="6"/>
    </row>
    <row r="736" spans="1:5" ht="12.75" customHeight="1" x14ac:dyDescent="0.35">
      <c r="A736" s="21"/>
      <c r="B736" s="6"/>
      <c r="C736" s="6"/>
      <c r="D736" s="6"/>
      <c r="E736" s="6"/>
    </row>
    <row r="737" spans="1:5" ht="12.75" customHeight="1" x14ac:dyDescent="0.35">
      <c r="A737" s="21"/>
      <c r="B737" s="6"/>
      <c r="C737" s="6"/>
      <c r="D737" s="6"/>
      <c r="E737" s="6"/>
    </row>
    <row r="738" spans="1:5" ht="12.75" customHeight="1" x14ac:dyDescent="0.35">
      <c r="A738" s="21"/>
      <c r="B738" s="6"/>
      <c r="C738" s="6"/>
      <c r="D738" s="6"/>
      <c r="E738" s="6"/>
    </row>
    <row r="739" spans="1:5" ht="12.75" customHeight="1" x14ac:dyDescent="0.35">
      <c r="A739" s="21"/>
      <c r="B739" s="6"/>
      <c r="C739" s="6"/>
      <c r="D739" s="6"/>
      <c r="E739" s="6"/>
    </row>
    <row r="740" spans="1:5" ht="12.75" customHeight="1" x14ac:dyDescent="0.35">
      <c r="A740" s="21"/>
      <c r="B740" s="6"/>
      <c r="C740" s="6"/>
      <c r="D740" s="6"/>
      <c r="E740" s="6"/>
    </row>
    <row r="741" spans="1:5" ht="12.75" customHeight="1" x14ac:dyDescent="0.35">
      <c r="A741" s="21"/>
      <c r="B741" s="6"/>
      <c r="C741" s="6"/>
      <c r="D741" s="6"/>
      <c r="E741" s="6"/>
    </row>
    <row r="742" spans="1:5" ht="12.75" customHeight="1" x14ac:dyDescent="0.35">
      <c r="A742" s="21"/>
      <c r="B742" s="6"/>
      <c r="C742" s="6"/>
      <c r="D742" s="6"/>
      <c r="E742" s="6"/>
    </row>
    <row r="743" spans="1:5" ht="12.75" customHeight="1" x14ac:dyDescent="0.35">
      <c r="A743" s="21"/>
      <c r="B743" s="6"/>
      <c r="C743" s="6"/>
      <c r="D743" s="6"/>
      <c r="E743" s="6"/>
    </row>
    <row r="744" spans="1:5" ht="12.75" customHeight="1" x14ac:dyDescent="0.35">
      <c r="A744" s="21"/>
      <c r="B744" s="6"/>
      <c r="C744" s="6"/>
      <c r="D744" s="6"/>
      <c r="E744" s="6"/>
    </row>
    <row r="745" spans="1:5" ht="12.75" customHeight="1" x14ac:dyDescent="0.35">
      <c r="A745" s="21"/>
      <c r="B745" s="6"/>
      <c r="C745" s="6"/>
      <c r="D745" s="6"/>
      <c r="E745" s="6"/>
    </row>
    <row r="746" spans="1:5" ht="12.75" customHeight="1" x14ac:dyDescent="0.35">
      <c r="A746" s="21"/>
      <c r="B746" s="6"/>
      <c r="C746" s="6"/>
      <c r="D746" s="6"/>
      <c r="E746" s="6"/>
    </row>
    <row r="747" spans="1:5" ht="12.75" customHeight="1" x14ac:dyDescent="0.35">
      <c r="A747" s="21"/>
      <c r="B747" s="6"/>
      <c r="C747" s="6"/>
      <c r="D747" s="6"/>
      <c r="E747" s="6"/>
    </row>
    <row r="748" spans="1:5" ht="12.75" customHeight="1" x14ac:dyDescent="0.35">
      <c r="A748" s="21"/>
      <c r="B748" s="6"/>
      <c r="C748" s="6"/>
      <c r="D748" s="6"/>
      <c r="E748" s="6"/>
    </row>
    <row r="749" spans="1:5" ht="12.75" customHeight="1" x14ac:dyDescent="0.35">
      <c r="A749" s="21"/>
      <c r="B749" s="6"/>
      <c r="C749" s="6"/>
      <c r="D749" s="6"/>
      <c r="E749" s="6"/>
    </row>
    <row r="750" spans="1:5" ht="12.75" customHeight="1" x14ac:dyDescent="0.35">
      <c r="A750" s="21"/>
      <c r="B750" s="6"/>
      <c r="C750" s="6"/>
      <c r="D750" s="6"/>
      <c r="E750" s="6"/>
    </row>
    <row r="751" spans="1:5" ht="12.75" customHeight="1" x14ac:dyDescent="0.35">
      <c r="A751" s="21"/>
      <c r="B751" s="6"/>
      <c r="C751" s="6"/>
      <c r="D751" s="6"/>
      <c r="E751" s="6"/>
    </row>
    <row r="752" spans="1:5" ht="12.75" customHeight="1" x14ac:dyDescent="0.35">
      <c r="A752" s="21"/>
      <c r="B752" s="6"/>
      <c r="C752" s="6"/>
      <c r="D752" s="6"/>
      <c r="E752" s="6"/>
    </row>
    <row r="753" spans="1:5" ht="12.75" customHeight="1" x14ac:dyDescent="0.35">
      <c r="A753" s="21"/>
      <c r="B753" s="6"/>
      <c r="C753" s="6"/>
      <c r="D753" s="6"/>
      <c r="E753" s="6"/>
    </row>
    <row r="754" spans="1:5" ht="12.75" customHeight="1" x14ac:dyDescent="0.35">
      <c r="A754" s="21"/>
      <c r="B754" s="6"/>
      <c r="C754" s="6"/>
      <c r="D754" s="6"/>
      <c r="E754" s="6"/>
    </row>
    <row r="755" spans="1:5" ht="12.75" customHeight="1" x14ac:dyDescent="0.35">
      <c r="A755" s="21"/>
      <c r="B755" s="6"/>
      <c r="C755" s="6"/>
      <c r="D755" s="6"/>
      <c r="E755" s="6"/>
    </row>
    <row r="756" spans="1:5" ht="12.75" customHeight="1" x14ac:dyDescent="0.35">
      <c r="A756" s="21"/>
      <c r="B756" s="6"/>
      <c r="C756" s="6"/>
      <c r="D756" s="6"/>
      <c r="E756" s="6"/>
    </row>
    <row r="757" spans="1:5" ht="12.75" customHeight="1" x14ac:dyDescent="0.35">
      <c r="A757" s="21"/>
      <c r="B757" s="6"/>
      <c r="C757" s="6"/>
      <c r="D757" s="6"/>
      <c r="E757" s="6"/>
    </row>
    <row r="758" spans="1:5" ht="12.75" customHeight="1" x14ac:dyDescent="0.35">
      <c r="A758" s="21"/>
      <c r="B758" s="6"/>
      <c r="C758" s="6"/>
      <c r="D758" s="6"/>
      <c r="E758" s="6"/>
    </row>
    <row r="759" spans="1:5" ht="12.75" customHeight="1" x14ac:dyDescent="0.35">
      <c r="A759" s="21"/>
      <c r="B759" s="6"/>
      <c r="C759" s="6"/>
      <c r="D759" s="6"/>
      <c r="E759" s="6"/>
    </row>
    <row r="760" spans="1:5" ht="12.75" customHeight="1" x14ac:dyDescent="0.35">
      <c r="A760" s="21"/>
      <c r="B760" s="6"/>
      <c r="C760" s="6"/>
      <c r="D760" s="6"/>
      <c r="E760" s="6"/>
    </row>
    <row r="761" spans="1:5" ht="12.75" customHeight="1" x14ac:dyDescent="0.35">
      <c r="A761" s="21"/>
      <c r="B761" s="6"/>
      <c r="C761" s="6"/>
      <c r="D761" s="6"/>
      <c r="E761" s="6"/>
    </row>
    <row r="762" spans="1:5" ht="12.75" customHeight="1" x14ac:dyDescent="0.35">
      <c r="A762" s="21"/>
      <c r="B762" s="6"/>
      <c r="C762" s="6"/>
      <c r="D762" s="6"/>
      <c r="E762" s="6"/>
    </row>
    <row r="763" spans="1:5" ht="12.75" customHeight="1" x14ac:dyDescent="0.35">
      <c r="A763" s="21"/>
      <c r="B763" s="6"/>
      <c r="C763" s="6"/>
      <c r="D763" s="6"/>
      <c r="E763" s="6"/>
    </row>
    <row r="764" spans="1:5" ht="12.75" customHeight="1" x14ac:dyDescent="0.35">
      <c r="A764" s="21"/>
      <c r="B764" s="6"/>
      <c r="C764" s="6"/>
      <c r="D764" s="6"/>
      <c r="E764" s="6"/>
    </row>
    <row r="765" spans="1:5" ht="12.75" customHeight="1" x14ac:dyDescent="0.35">
      <c r="A765" s="21"/>
      <c r="B765" s="6"/>
      <c r="C765" s="6"/>
      <c r="D765" s="6"/>
      <c r="E765" s="6"/>
    </row>
    <row r="766" spans="1:5" ht="12.75" customHeight="1" x14ac:dyDescent="0.35">
      <c r="A766" s="21"/>
      <c r="B766" s="6"/>
      <c r="C766" s="6"/>
      <c r="D766" s="6"/>
      <c r="E766" s="6"/>
    </row>
    <row r="767" spans="1:5" ht="12.75" customHeight="1" x14ac:dyDescent="0.35">
      <c r="A767" s="21"/>
      <c r="B767" s="6"/>
      <c r="C767" s="6"/>
      <c r="D767" s="6"/>
      <c r="E767" s="6"/>
    </row>
    <row r="768" spans="1:5" ht="12.75" customHeight="1" x14ac:dyDescent="0.35">
      <c r="A768" s="21"/>
      <c r="B768" s="6"/>
      <c r="C768" s="6"/>
      <c r="D768" s="6"/>
      <c r="E768" s="6"/>
    </row>
    <row r="769" spans="1:5" ht="12.75" customHeight="1" x14ac:dyDescent="0.35">
      <c r="A769" s="21"/>
      <c r="B769" s="6"/>
      <c r="C769" s="6"/>
      <c r="D769" s="6"/>
      <c r="E769" s="6"/>
    </row>
    <row r="770" spans="1:5" ht="12.75" customHeight="1" x14ac:dyDescent="0.35">
      <c r="A770" s="21"/>
      <c r="B770" s="6"/>
      <c r="C770" s="6"/>
      <c r="D770" s="6"/>
      <c r="E770" s="6"/>
    </row>
    <row r="771" spans="1:5" ht="12.75" customHeight="1" x14ac:dyDescent="0.35">
      <c r="A771" s="21"/>
      <c r="B771" s="6"/>
      <c r="C771" s="6"/>
      <c r="D771" s="6"/>
      <c r="E771" s="6"/>
    </row>
    <row r="772" spans="1:5" ht="12.75" customHeight="1" x14ac:dyDescent="0.35">
      <c r="A772" s="21"/>
      <c r="B772" s="6"/>
      <c r="C772" s="6"/>
      <c r="D772" s="6"/>
      <c r="E772" s="6"/>
    </row>
    <row r="773" spans="1:5" ht="12.75" customHeight="1" x14ac:dyDescent="0.35">
      <c r="A773" s="21"/>
      <c r="B773" s="6"/>
      <c r="C773" s="6"/>
      <c r="D773" s="6"/>
      <c r="E773" s="6"/>
    </row>
    <row r="774" spans="1:5" ht="12.75" customHeight="1" x14ac:dyDescent="0.35">
      <c r="A774" s="21"/>
      <c r="B774" s="6"/>
      <c r="C774" s="6"/>
      <c r="D774" s="6"/>
      <c r="E774" s="6"/>
    </row>
    <row r="775" spans="1:5" ht="12.75" customHeight="1" x14ac:dyDescent="0.35">
      <c r="A775" s="21"/>
      <c r="B775" s="6"/>
      <c r="C775" s="6"/>
      <c r="D775" s="6"/>
      <c r="E775" s="6"/>
    </row>
    <row r="776" spans="1:5" ht="12.75" customHeight="1" x14ac:dyDescent="0.35">
      <c r="A776" s="21"/>
      <c r="B776" s="6"/>
      <c r="C776" s="6"/>
      <c r="D776" s="6"/>
      <c r="E776" s="6"/>
    </row>
    <row r="777" spans="1:5" ht="12.75" customHeight="1" x14ac:dyDescent="0.35">
      <c r="A777" s="21"/>
      <c r="B777" s="6"/>
      <c r="C777" s="6"/>
      <c r="D777" s="6"/>
      <c r="E777" s="6"/>
    </row>
    <row r="778" spans="1:5" ht="12.75" customHeight="1" x14ac:dyDescent="0.35">
      <c r="A778" s="21"/>
      <c r="B778" s="6"/>
      <c r="C778" s="6"/>
      <c r="D778" s="6"/>
      <c r="E778" s="6"/>
    </row>
    <row r="779" spans="1:5" ht="12.75" customHeight="1" x14ac:dyDescent="0.35">
      <c r="A779" s="21"/>
      <c r="B779" s="6"/>
      <c r="C779" s="6"/>
      <c r="D779" s="6"/>
      <c r="E779" s="6"/>
    </row>
    <row r="780" spans="1:5" ht="12.75" customHeight="1" x14ac:dyDescent="0.35">
      <c r="A780" s="21"/>
      <c r="B780" s="6"/>
      <c r="C780" s="6"/>
      <c r="D780" s="6"/>
      <c r="E780" s="6"/>
    </row>
    <row r="781" spans="1:5" ht="12.75" customHeight="1" x14ac:dyDescent="0.35">
      <c r="A781" s="21"/>
      <c r="B781" s="6"/>
      <c r="C781" s="6"/>
      <c r="D781" s="6"/>
      <c r="E781" s="6"/>
    </row>
    <row r="782" spans="1:5" ht="12.75" customHeight="1" x14ac:dyDescent="0.35">
      <c r="A782" s="21"/>
      <c r="B782" s="6"/>
      <c r="C782" s="6"/>
      <c r="D782" s="6"/>
      <c r="E782" s="6"/>
    </row>
    <row r="783" spans="1:5" ht="12.75" customHeight="1" x14ac:dyDescent="0.35">
      <c r="A783" s="21"/>
      <c r="B783" s="6"/>
      <c r="C783" s="6"/>
      <c r="D783" s="6"/>
      <c r="E783" s="6"/>
    </row>
    <row r="784" spans="1:5" ht="12.75" customHeight="1" x14ac:dyDescent="0.35">
      <c r="A784" s="21"/>
      <c r="B784" s="6"/>
      <c r="C784" s="6"/>
      <c r="D784" s="6"/>
      <c r="E784" s="6"/>
    </row>
    <row r="785" spans="1:5" ht="12.75" customHeight="1" x14ac:dyDescent="0.35">
      <c r="A785" s="21"/>
      <c r="B785" s="6"/>
      <c r="C785" s="6"/>
      <c r="D785" s="6"/>
      <c r="E785" s="6"/>
    </row>
    <row r="786" spans="1:5" ht="12.75" customHeight="1" x14ac:dyDescent="0.35">
      <c r="A786" s="21"/>
      <c r="B786" s="6"/>
      <c r="C786" s="6"/>
      <c r="D786" s="6"/>
      <c r="E786" s="6"/>
    </row>
    <row r="787" spans="1:5" ht="12.75" customHeight="1" x14ac:dyDescent="0.35">
      <c r="A787" s="21"/>
      <c r="B787" s="6"/>
      <c r="C787" s="6"/>
      <c r="D787" s="6"/>
      <c r="E787" s="6"/>
    </row>
    <row r="788" spans="1:5" ht="12.75" customHeight="1" x14ac:dyDescent="0.35">
      <c r="A788" s="21"/>
      <c r="B788" s="6"/>
      <c r="C788" s="6"/>
      <c r="D788" s="6"/>
      <c r="E788" s="6"/>
    </row>
    <row r="789" spans="1:5" ht="12.75" customHeight="1" x14ac:dyDescent="0.35">
      <c r="A789" s="21"/>
      <c r="B789" s="6"/>
      <c r="C789" s="6"/>
      <c r="D789" s="6"/>
      <c r="E789" s="6"/>
    </row>
    <row r="790" spans="1:5" ht="12.75" customHeight="1" x14ac:dyDescent="0.35">
      <c r="A790" s="21"/>
      <c r="B790" s="6"/>
      <c r="C790" s="6"/>
      <c r="D790" s="6"/>
      <c r="E790" s="6"/>
    </row>
    <row r="791" spans="1:5" ht="12.75" customHeight="1" x14ac:dyDescent="0.35">
      <c r="A791" s="21"/>
      <c r="B791" s="6"/>
      <c r="C791" s="6"/>
      <c r="D791" s="6"/>
      <c r="E791" s="6"/>
    </row>
    <row r="792" spans="1:5" ht="12.75" customHeight="1" x14ac:dyDescent="0.35">
      <c r="A792" s="21"/>
      <c r="B792" s="6"/>
      <c r="C792" s="6"/>
      <c r="D792" s="6"/>
      <c r="E792" s="6"/>
    </row>
    <row r="793" spans="1:5" ht="12.75" customHeight="1" x14ac:dyDescent="0.35">
      <c r="A793" s="21"/>
      <c r="B793" s="6"/>
      <c r="C793" s="6"/>
      <c r="D793" s="6"/>
      <c r="E793" s="6"/>
    </row>
    <row r="794" spans="1:5" ht="12.75" customHeight="1" x14ac:dyDescent="0.35">
      <c r="A794" s="21"/>
      <c r="B794" s="6"/>
      <c r="C794" s="6"/>
      <c r="D794" s="6"/>
      <c r="E794" s="6"/>
    </row>
    <row r="795" spans="1:5" ht="12.75" customHeight="1" x14ac:dyDescent="0.35">
      <c r="A795" s="21"/>
      <c r="B795" s="6"/>
      <c r="C795" s="6"/>
      <c r="D795" s="6"/>
      <c r="E795" s="6"/>
    </row>
    <row r="796" spans="1:5" ht="12.75" customHeight="1" x14ac:dyDescent="0.35">
      <c r="A796" s="21"/>
      <c r="B796" s="6"/>
      <c r="C796" s="6"/>
      <c r="D796" s="6"/>
      <c r="E796" s="6"/>
    </row>
    <row r="797" spans="1:5" ht="12.75" customHeight="1" x14ac:dyDescent="0.35">
      <c r="A797" s="21"/>
      <c r="B797" s="6"/>
      <c r="C797" s="6"/>
      <c r="D797" s="6"/>
      <c r="E797" s="6"/>
    </row>
    <row r="798" spans="1:5" ht="12.75" customHeight="1" x14ac:dyDescent="0.35">
      <c r="A798" s="21"/>
      <c r="B798" s="6"/>
      <c r="C798" s="6"/>
      <c r="D798" s="6"/>
      <c r="E798" s="6"/>
    </row>
    <row r="799" spans="1:5" ht="12.75" customHeight="1" x14ac:dyDescent="0.35">
      <c r="A799" s="21"/>
      <c r="B799" s="6"/>
      <c r="C799" s="6"/>
      <c r="D799" s="6"/>
      <c r="E799" s="6"/>
    </row>
    <row r="800" spans="1:5" ht="12.75" customHeight="1" x14ac:dyDescent="0.35">
      <c r="A800" s="21"/>
      <c r="B800" s="6"/>
      <c r="C800" s="6"/>
      <c r="D800" s="6"/>
      <c r="E800" s="6"/>
    </row>
    <row r="801" spans="1:5" ht="12.75" customHeight="1" x14ac:dyDescent="0.35">
      <c r="A801" s="21"/>
      <c r="B801" s="6"/>
      <c r="C801" s="6"/>
      <c r="D801" s="6"/>
      <c r="E801" s="6"/>
    </row>
    <row r="802" spans="1:5" ht="12.75" customHeight="1" x14ac:dyDescent="0.35">
      <c r="A802" s="21"/>
      <c r="B802" s="6"/>
      <c r="C802" s="6"/>
      <c r="D802" s="6"/>
      <c r="E802" s="6"/>
    </row>
    <row r="803" spans="1:5" ht="12.75" customHeight="1" x14ac:dyDescent="0.35">
      <c r="A803" s="21"/>
      <c r="B803" s="6"/>
      <c r="C803" s="6"/>
      <c r="D803" s="6"/>
      <c r="E803" s="6"/>
    </row>
    <row r="804" spans="1:5" ht="12.75" customHeight="1" x14ac:dyDescent="0.35">
      <c r="A804" s="21"/>
      <c r="B804" s="6"/>
      <c r="C804" s="6"/>
      <c r="D804" s="6"/>
      <c r="E804" s="6"/>
    </row>
    <row r="805" spans="1:5" ht="12.75" customHeight="1" x14ac:dyDescent="0.35">
      <c r="A805" s="21"/>
      <c r="B805" s="6"/>
      <c r="C805" s="6"/>
      <c r="D805" s="6"/>
      <c r="E805" s="6"/>
    </row>
    <row r="806" spans="1:5" ht="12.75" customHeight="1" x14ac:dyDescent="0.35">
      <c r="A806" s="21"/>
      <c r="B806" s="6"/>
      <c r="C806" s="6"/>
      <c r="D806" s="6"/>
      <c r="E806" s="6"/>
    </row>
    <row r="807" spans="1:5" ht="12.75" customHeight="1" x14ac:dyDescent="0.35">
      <c r="A807" s="21"/>
      <c r="B807" s="6"/>
      <c r="C807" s="6"/>
      <c r="D807" s="6"/>
      <c r="E807" s="6"/>
    </row>
    <row r="808" spans="1:5" ht="12.75" customHeight="1" x14ac:dyDescent="0.35">
      <c r="A808" s="21"/>
      <c r="B808" s="6"/>
      <c r="C808" s="6"/>
      <c r="D808" s="6"/>
      <c r="E808" s="6"/>
    </row>
    <row r="809" spans="1:5" ht="12.75" customHeight="1" x14ac:dyDescent="0.35">
      <c r="A809" s="21"/>
      <c r="B809" s="6"/>
      <c r="C809" s="6"/>
      <c r="D809" s="6"/>
      <c r="E809" s="6"/>
    </row>
    <row r="810" spans="1:5" ht="12.75" customHeight="1" x14ac:dyDescent="0.35">
      <c r="A810" s="21"/>
      <c r="B810" s="6"/>
      <c r="C810" s="6"/>
      <c r="D810" s="6"/>
      <c r="E810" s="6"/>
    </row>
    <row r="811" spans="1:5" ht="12.75" customHeight="1" x14ac:dyDescent="0.35">
      <c r="A811" s="21"/>
      <c r="B811" s="6"/>
      <c r="C811" s="6"/>
      <c r="D811" s="6"/>
      <c r="E811" s="6"/>
    </row>
    <row r="812" spans="1:5" ht="12.75" customHeight="1" x14ac:dyDescent="0.35">
      <c r="A812" s="21"/>
      <c r="B812" s="6"/>
      <c r="C812" s="6"/>
      <c r="D812" s="6"/>
      <c r="E812" s="6"/>
    </row>
    <row r="813" spans="1:5" ht="12.75" customHeight="1" x14ac:dyDescent="0.35">
      <c r="A813" s="21"/>
      <c r="B813" s="6"/>
      <c r="C813" s="6"/>
      <c r="D813" s="6"/>
      <c r="E813" s="6"/>
    </row>
    <row r="814" spans="1:5" ht="12.75" customHeight="1" x14ac:dyDescent="0.35">
      <c r="A814" s="21"/>
      <c r="B814" s="6"/>
      <c r="C814" s="6"/>
      <c r="D814" s="6"/>
      <c r="E814" s="6"/>
    </row>
    <row r="815" spans="1:5" ht="12.75" customHeight="1" x14ac:dyDescent="0.35">
      <c r="A815" s="21"/>
      <c r="B815" s="6"/>
      <c r="C815" s="6"/>
      <c r="D815" s="6"/>
      <c r="E815" s="6"/>
    </row>
    <row r="816" spans="1:5" ht="12.75" customHeight="1" x14ac:dyDescent="0.35">
      <c r="A816" s="21"/>
      <c r="B816" s="6"/>
      <c r="C816" s="6"/>
      <c r="D816" s="6"/>
      <c r="E816" s="6"/>
    </row>
    <row r="817" spans="1:5" ht="12.75" customHeight="1" x14ac:dyDescent="0.35">
      <c r="A817" s="21"/>
      <c r="B817" s="6"/>
      <c r="C817" s="6"/>
      <c r="D817" s="6"/>
      <c r="E817" s="6"/>
    </row>
    <row r="818" spans="1:5" ht="12.75" customHeight="1" x14ac:dyDescent="0.35">
      <c r="A818" s="21"/>
      <c r="B818" s="6"/>
      <c r="C818" s="6"/>
      <c r="D818" s="6"/>
      <c r="E818" s="6"/>
    </row>
    <row r="819" spans="1:5" ht="12.75" customHeight="1" x14ac:dyDescent="0.35">
      <c r="A819" s="21"/>
      <c r="B819" s="6"/>
      <c r="C819" s="6"/>
      <c r="D819" s="6"/>
      <c r="E819" s="6"/>
    </row>
    <row r="820" spans="1:5" ht="12.75" customHeight="1" x14ac:dyDescent="0.35">
      <c r="A820" s="21"/>
      <c r="B820" s="6"/>
      <c r="C820" s="6"/>
      <c r="D820" s="6"/>
      <c r="E820" s="6"/>
    </row>
    <row r="821" spans="1:5" ht="12.75" customHeight="1" x14ac:dyDescent="0.35">
      <c r="A821" s="21"/>
      <c r="B821" s="6"/>
      <c r="C821" s="6"/>
      <c r="D821" s="6"/>
      <c r="E821" s="6"/>
    </row>
    <row r="822" spans="1:5" ht="12.75" customHeight="1" x14ac:dyDescent="0.35">
      <c r="A822" s="21"/>
      <c r="B822" s="6"/>
      <c r="C822" s="6"/>
      <c r="D822" s="6"/>
      <c r="E822" s="6"/>
    </row>
    <row r="823" spans="1:5" ht="12.75" customHeight="1" x14ac:dyDescent="0.35">
      <c r="A823" s="21"/>
      <c r="B823" s="6"/>
      <c r="C823" s="6"/>
      <c r="D823" s="6"/>
      <c r="E823" s="6"/>
    </row>
    <row r="824" spans="1:5" ht="12.75" customHeight="1" x14ac:dyDescent="0.35">
      <c r="A824" s="21"/>
      <c r="B824" s="6"/>
      <c r="C824" s="6"/>
      <c r="D824" s="6"/>
      <c r="E824" s="6"/>
    </row>
    <row r="825" spans="1:5" ht="12.75" customHeight="1" x14ac:dyDescent="0.35">
      <c r="A825" s="21"/>
      <c r="B825" s="6"/>
      <c r="C825" s="6"/>
      <c r="D825" s="6"/>
      <c r="E825" s="6"/>
    </row>
    <row r="826" spans="1:5" ht="12.75" customHeight="1" x14ac:dyDescent="0.35">
      <c r="A826" s="21"/>
      <c r="B826" s="6"/>
      <c r="C826" s="6"/>
      <c r="D826" s="6"/>
      <c r="E826" s="6"/>
    </row>
    <row r="827" spans="1:5" ht="12.75" customHeight="1" x14ac:dyDescent="0.35">
      <c r="A827" s="21"/>
      <c r="B827" s="6"/>
      <c r="C827" s="6"/>
      <c r="D827" s="6"/>
      <c r="E827" s="6"/>
    </row>
    <row r="828" spans="1:5" ht="12.75" customHeight="1" x14ac:dyDescent="0.35">
      <c r="A828" s="21"/>
      <c r="B828" s="6"/>
      <c r="C828" s="6"/>
      <c r="D828" s="6"/>
      <c r="E828" s="6"/>
    </row>
    <row r="829" spans="1:5" ht="12.75" customHeight="1" x14ac:dyDescent="0.35">
      <c r="A829" s="21"/>
      <c r="B829" s="6"/>
      <c r="C829" s="6"/>
      <c r="D829" s="6"/>
      <c r="E829" s="6"/>
    </row>
    <row r="830" spans="1:5" ht="12.75" customHeight="1" x14ac:dyDescent="0.35">
      <c r="A830" s="21"/>
      <c r="B830" s="6"/>
      <c r="C830" s="6"/>
      <c r="D830" s="6"/>
      <c r="E830" s="6"/>
    </row>
    <row r="831" spans="1:5" ht="12.75" customHeight="1" x14ac:dyDescent="0.35">
      <c r="A831" s="21"/>
      <c r="B831" s="6"/>
      <c r="C831" s="6"/>
      <c r="D831" s="6"/>
      <c r="E831" s="6"/>
    </row>
    <row r="832" spans="1:5" ht="12.75" customHeight="1" x14ac:dyDescent="0.35">
      <c r="A832" s="21"/>
      <c r="B832" s="6"/>
      <c r="C832" s="6"/>
      <c r="D832" s="6"/>
      <c r="E832" s="6"/>
    </row>
    <row r="833" spans="1:5" ht="12.75" customHeight="1" x14ac:dyDescent="0.35">
      <c r="A833" s="21"/>
      <c r="B833" s="6"/>
      <c r="C833" s="6"/>
      <c r="D833" s="6"/>
      <c r="E833" s="6"/>
    </row>
    <row r="834" spans="1:5" ht="12.75" customHeight="1" x14ac:dyDescent="0.35">
      <c r="A834" s="21"/>
      <c r="B834" s="6"/>
      <c r="C834" s="6"/>
      <c r="D834" s="6"/>
      <c r="E834" s="6"/>
    </row>
    <row r="835" spans="1:5" ht="12.75" customHeight="1" x14ac:dyDescent="0.35">
      <c r="A835" s="21"/>
      <c r="B835" s="6"/>
      <c r="C835" s="6"/>
      <c r="D835" s="6"/>
      <c r="E835" s="6"/>
    </row>
    <row r="836" spans="1:5" ht="12.75" customHeight="1" x14ac:dyDescent="0.35">
      <c r="A836" s="21"/>
      <c r="B836" s="6"/>
      <c r="C836" s="6"/>
      <c r="D836" s="6"/>
      <c r="E836" s="6"/>
    </row>
    <row r="837" spans="1:5" ht="12.75" customHeight="1" x14ac:dyDescent="0.35">
      <c r="A837" s="21"/>
      <c r="B837" s="6"/>
      <c r="C837" s="6"/>
      <c r="D837" s="6"/>
      <c r="E837" s="6"/>
    </row>
    <row r="838" spans="1:5" ht="12.75" customHeight="1" x14ac:dyDescent="0.35">
      <c r="A838" s="21"/>
      <c r="B838" s="6"/>
      <c r="C838" s="6"/>
      <c r="D838" s="6"/>
      <c r="E838" s="6"/>
    </row>
    <row r="839" spans="1:5" ht="12.75" customHeight="1" x14ac:dyDescent="0.35">
      <c r="A839" s="21"/>
      <c r="B839" s="6"/>
      <c r="C839" s="6"/>
      <c r="D839" s="6"/>
      <c r="E839" s="6"/>
    </row>
    <row r="840" spans="1:5" ht="12.75" customHeight="1" x14ac:dyDescent="0.35">
      <c r="A840" s="21"/>
      <c r="B840" s="6"/>
      <c r="C840" s="6"/>
      <c r="D840" s="6"/>
      <c r="E840" s="6"/>
    </row>
    <row r="841" spans="1:5" ht="12.75" customHeight="1" x14ac:dyDescent="0.35">
      <c r="A841" s="21"/>
      <c r="B841" s="6"/>
      <c r="C841" s="6"/>
      <c r="D841" s="6"/>
      <c r="E841" s="6"/>
    </row>
    <row r="842" spans="1:5" ht="12.75" customHeight="1" x14ac:dyDescent="0.35">
      <c r="A842" s="21"/>
      <c r="B842" s="6"/>
      <c r="C842" s="6"/>
      <c r="D842" s="6"/>
      <c r="E842" s="6"/>
    </row>
    <row r="843" spans="1:5" ht="12.75" customHeight="1" x14ac:dyDescent="0.35">
      <c r="A843" s="21"/>
      <c r="B843" s="6"/>
      <c r="C843" s="6"/>
      <c r="D843" s="6"/>
      <c r="E843" s="6"/>
    </row>
    <row r="844" spans="1:5" ht="12.75" customHeight="1" x14ac:dyDescent="0.35">
      <c r="A844" s="21"/>
      <c r="B844" s="6"/>
      <c r="C844" s="6"/>
      <c r="D844" s="6"/>
      <c r="E844" s="6"/>
    </row>
    <row r="845" spans="1:5" ht="12.75" customHeight="1" x14ac:dyDescent="0.35">
      <c r="A845" s="21"/>
      <c r="B845" s="6"/>
      <c r="C845" s="6"/>
      <c r="D845" s="6"/>
      <c r="E845" s="6"/>
    </row>
    <row r="846" spans="1:5" ht="12.75" customHeight="1" x14ac:dyDescent="0.35">
      <c r="A846" s="21"/>
      <c r="B846" s="6"/>
      <c r="C846" s="6"/>
      <c r="D846" s="6"/>
      <c r="E846" s="6"/>
    </row>
    <row r="847" spans="1:5" ht="12.75" customHeight="1" x14ac:dyDescent="0.35">
      <c r="A847" s="21"/>
      <c r="B847" s="6"/>
      <c r="C847" s="6"/>
      <c r="D847" s="6"/>
      <c r="E847" s="6"/>
    </row>
    <row r="848" spans="1:5" ht="12.75" customHeight="1" x14ac:dyDescent="0.35">
      <c r="A848" s="21"/>
      <c r="B848" s="6"/>
      <c r="C848" s="6"/>
      <c r="D848" s="6"/>
      <c r="E848" s="6"/>
    </row>
    <row r="849" spans="1:5" ht="12.75" customHeight="1" x14ac:dyDescent="0.35">
      <c r="A849" s="21"/>
      <c r="B849" s="6"/>
      <c r="C849" s="6"/>
      <c r="D849" s="6"/>
      <c r="E849" s="6"/>
    </row>
    <row r="850" spans="1:5" ht="12.75" customHeight="1" x14ac:dyDescent="0.35">
      <c r="A850" s="21"/>
      <c r="B850" s="6"/>
      <c r="C850" s="6"/>
      <c r="D850" s="6"/>
      <c r="E850" s="6"/>
    </row>
    <row r="851" spans="1:5" ht="12.75" customHeight="1" x14ac:dyDescent="0.35">
      <c r="A851" s="21"/>
      <c r="B851" s="6"/>
      <c r="C851" s="6"/>
      <c r="D851" s="6"/>
      <c r="E851" s="6"/>
    </row>
    <row r="852" spans="1:5" ht="12.75" customHeight="1" x14ac:dyDescent="0.35">
      <c r="A852" s="21"/>
      <c r="B852" s="6"/>
      <c r="C852" s="6"/>
      <c r="D852" s="6"/>
      <c r="E852" s="6"/>
    </row>
    <row r="853" spans="1:5" ht="12.75" customHeight="1" x14ac:dyDescent="0.35">
      <c r="A853" s="21"/>
      <c r="B853" s="6"/>
      <c r="C853" s="6"/>
      <c r="D853" s="6"/>
      <c r="E853" s="6"/>
    </row>
    <row r="854" spans="1:5" ht="12.75" customHeight="1" x14ac:dyDescent="0.35">
      <c r="A854" s="21"/>
      <c r="B854" s="6"/>
      <c r="C854" s="6"/>
      <c r="D854" s="6"/>
      <c r="E854" s="6"/>
    </row>
    <row r="855" spans="1:5" ht="12.75" customHeight="1" x14ac:dyDescent="0.35">
      <c r="A855" s="21"/>
      <c r="B855" s="6"/>
      <c r="C855" s="6"/>
      <c r="D855" s="6"/>
      <c r="E855" s="6"/>
    </row>
    <row r="856" spans="1:5" ht="12.75" customHeight="1" x14ac:dyDescent="0.35">
      <c r="A856" s="21"/>
      <c r="B856" s="6"/>
      <c r="C856" s="6"/>
      <c r="D856" s="6"/>
      <c r="E856" s="6"/>
    </row>
    <row r="857" spans="1:5" ht="12.75" customHeight="1" x14ac:dyDescent="0.35">
      <c r="A857" s="21"/>
      <c r="B857" s="6"/>
      <c r="C857" s="6"/>
      <c r="D857" s="6"/>
      <c r="E857" s="6"/>
    </row>
    <row r="858" spans="1:5" ht="12.75" customHeight="1" x14ac:dyDescent="0.35">
      <c r="A858" s="21"/>
      <c r="B858" s="6"/>
      <c r="C858" s="6"/>
      <c r="D858" s="6"/>
      <c r="E858" s="6"/>
    </row>
    <row r="859" spans="1:5" ht="12.75" customHeight="1" x14ac:dyDescent="0.35">
      <c r="A859" s="21"/>
      <c r="B859" s="6"/>
      <c r="C859" s="6"/>
      <c r="D859" s="6"/>
      <c r="E859" s="6"/>
    </row>
    <row r="860" spans="1:5" ht="12.75" customHeight="1" x14ac:dyDescent="0.35">
      <c r="A860" s="21"/>
      <c r="B860" s="6"/>
      <c r="C860" s="6"/>
      <c r="D860" s="6"/>
      <c r="E860" s="6"/>
    </row>
    <row r="861" spans="1:5" ht="12.75" customHeight="1" x14ac:dyDescent="0.35">
      <c r="A861" s="21"/>
      <c r="B861" s="6"/>
      <c r="C861" s="6"/>
      <c r="D861" s="6"/>
      <c r="E861" s="6"/>
    </row>
    <row r="862" spans="1:5" ht="12.75" customHeight="1" x14ac:dyDescent="0.35">
      <c r="A862" s="21"/>
      <c r="B862" s="6"/>
      <c r="C862" s="6"/>
      <c r="D862" s="6"/>
      <c r="E862" s="6"/>
    </row>
    <row r="863" spans="1:5" ht="12.75" customHeight="1" x14ac:dyDescent="0.35">
      <c r="A863" s="21"/>
      <c r="B863" s="6"/>
      <c r="C863" s="6"/>
      <c r="D863" s="6"/>
      <c r="E863" s="6"/>
    </row>
    <row r="864" spans="1:5" ht="12.75" customHeight="1" x14ac:dyDescent="0.35">
      <c r="A864" s="21"/>
      <c r="B864" s="6"/>
      <c r="C864" s="6"/>
      <c r="D864" s="6"/>
      <c r="E864" s="6"/>
    </row>
    <row r="865" spans="1:5" ht="12.75" customHeight="1" x14ac:dyDescent="0.35">
      <c r="A865" s="21"/>
      <c r="B865" s="6"/>
      <c r="C865" s="6"/>
      <c r="D865" s="6"/>
      <c r="E865" s="6"/>
    </row>
    <row r="866" spans="1:5" ht="12.75" customHeight="1" x14ac:dyDescent="0.35">
      <c r="A866" s="21"/>
      <c r="B866" s="6"/>
      <c r="C866" s="6"/>
      <c r="D866" s="6"/>
      <c r="E866" s="6"/>
    </row>
    <row r="867" spans="1:5" ht="12.75" customHeight="1" x14ac:dyDescent="0.35">
      <c r="A867" s="21"/>
      <c r="B867" s="6"/>
      <c r="C867" s="6"/>
      <c r="D867" s="6"/>
      <c r="E867" s="6"/>
    </row>
    <row r="868" spans="1:5" ht="12.75" customHeight="1" x14ac:dyDescent="0.35">
      <c r="A868" s="21"/>
      <c r="B868" s="6"/>
      <c r="C868" s="6"/>
      <c r="D868" s="6"/>
      <c r="E868" s="6"/>
    </row>
    <row r="869" spans="1:5" ht="12.75" customHeight="1" x14ac:dyDescent="0.35">
      <c r="A869" s="21"/>
      <c r="B869" s="6"/>
      <c r="C869" s="6"/>
      <c r="D869" s="6"/>
      <c r="E869" s="6"/>
    </row>
    <row r="870" spans="1:5" ht="12.75" customHeight="1" x14ac:dyDescent="0.35">
      <c r="A870" s="21"/>
      <c r="B870" s="6"/>
      <c r="C870" s="6"/>
      <c r="D870" s="6"/>
      <c r="E870" s="6"/>
    </row>
    <row r="871" spans="1:5" ht="12.75" customHeight="1" x14ac:dyDescent="0.35">
      <c r="A871" s="21"/>
      <c r="B871" s="6"/>
      <c r="C871" s="6"/>
      <c r="D871" s="6"/>
      <c r="E871" s="6"/>
    </row>
    <row r="872" spans="1:5" ht="12.75" customHeight="1" x14ac:dyDescent="0.35">
      <c r="A872" s="21"/>
      <c r="B872" s="6"/>
      <c r="C872" s="6"/>
      <c r="D872" s="6"/>
      <c r="E872" s="6"/>
    </row>
    <row r="873" spans="1:5" ht="12.75" customHeight="1" x14ac:dyDescent="0.35">
      <c r="A873" s="21"/>
      <c r="B873" s="6"/>
      <c r="C873" s="6"/>
      <c r="D873" s="6"/>
      <c r="E873" s="6"/>
    </row>
    <row r="874" spans="1:5" ht="12.75" customHeight="1" x14ac:dyDescent="0.35">
      <c r="A874" s="21"/>
      <c r="B874" s="6"/>
      <c r="C874" s="6"/>
      <c r="D874" s="6"/>
      <c r="E874" s="6"/>
    </row>
    <row r="875" spans="1:5" ht="12.75" customHeight="1" x14ac:dyDescent="0.35">
      <c r="A875" s="21"/>
      <c r="B875" s="6"/>
      <c r="C875" s="6"/>
      <c r="D875" s="6"/>
      <c r="E875" s="6"/>
    </row>
    <row r="876" spans="1:5" ht="12.75" customHeight="1" x14ac:dyDescent="0.35">
      <c r="A876" s="21"/>
      <c r="B876" s="6"/>
      <c r="C876" s="6"/>
      <c r="D876" s="6"/>
      <c r="E876" s="6"/>
    </row>
    <row r="877" spans="1:5" ht="12.75" customHeight="1" x14ac:dyDescent="0.35">
      <c r="A877" s="21"/>
      <c r="B877" s="6"/>
      <c r="C877" s="6"/>
      <c r="D877" s="6"/>
      <c r="E877" s="6"/>
    </row>
    <row r="878" spans="1:5" ht="12.75" customHeight="1" x14ac:dyDescent="0.35">
      <c r="A878" s="21"/>
      <c r="B878" s="6"/>
      <c r="C878" s="6"/>
      <c r="D878" s="6"/>
      <c r="E878" s="6"/>
    </row>
    <row r="879" spans="1:5" ht="12.75" customHeight="1" x14ac:dyDescent="0.35">
      <c r="A879" s="21"/>
      <c r="B879" s="6"/>
      <c r="C879" s="6"/>
      <c r="D879" s="6"/>
      <c r="E879" s="6"/>
    </row>
    <row r="880" spans="1:5" ht="12.75" customHeight="1" x14ac:dyDescent="0.35">
      <c r="A880" s="21"/>
      <c r="B880" s="6"/>
      <c r="C880" s="6"/>
      <c r="D880" s="6"/>
      <c r="E880" s="6"/>
    </row>
    <row r="881" spans="1:5" ht="12.75" customHeight="1" x14ac:dyDescent="0.35">
      <c r="A881" s="21"/>
      <c r="B881" s="6"/>
      <c r="C881" s="6"/>
      <c r="D881" s="6"/>
      <c r="E881" s="6"/>
    </row>
    <row r="882" spans="1:5" ht="12.75" customHeight="1" x14ac:dyDescent="0.35">
      <c r="A882" s="21"/>
      <c r="B882" s="6"/>
      <c r="C882" s="6"/>
      <c r="D882" s="6"/>
      <c r="E882" s="6"/>
    </row>
    <row r="883" spans="1:5" ht="12.75" customHeight="1" x14ac:dyDescent="0.35">
      <c r="A883" s="21"/>
      <c r="B883" s="6"/>
      <c r="C883" s="6"/>
      <c r="D883" s="6"/>
      <c r="E883" s="6"/>
    </row>
    <row r="884" spans="1:5" ht="12.75" customHeight="1" x14ac:dyDescent="0.35">
      <c r="A884" s="21"/>
      <c r="B884" s="6"/>
      <c r="C884" s="6"/>
      <c r="D884" s="6"/>
      <c r="E884" s="6"/>
    </row>
    <row r="885" spans="1:5" ht="12.75" customHeight="1" x14ac:dyDescent="0.35">
      <c r="A885" s="21"/>
      <c r="B885" s="6"/>
      <c r="C885" s="6"/>
      <c r="D885" s="6"/>
      <c r="E885" s="6"/>
    </row>
    <row r="886" spans="1:5" ht="12.75" customHeight="1" x14ac:dyDescent="0.35">
      <c r="A886" s="21"/>
      <c r="B886" s="6"/>
      <c r="C886" s="6"/>
      <c r="D886" s="6"/>
      <c r="E886" s="6"/>
    </row>
    <row r="887" spans="1:5" ht="12.75" customHeight="1" x14ac:dyDescent="0.35">
      <c r="A887" s="21"/>
      <c r="B887" s="6"/>
      <c r="C887" s="6"/>
      <c r="D887" s="6"/>
      <c r="E887" s="6"/>
    </row>
    <row r="888" spans="1:5" ht="12.75" customHeight="1" x14ac:dyDescent="0.35">
      <c r="A888" s="21"/>
      <c r="B888" s="6"/>
      <c r="C888" s="6"/>
      <c r="D888" s="6"/>
      <c r="E888" s="6"/>
    </row>
    <row r="889" spans="1:5" ht="12.75" customHeight="1" x14ac:dyDescent="0.35">
      <c r="A889" s="21"/>
      <c r="B889" s="6"/>
      <c r="C889" s="6"/>
      <c r="D889" s="6"/>
      <c r="E889" s="6"/>
    </row>
    <row r="890" spans="1:5" ht="12.75" customHeight="1" x14ac:dyDescent="0.35">
      <c r="A890" s="21"/>
      <c r="B890" s="6"/>
      <c r="C890" s="6"/>
      <c r="D890" s="6"/>
      <c r="E890" s="6"/>
    </row>
    <row r="891" spans="1:5" ht="12.75" customHeight="1" x14ac:dyDescent="0.35">
      <c r="A891" s="21"/>
      <c r="B891" s="6"/>
      <c r="C891" s="6"/>
      <c r="D891" s="6"/>
      <c r="E891" s="6"/>
    </row>
    <row r="892" spans="1:5" ht="12.75" customHeight="1" x14ac:dyDescent="0.35">
      <c r="A892" s="21"/>
      <c r="B892" s="6"/>
      <c r="C892" s="6"/>
      <c r="D892" s="6"/>
      <c r="E892" s="6"/>
    </row>
    <row r="893" spans="1:5" ht="12.75" customHeight="1" x14ac:dyDescent="0.35">
      <c r="A893" s="21"/>
      <c r="B893" s="6"/>
      <c r="C893" s="6"/>
      <c r="D893" s="6"/>
      <c r="E893" s="6"/>
    </row>
    <row r="894" spans="1:5" ht="12.75" customHeight="1" x14ac:dyDescent="0.35">
      <c r="A894" s="21"/>
      <c r="B894" s="6"/>
      <c r="C894" s="6"/>
      <c r="D894" s="6"/>
      <c r="E894" s="6"/>
    </row>
    <row r="895" spans="1:5" ht="12.75" customHeight="1" x14ac:dyDescent="0.35">
      <c r="A895" s="21"/>
      <c r="B895" s="6"/>
      <c r="C895" s="6"/>
      <c r="D895" s="6"/>
      <c r="E895" s="6"/>
    </row>
    <row r="896" spans="1:5" ht="12.75" customHeight="1" x14ac:dyDescent="0.35">
      <c r="A896" s="21"/>
      <c r="B896" s="6"/>
      <c r="C896" s="6"/>
      <c r="D896" s="6"/>
      <c r="E896" s="6"/>
    </row>
    <row r="897" spans="1:5" ht="12.75" customHeight="1" x14ac:dyDescent="0.35">
      <c r="A897" s="21"/>
      <c r="B897" s="6"/>
      <c r="C897" s="6"/>
      <c r="D897" s="6"/>
      <c r="E897" s="6"/>
    </row>
    <row r="898" spans="1:5" ht="12.75" customHeight="1" x14ac:dyDescent="0.35">
      <c r="A898" s="21"/>
      <c r="B898" s="6"/>
      <c r="C898" s="6"/>
      <c r="D898" s="6"/>
      <c r="E898" s="6"/>
    </row>
    <row r="899" spans="1:5" ht="12.75" customHeight="1" x14ac:dyDescent="0.35">
      <c r="A899" s="21"/>
      <c r="B899" s="6"/>
      <c r="C899" s="6"/>
      <c r="D899" s="6"/>
      <c r="E899" s="6"/>
    </row>
    <row r="900" spans="1:5" ht="12.75" customHeight="1" x14ac:dyDescent="0.35">
      <c r="A900" s="21"/>
      <c r="B900" s="6"/>
      <c r="C900" s="6"/>
      <c r="D900" s="6"/>
      <c r="E900" s="6"/>
    </row>
    <row r="901" spans="1:5" ht="12.75" customHeight="1" x14ac:dyDescent="0.35">
      <c r="A901" s="21"/>
      <c r="B901" s="6"/>
      <c r="C901" s="6"/>
      <c r="D901" s="6"/>
      <c r="E901" s="6"/>
    </row>
    <row r="902" spans="1:5" ht="12.75" customHeight="1" x14ac:dyDescent="0.35">
      <c r="A902" s="21"/>
      <c r="B902" s="6"/>
      <c r="C902" s="6"/>
      <c r="D902" s="6"/>
      <c r="E902" s="6"/>
    </row>
    <row r="903" spans="1:5" ht="12.75" customHeight="1" x14ac:dyDescent="0.35">
      <c r="A903" s="21"/>
      <c r="B903" s="6"/>
      <c r="C903" s="6"/>
      <c r="D903" s="6"/>
      <c r="E903" s="6"/>
    </row>
    <row r="904" spans="1:5" ht="12.75" customHeight="1" x14ac:dyDescent="0.35">
      <c r="A904" s="21"/>
      <c r="B904" s="6"/>
      <c r="C904" s="6"/>
      <c r="D904" s="6"/>
      <c r="E904" s="6"/>
    </row>
    <row r="905" spans="1:5" ht="12.75" customHeight="1" x14ac:dyDescent="0.35">
      <c r="A905" s="21"/>
      <c r="B905" s="6"/>
      <c r="C905" s="6"/>
      <c r="D905" s="6"/>
      <c r="E905" s="6"/>
    </row>
    <row r="906" spans="1:5" ht="12.75" customHeight="1" x14ac:dyDescent="0.35">
      <c r="A906" s="21"/>
      <c r="B906" s="6"/>
      <c r="C906" s="6"/>
      <c r="D906" s="6"/>
      <c r="E906" s="6"/>
    </row>
    <row r="907" spans="1:5" ht="12.75" customHeight="1" x14ac:dyDescent="0.35">
      <c r="A907" s="21"/>
      <c r="B907" s="6"/>
      <c r="C907" s="6"/>
      <c r="D907" s="6"/>
      <c r="E907" s="6"/>
    </row>
    <row r="908" spans="1:5" ht="12.75" customHeight="1" x14ac:dyDescent="0.35">
      <c r="A908" s="21"/>
      <c r="B908" s="6"/>
      <c r="C908" s="6"/>
      <c r="D908" s="6"/>
      <c r="E908" s="6"/>
    </row>
    <row r="909" spans="1:5" ht="12.75" customHeight="1" x14ac:dyDescent="0.35">
      <c r="A909" s="21"/>
      <c r="B909" s="6"/>
      <c r="C909" s="6"/>
      <c r="D909" s="6"/>
      <c r="E909" s="6"/>
    </row>
    <row r="910" spans="1:5" ht="12.75" customHeight="1" x14ac:dyDescent="0.35">
      <c r="A910" s="21"/>
      <c r="B910" s="6"/>
      <c r="C910" s="6"/>
      <c r="D910" s="6"/>
      <c r="E910" s="6"/>
    </row>
    <row r="911" spans="1:5" ht="12.75" customHeight="1" x14ac:dyDescent="0.35">
      <c r="A911" s="21"/>
      <c r="B911" s="6"/>
      <c r="C911" s="6"/>
      <c r="D911" s="6"/>
      <c r="E911" s="6"/>
    </row>
    <row r="912" spans="1:5" ht="12.75" customHeight="1" x14ac:dyDescent="0.35">
      <c r="A912" s="21"/>
      <c r="B912" s="6"/>
      <c r="C912" s="6"/>
      <c r="D912" s="6"/>
      <c r="E912" s="6"/>
    </row>
    <row r="913" spans="1:5" ht="12.75" customHeight="1" x14ac:dyDescent="0.35">
      <c r="A913" s="21"/>
      <c r="B913" s="6"/>
      <c r="C913" s="6"/>
      <c r="D913" s="6"/>
      <c r="E913" s="6"/>
    </row>
    <row r="914" spans="1:5" ht="12.75" customHeight="1" x14ac:dyDescent="0.35">
      <c r="A914" s="21"/>
      <c r="B914" s="6"/>
      <c r="C914" s="6"/>
      <c r="D914" s="6"/>
      <c r="E914" s="6"/>
    </row>
    <row r="915" spans="1:5" ht="12.75" customHeight="1" x14ac:dyDescent="0.35">
      <c r="A915" s="21"/>
      <c r="B915" s="6"/>
      <c r="C915" s="6"/>
      <c r="D915" s="6"/>
      <c r="E915" s="6"/>
    </row>
    <row r="916" spans="1:5" ht="12.75" customHeight="1" x14ac:dyDescent="0.35">
      <c r="A916" s="21"/>
      <c r="B916" s="6"/>
      <c r="C916" s="6"/>
      <c r="D916" s="6"/>
      <c r="E916" s="6"/>
    </row>
    <row r="917" spans="1:5" ht="12.75" customHeight="1" x14ac:dyDescent="0.35">
      <c r="A917" s="21"/>
      <c r="B917" s="6"/>
      <c r="C917" s="6"/>
      <c r="D917" s="6"/>
      <c r="E917" s="6"/>
    </row>
    <row r="918" spans="1:5" ht="12.75" customHeight="1" x14ac:dyDescent="0.35">
      <c r="A918" s="21"/>
      <c r="B918" s="6"/>
      <c r="C918" s="6"/>
      <c r="D918" s="6"/>
      <c r="E918" s="6"/>
    </row>
    <row r="919" spans="1:5" ht="12.75" customHeight="1" x14ac:dyDescent="0.35">
      <c r="A919" s="21"/>
      <c r="B919" s="6"/>
      <c r="C919" s="6"/>
      <c r="D919" s="6"/>
      <c r="E919" s="6"/>
    </row>
    <row r="920" spans="1:5" ht="12.75" customHeight="1" x14ac:dyDescent="0.35">
      <c r="A920" s="21"/>
      <c r="B920" s="6"/>
      <c r="C920" s="6"/>
      <c r="D920" s="6"/>
      <c r="E920" s="6"/>
    </row>
    <row r="921" spans="1:5" ht="12.75" customHeight="1" x14ac:dyDescent="0.35">
      <c r="A921" s="21"/>
      <c r="B921" s="6"/>
      <c r="C921" s="6"/>
      <c r="D921" s="6"/>
      <c r="E921" s="6"/>
    </row>
    <row r="922" spans="1:5" ht="12.75" customHeight="1" x14ac:dyDescent="0.35">
      <c r="A922" s="21"/>
      <c r="B922" s="6"/>
      <c r="C922" s="6"/>
      <c r="D922" s="6"/>
      <c r="E922" s="6"/>
    </row>
    <row r="923" spans="1:5" ht="12.75" customHeight="1" x14ac:dyDescent="0.35">
      <c r="A923" s="21"/>
      <c r="B923" s="6"/>
      <c r="C923" s="6"/>
      <c r="D923" s="6"/>
      <c r="E923" s="6"/>
    </row>
    <row r="924" spans="1:5" ht="12.75" customHeight="1" x14ac:dyDescent="0.35">
      <c r="A924" s="21"/>
      <c r="B924" s="6"/>
      <c r="C924" s="6"/>
      <c r="D924" s="6"/>
      <c r="E924" s="6"/>
    </row>
    <row r="925" spans="1:5" ht="12.75" customHeight="1" x14ac:dyDescent="0.35">
      <c r="A925" s="21"/>
      <c r="B925" s="6"/>
      <c r="C925" s="6"/>
      <c r="D925" s="6"/>
      <c r="E925" s="6"/>
    </row>
    <row r="926" spans="1:5" ht="12.75" customHeight="1" x14ac:dyDescent="0.35">
      <c r="A926" s="21"/>
      <c r="B926" s="6"/>
      <c r="C926" s="6"/>
      <c r="D926" s="6"/>
      <c r="E926" s="6"/>
    </row>
    <row r="927" spans="1:5" ht="12.75" customHeight="1" x14ac:dyDescent="0.35">
      <c r="A927" s="21"/>
      <c r="B927" s="6"/>
      <c r="C927" s="6"/>
      <c r="D927" s="6"/>
      <c r="E927" s="6"/>
    </row>
    <row r="928" spans="1:5" ht="12.75" customHeight="1" x14ac:dyDescent="0.35">
      <c r="A928" s="21"/>
      <c r="B928" s="6"/>
      <c r="C928" s="6"/>
      <c r="D928" s="6"/>
      <c r="E928" s="6"/>
    </row>
    <row r="929" spans="1:5" ht="12.75" customHeight="1" x14ac:dyDescent="0.35">
      <c r="A929" s="21"/>
      <c r="B929" s="6"/>
      <c r="C929" s="6"/>
      <c r="D929" s="6"/>
      <c r="E929" s="6"/>
    </row>
    <row r="930" spans="1:5" ht="12.75" customHeight="1" x14ac:dyDescent="0.35">
      <c r="A930" s="21"/>
      <c r="B930" s="6"/>
      <c r="C930" s="6"/>
      <c r="D930" s="6"/>
      <c r="E930" s="6"/>
    </row>
    <row r="931" spans="1:5" ht="12.75" customHeight="1" x14ac:dyDescent="0.35">
      <c r="A931" s="21"/>
      <c r="B931" s="6"/>
      <c r="C931" s="6"/>
      <c r="D931" s="6"/>
      <c r="E931" s="6"/>
    </row>
    <row r="932" spans="1:5" ht="12.75" customHeight="1" x14ac:dyDescent="0.35">
      <c r="A932" s="21"/>
      <c r="B932" s="6"/>
      <c r="C932" s="6"/>
      <c r="D932" s="6"/>
      <c r="E932" s="6"/>
    </row>
    <row r="933" spans="1:5" ht="12.75" customHeight="1" x14ac:dyDescent="0.35">
      <c r="A933" s="21"/>
      <c r="B933" s="6"/>
      <c r="C933" s="6"/>
      <c r="D933" s="6"/>
      <c r="E933" s="6"/>
    </row>
    <row r="934" spans="1:5" ht="12.75" customHeight="1" x14ac:dyDescent="0.35">
      <c r="A934" s="21"/>
      <c r="B934" s="6"/>
      <c r="C934" s="6"/>
      <c r="D934" s="6"/>
      <c r="E934" s="6"/>
    </row>
    <row r="935" spans="1:5" ht="12.75" customHeight="1" x14ac:dyDescent="0.35">
      <c r="A935" s="21"/>
      <c r="B935" s="6"/>
      <c r="C935" s="6"/>
      <c r="D935" s="6"/>
      <c r="E935" s="6"/>
    </row>
    <row r="936" spans="1:5" ht="12.75" customHeight="1" x14ac:dyDescent="0.35">
      <c r="A936" s="21"/>
      <c r="B936" s="6"/>
      <c r="C936" s="6"/>
      <c r="D936" s="6"/>
      <c r="E936" s="6"/>
    </row>
    <row r="937" spans="1:5" ht="12.75" customHeight="1" x14ac:dyDescent="0.35">
      <c r="A937" s="21"/>
      <c r="B937" s="6"/>
      <c r="C937" s="6"/>
      <c r="D937" s="6"/>
      <c r="E937" s="6"/>
    </row>
    <row r="938" spans="1:5" ht="12.75" customHeight="1" x14ac:dyDescent="0.35">
      <c r="A938" s="21"/>
      <c r="B938" s="6"/>
      <c r="C938" s="6"/>
      <c r="D938" s="6"/>
      <c r="E938" s="6"/>
    </row>
    <row r="939" spans="1:5" ht="12.75" customHeight="1" x14ac:dyDescent="0.35">
      <c r="A939" s="21"/>
      <c r="B939" s="6"/>
      <c r="C939" s="6"/>
      <c r="D939" s="6"/>
      <c r="E939" s="6"/>
    </row>
    <row r="940" spans="1:5" ht="12.75" customHeight="1" x14ac:dyDescent="0.35">
      <c r="A940" s="21"/>
      <c r="B940" s="6"/>
      <c r="C940" s="6"/>
      <c r="D940" s="6"/>
      <c r="E940" s="6"/>
    </row>
    <row r="941" spans="1:5" ht="12.75" customHeight="1" x14ac:dyDescent="0.35">
      <c r="A941" s="21"/>
      <c r="B941" s="6"/>
      <c r="C941" s="6"/>
      <c r="D941" s="6"/>
      <c r="E941" s="6"/>
    </row>
    <row r="942" spans="1:5" ht="12.75" customHeight="1" x14ac:dyDescent="0.35">
      <c r="A942" s="21"/>
      <c r="B942" s="6"/>
      <c r="C942" s="6"/>
      <c r="D942" s="6"/>
      <c r="E942" s="6"/>
    </row>
    <row r="943" spans="1:5" ht="12.75" customHeight="1" x14ac:dyDescent="0.35">
      <c r="A943" s="21"/>
      <c r="B943" s="6"/>
      <c r="C943" s="6"/>
      <c r="D943" s="6"/>
      <c r="E943" s="6"/>
    </row>
    <row r="944" spans="1:5" ht="12.75" customHeight="1" x14ac:dyDescent="0.35">
      <c r="A944" s="21"/>
      <c r="B944" s="6"/>
      <c r="C944" s="6"/>
      <c r="D944" s="6"/>
      <c r="E944" s="6"/>
    </row>
    <row r="945" spans="1:5" ht="12.75" customHeight="1" x14ac:dyDescent="0.35">
      <c r="A945" s="21"/>
      <c r="B945" s="6"/>
      <c r="C945" s="6"/>
      <c r="D945" s="6"/>
      <c r="E945" s="6"/>
    </row>
    <row r="946" spans="1:5" ht="12.75" customHeight="1" x14ac:dyDescent="0.35">
      <c r="A946" s="21"/>
      <c r="B946" s="6"/>
      <c r="C946" s="6"/>
      <c r="D946" s="6"/>
      <c r="E946" s="6"/>
    </row>
    <row r="947" spans="1:5" ht="12.75" customHeight="1" x14ac:dyDescent="0.35">
      <c r="A947" s="21"/>
      <c r="B947" s="6"/>
      <c r="C947" s="6"/>
      <c r="D947" s="6"/>
      <c r="E947" s="6"/>
    </row>
    <row r="948" spans="1:5" ht="12.75" customHeight="1" x14ac:dyDescent="0.35">
      <c r="A948" s="21"/>
      <c r="B948" s="6"/>
      <c r="C948" s="6"/>
      <c r="D948" s="6"/>
      <c r="E948" s="6"/>
    </row>
    <row r="949" spans="1:5" ht="12.75" customHeight="1" x14ac:dyDescent="0.35">
      <c r="A949" s="21"/>
      <c r="B949" s="6"/>
      <c r="C949" s="6"/>
      <c r="D949" s="6"/>
      <c r="E949" s="6"/>
    </row>
    <row r="950" spans="1:5" ht="12.75" customHeight="1" x14ac:dyDescent="0.35">
      <c r="A950" s="21"/>
      <c r="B950" s="6"/>
      <c r="C950" s="6"/>
      <c r="D950" s="6"/>
      <c r="E950" s="6"/>
    </row>
    <row r="951" spans="1:5" ht="12.75" customHeight="1" x14ac:dyDescent="0.35">
      <c r="A951" s="21"/>
      <c r="B951" s="6"/>
      <c r="C951" s="6"/>
      <c r="D951" s="6"/>
      <c r="E951" s="6"/>
    </row>
    <row r="952" spans="1:5" ht="12.75" customHeight="1" x14ac:dyDescent="0.35">
      <c r="A952" s="21"/>
      <c r="B952" s="6"/>
      <c r="C952" s="6"/>
      <c r="D952" s="6"/>
      <c r="E952" s="6"/>
    </row>
    <row r="953" spans="1:5" ht="12.75" customHeight="1" x14ac:dyDescent="0.35">
      <c r="A953" s="21"/>
      <c r="B953" s="6"/>
      <c r="C953" s="6"/>
      <c r="D953" s="6"/>
      <c r="E953" s="6"/>
    </row>
    <row r="954" spans="1:5" ht="12.75" customHeight="1" x14ac:dyDescent="0.35">
      <c r="A954" s="21"/>
      <c r="B954" s="6"/>
      <c r="C954" s="6"/>
      <c r="D954" s="6"/>
      <c r="E954" s="6"/>
    </row>
    <row r="955" spans="1:5" ht="12.75" customHeight="1" x14ac:dyDescent="0.35">
      <c r="A955" s="21"/>
      <c r="B955" s="6"/>
      <c r="C955" s="6"/>
      <c r="D955" s="6"/>
      <c r="E955" s="6"/>
    </row>
    <row r="956" spans="1:5" ht="12.75" customHeight="1" x14ac:dyDescent="0.35">
      <c r="A956" s="21"/>
      <c r="B956" s="6"/>
      <c r="C956" s="6"/>
      <c r="D956" s="6"/>
      <c r="E956" s="6"/>
    </row>
    <row r="957" spans="1:5" ht="12.75" customHeight="1" x14ac:dyDescent="0.35">
      <c r="A957" s="21"/>
      <c r="B957" s="6"/>
      <c r="C957" s="6"/>
      <c r="D957" s="6"/>
      <c r="E957" s="6"/>
    </row>
    <row r="958" spans="1:5" ht="12.75" customHeight="1" x14ac:dyDescent="0.35">
      <c r="A958" s="21"/>
      <c r="B958" s="6"/>
      <c r="C958" s="6"/>
      <c r="D958" s="6"/>
      <c r="E958" s="6"/>
    </row>
    <row r="959" spans="1:5" ht="12.75" customHeight="1" x14ac:dyDescent="0.35">
      <c r="A959" s="21"/>
      <c r="B959" s="6"/>
      <c r="C959" s="6"/>
      <c r="D959" s="6"/>
      <c r="E959" s="6"/>
    </row>
    <row r="960" spans="1:5" ht="12.75" customHeight="1" x14ac:dyDescent="0.35">
      <c r="A960" s="21"/>
      <c r="B960" s="6"/>
      <c r="C960" s="6"/>
      <c r="D960" s="6"/>
      <c r="E960" s="6"/>
    </row>
    <row r="961" spans="1:5" ht="12.75" customHeight="1" x14ac:dyDescent="0.35">
      <c r="A961" s="21"/>
      <c r="B961" s="6"/>
      <c r="C961" s="6"/>
      <c r="D961" s="6"/>
      <c r="E961" s="6"/>
    </row>
    <row r="962" spans="1:5" ht="12.75" customHeight="1" x14ac:dyDescent="0.35">
      <c r="A962" s="21"/>
      <c r="B962" s="6"/>
      <c r="C962" s="6"/>
      <c r="D962" s="6"/>
      <c r="E962" s="6"/>
    </row>
    <row r="963" spans="1:5" ht="12.75" customHeight="1" x14ac:dyDescent="0.35">
      <c r="A963" s="21"/>
      <c r="B963" s="6"/>
      <c r="C963" s="6"/>
      <c r="D963" s="6"/>
      <c r="E963" s="6"/>
    </row>
    <row r="964" spans="1:5" ht="12.75" customHeight="1" x14ac:dyDescent="0.35">
      <c r="A964" s="21"/>
      <c r="B964" s="6"/>
      <c r="C964" s="6"/>
      <c r="D964" s="6"/>
      <c r="E964" s="6"/>
    </row>
    <row r="965" spans="1:5" ht="12.75" customHeight="1" x14ac:dyDescent="0.35">
      <c r="A965" s="21"/>
      <c r="B965" s="6"/>
      <c r="C965" s="6"/>
      <c r="D965" s="6"/>
      <c r="E965" s="6"/>
    </row>
    <row r="966" spans="1:5" ht="12.75" customHeight="1" x14ac:dyDescent="0.35">
      <c r="A966" s="21"/>
      <c r="B966" s="6"/>
      <c r="C966" s="6"/>
      <c r="D966" s="6"/>
      <c r="E966" s="6"/>
    </row>
    <row r="967" spans="1:5" ht="12.75" customHeight="1" x14ac:dyDescent="0.35">
      <c r="A967" s="21"/>
      <c r="B967" s="6"/>
      <c r="C967" s="6"/>
      <c r="D967" s="6"/>
      <c r="E967" s="6"/>
    </row>
    <row r="968" spans="1:5" ht="12.75" customHeight="1" x14ac:dyDescent="0.35">
      <c r="A968" s="21"/>
      <c r="B968" s="6"/>
      <c r="C968" s="6"/>
      <c r="D968" s="6"/>
      <c r="E968" s="6"/>
    </row>
    <row r="969" spans="1:5" ht="12.75" customHeight="1" x14ac:dyDescent="0.35">
      <c r="A969" s="21"/>
      <c r="B969" s="6"/>
      <c r="C969" s="6"/>
      <c r="D969" s="6"/>
      <c r="E969" s="6"/>
    </row>
    <row r="970" spans="1:5" ht="12.75" customHeight="1" x14ac:dyDescent="0.35">
      <c r="A970" s="21"/>
      <c r="B970" s="6"/>
      <c r="C970" s="6"/>
      <c r="D970" s="6"/>
      <c r="E970" s="6"/>
    </row>
    <row r="971" spans="1:5" ht="12.75" customHeight="1" x14ac:dyDescent="0.35">
      <c r="A971" s="21"/>
      <c r="B971" s="6"/>
      <c r="C971" s="6"/>
      <c r="D971" s="6"/>
      <c r="E971" s="6"/>
    </row>
    <row r="972" spans="1:5" ht="12.75" customHeight="1" x14ac:dyDescent="0.35">
      <c r="A972" s="21"/>
      <c r="B972" s="6"/>
      <c r="C972" s="6"/>
      <c r="D972" s="6"/>
      <c r="E972" s="6"/>
    </row>
    <row r="973" spans="1:5" ht="12.75" customHeight="1" x14ac:dyDescent="0.35">
      <c r="A973" s="21"/>
      <c r="B973" s="6"/>
      <c r="C973" s="6"/>
      <c r="D973" s="6"/>
      <c r="E973" s="6"/>
    </row>
    <row r="974" spans="1:5" ht="12.75" customHeight="1" x14ac:dyDescent="0.35">
      <c r="A974" s="21"/>
      <c r="B974" s="6"/>
      <c r="C974" s="6"/>
      <c r="D974" s="6"/>
      <c r="E974" s="6"/>
    </row>
    <row r="975" spans="1:5" ht="12.75" customHeight="1" x14ac:dyDescent="0.35">
      <c r="A975" s="21"/>
      <c r="B975" s="6"/>
      <c r="C975" s="6"/>
      <c r="D975" s="6"/>
      <c r="E975" s="6"/>
    </row>
    <row r="976" spans="1:5" ht="12.75" customHeight="1" x14ac:dyDescent="0.35">
      <c r="A976" s="21"/>
      <c r="B976" s="6"/>
      <c r="C976" s="6"/>
      <c r="D976" s="6"/>
      <c r="E976" s="6"/>
    </row>
    <row r="977" spans="1:5" ht="12.75" customHeight="1" x14ac:dyDescent="0.35">
      <c r="A977" s="21"/>
      <c r="B977" s="6"/>
      <c r="C977" s="6"/>
      <c r="D977" s="6"/>
      <c r="E977" s="6"/>
    </row>
    <row r="978" spans="1:5" ht="12.75" customHeight="1" x14ac:dyDescent="0.35">
      <c r="A978" s="21"/>
      <c r="B978" s="6"/>
      <c r="C978" s="6"/>
      <c r="D978" s="6"/>
      <c r="E978" s="6"/>
    </row>
    <row r="979" spans="1:5" ht="12.75" customHeight="1" x14ac:dyDescent="0.35">
      <c r="A979" s="21"/>
      <c r="B979" s="6"/>
      <c r="C979" s="6"/>
      <c r="D979" s="6"/>
      <c r="E979" s="6"/>
    </row>
    <row r="980" spans="1:5" ht="12.75" customHeight="1" x14ac:dyDescent="0.35">
      <c r="A980" s="21"/>
      <c r="B980" s="6"/>
      <c r="C980" s="6"/>
      <c r="D980" s="6"/>
      <c r="E980" s="6"/>
    </row>
    <row r="981" spans="1:5" ht="12.75" customHeight="1" x14ac:dyDescent="0.35">
      <c r="A981" s="21"/>
      <c r="B981" s="6"/>
      <c r="C981" s="6"/>
      <c r="D981" s="6"/>
      <c r="E981" s="6"/>
    </row>
    <row r="982" spans="1:5" ht="12.75" customHeight="1" x14ac:dyDescent="0.35">
      <c r="A982" s="21"/>
      <c r="B982" s="6"/>
      <c r="C982" s="6"/>
      <c r="D982" s="6"/>
      <c r="E982" s="6"/>
    </row>
    <row r="983" spans="1:5" ht="12.75" customHeight="1" x14ac:dyDescent="0.35">
      <c r="A983" s="21"/>
      <c r="B983" s="6"/>
      <c r="C983" s="6"/>
      <c r="D983" s="6"/>
      <c r="E983" s="6"/>
    </row>
    <row r="984" spans="1:5" ht="12.75" customHeight="1" x14ac:dyDescent="0.35">
      <c r="A984" s="21"/>
      <c r="B984" s="6"/>
      <c r="C984" s="6"/>
      <c r="D984" s="6"/>
      <c r="E984" s="6"/>
    </row>
    <row r="985" spans="1:5" ht="12.75" customHeight="1" x14ac:dyDescent="0.35">
      <c r="A985" s="21"/>
      <c r="B985" s="6"/>
      <c r="C985" s="6"/>
      <c r="D985" s="6"/>
      <c r="E985" s="6"/>
    </row>
    <row r="986" spans="1:5" ht="12.75" customHeight="1" x14ac:dyDescent="0.35">
      <c r="A986" s="21"/>
      <c r="B986" s="6"/>
      <c r="C986" s="6"/>
      <c r="D986" s="6"/>
      <c r="E986" s="6"/>
    </row>
    <row r="987" spans="1:5" ht="12.75" customHeight="1" x14ac:dyDescent="0.35">
      <c r="A987" s="21"/>
      <c r="B987" s="6"/>
      <c r="C987" s="6"/>
      <c r="D987" s="6"/>
      <c r="E987" s="6"/>
    </row>
    <row r="988" spans="1:5" ht="12.75" customHeight="1" x14ac:dyDescent="0.35">
      <c r="A988" s="21"/>
      <c r="B988" s="6"/>
      <c r="C988" s="6"/>
      <c r="D988" s="6"/>
      <c r="E988" s="6"/>
    </row>
    <row r="989" spans="1:5" ht="12.75" customHeight="1" x14ac:dyDescent="0.35">
      <c r="A989" s="21"/>
      <c r="B989" s="6"/>
      <c r="C989" s="6"/>
      <c r="D989" s="6"/>
      <c r="E989" s="6"/>
    </row>
    <row r="990" spans="1:5" ht="12.75" customHeight="1" x14ac:dyDescent="0.35">
      <c r="A990" s="21"/>
      <c r="B990" s="6"/>
      <c r="C990" s="6"/>
      <c r="D990" s="6"/>
      <c r="E990" s="6"/>
    </row>
    <row r="991" spans="1:5" ht="12.75" customHeight="1" x14ac:dyDescent="0.35">
      <c r="A991" s="21"/>
      <c r="B991" s="6"/>
      <c r="C991" s="6"/>
      <c r="D991" s="6"/>
      <c r="E991" s="6"/>
    </row>
    <row r="992" spans="1:5" ht="12.75" customHeight="1" x14ac:dyDescent="0.35">
      <c r="A992" s="21"/>
      <c r="B992" s="6"/>
      <c r="C992" s="6"/>
      <c r="D992" s="6"/>
      <c r="E992" s="6"/>
    </row>
    <row r="993" spans="1:5" ht="12.75" customHeight="1" x14ac:dyDescent="0.35">
      <c r="A993" s="21"/>
      <c r="B993" s="6"/>
      <c r="C993" s="6"/>
      <c r="D993" s="6"/>
      <c r="E993" s="6"/>
    </row>
    <row r="994" spans="1:5" ht="12.75" customHeight="1" x14ac:dyDescent="0.35">
      <c r="A994" s="21"/>
      <c r="B994" s="6"/>
      <c r="C994" s="6"/>
      <c r="D994" s="6"/>
      <c r="E994" s="6"/>
    </row>
    <row r="995" spans="1:5" ht="12.75" customHeight="1" x14ac:dyDescent="0.35">
      <c r="A995" s="21"/>
      <c r="B995" s="6"/>
      <c r="C995" s="6"/>
      <c r="D995" s="6"/>
      <c r="E995" s="6"/>
    </row>
    <row r="996" spans="1:5" ht="12.75" customHeight="1" x14ac:dyDescent="0.35">
      <c r="A996" s="21"/>
      <c r="B996" s="6"/>
      <c r="C996" s="6"/>
      <c r="D996" s="6"/>
      <c r="E996" s="6"/>
    </row>
    <row r="997" spans="1:5" ht="12.75" customHeight="1" x14ac:dyDescent="0.35">
      <c r="A997" s="21"/>
      <c r="B997" s="6"/>
      <c r="C997" s="6"/>
      <c r="D997" s="6"/>
      <c r="E997" s="6"/>
    </row>
    <row r="998" spans="1:5" ht="12.75" customHeight="1" x14ac:dyDescent="0.35">
      <c r="A998" s="21"/>
      <c r="B998" s="6"/>
      <c r="C998" s="6"/>
      <c r="D998" s="6"/>
      <c r="E998" s="6"/>
    </row>
    <row r="999" spans="1:5" ht="12.75" customHeight="1" x14ac:dyDescent="0.35">
      <c r="A999" s="21"/>
      <c r="B999" s="6"/>
      <c r="C999" s="6"/>
      <c r="D999" s="6"/>
      <c r="E999" s="6"/>
    </row>
    <row r="1000" spans="1:5" ht="12.75" customHeight="1" x14ac:dyDescent="0.35">
      <c r="A1000" s="21"/>
      <c r="B1000" s="6"/>
      <c r="C1000" s="6"/>
      <c r="D1000" s="6"/>
      <c r="E100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6</vt:i4>
      </vt:variant>
    </vt:vector>
  </HeadingPairs>
  <TitlesOfParts>
    <vt:vector size="12" baseType="lpstr">
      <vt:lpstr>SD Card log file</vt:lpstr>
      <vt:lpstr>EEPROM (read) file</vt:lpstr>
      <vt:lpstr>InputData_FromArduino</vt:lpstr>
      <vt:lpstr>Timing data</vt:lpstr>
      <vt:lpstr>P_calibration</vt:lpstr>
      <vt:lpstr>T_calibration</vt:lpstr>
      <vt:lpstr>P_vs_time</vt:lpstr>
      <vt:lpstr>P_vs_Arduino</vt:lpstr>
      <vt:lpstr>T_vs_time</vt:lpstr>
      <vt:lpstr>T_vs_Arduino</vt:lpstr>
      <vt:lpstr>T_vs_P</vt:lpstr>
      <vt:lpstr>T_vs_Depth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agudelo</cp:lastModifiedBy>
  <dcterms:modified xsi:type="dcterms:W3CDTF">2017-05-18T15:19:33Z</dcterms:modified>
</cp:coreProperties>
</file>