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Enzeyi\Desktop\Work\PORTFOLIO\"/>
    </mc:Choice>
  </mc:AlternateContent>
  <xr:revisionPtr revIDLastSave="0" documentId="13_ncr:1_{961A738C-9708-4E40-810C-5B930EA77395}" xr6:coauthVersionLast="47" xr6:coauthVersionMax="47" xr10:uidLastSave="{00000000-0000-0000-0000-000000000000}"/>
  <bookViews>
    <workbookView xWindow="-120" yWindow="-120" windowWidth="20730" windowHeight="11040" firstSheet="3" activeTab="7" xr2:uid="{02757584-969E-4DED-94D3-AB5A2EA10041}"/>
  </bookViews>
  <sheets>
    <sheet name="oxy un equity" sheetId="1" r:id="rId1"/>
    <sheet name="EG" sheetId="2" r:id="rId2"/>
    <sheet name="YUM" sheetId="3" r:id="rId3"/>
    <sheet name="CAT" sheetId="4" r:id="rId4"/>
    <sheet name="EL" sheetId="5" r:id="rId5"/>
    <sheet name="mrk" sheetId="6" r:id="rId6"/>
    <sheet name="BAC" sheetId="7" r:id="rId7"/>
    <sheet name="IRM" sheetId="8" r:id="rId8"/>
  </sheets>
  <definedNames>
    <definedName name="solver_adj" localSheetId="6" hidden="1">BAC!$H$2:$H$77</definedName>
    <definedName name="solver_adj" localSheetId="3" hidden="1">CAT!$H$2:$H$77</definedName>
    <definedName name="solver_adj" localSheetId="1" hidden="1">EG!$H$2:$H$77</definedName>
    <definedName name="solver_adj" localSheetId="4" hidden="1">EL!$H$2:$H$77</definedName>
    <definedName name="solver_adj" localSheetId="7" hidden="1">IRM!$H$2:$H$77</definedName>
    <definedName name="solver_adj" localSheetId="5" hidden="1">mrk!$H$2:$H$77</definedName>
    <definedName name="solver_adj" localSheetId="0" hidden="1">'oxy un equity'!$H$2:$H$77</definedName>
    <definedName name="solver_adj" localSheetId="2" hidden="1">YUM!$H$2:$H$77</definedName>
    <definedName name="solver_cvg" localSheetId="6" hidden="1">0.0001</definedName>
    <definedName name="solver_cvg" localSheetId="3" hidden="1">0.0001</definedName>
    <definedName name="solver_cvg" localSheetId="1" hidden="1">0.0001</definedName>
    <definedName name="solver_cvg" localSheetId="4" hidden="1">0.0001</definedName>
    <definedName name="solver_cvg" localSheetId="7" hidden="1">0.0001</definedName>
    <definedName name="solver_cvg" localSheetId="5" hidden="1">0.0001</definedName>
    <definedName name="solver_cvg" localSheetId="0" hidden="1">0.0001</definedName>
    <definedName name="solver_cvg" localSheetId="2" hidden="1">0.0001</definedName>
    <definedName name="solver_drv" localSheetId="6" hidden="1">1</definedName>
    <definedName name="solver_drv" localSheetId="3" hidden="1">1</definedName>
    <definedName name="solver_drv" localSheetId="1" hidden="1">1</definedName>
    <definedName name="solver_drv" localSheetId="4" hidden="1">1</definedName>
    <definedName name="solver_drv" localSheetId="7" hidden="1">1</definedName>
    <definedName name="solver_drv" localSheetId="5" hidden="1">1</definedName>
    <definedName name="solver_drv" localSheetId="0" hidden="1">1</definedName>
    <definedName name="solver_drv" localSheetId="2" hidden="1">1</definedName>
    <definedName name="solver_eng" localSheetId="6" hidden="1">1</definedName>
    <definedName name="solver_eng" localSheetId="3" hidden="1">1</definedName>
    <definedName name="solver_eng" localSheetId="1" hidden="1">1</definedName>
    <definedName name="solver_eng" localSheetId="4" hidden="1">1</definedName>
    <definedName name="solver_eng" localSheetId="7" hidden="1">1</definedName>
    <definedName name="solver_eng" localSheetId="5" hidden="1">1</definedName>
    <definedName name="solver_eng" localSheetId="0" hidden="1">1</definedName>
    <definedName name="solver_eng" localSheetId="2" hidden="1">1</definedName>
    <definedName name="solver_est" localSheetId="6" hidden="1">1</definedName>
    <definedName name="solver_est" localSheetId="3" hidden="1">1</definedName>
    <definedName name="solver_est" localSheetId="1" hidden="1">1</definedName>
    <definedName name="solver_est" localSheetId="4" hidden="1">1</definedName>
    <definedName name="solver_est" localSheetId="7" hidden="1">1</definedName>
    <definedName name="solver_est" localSheetId="5" hidden="1">1</definedName>
    <definedName name="solver_est" localSheetId="0" hidden="1">1</definedName>
    <definedName name="solver_est" localSheetId="2" hidden="1">1</definedName>
    <definedName name="solver_itr" localSheetId="6" hidden="1">2147483647</definedName>
    <definedName name="solver_itr" localSheetId="3" hidden="1">2147483647</definedName>
    <definedName name="solver_itr" localSheetId="1" hidden="1">2147483647</definedName>
    <definedName name="solver_itr" localSheetId="4" hidden="1">2147483647</definedName>
    <definedName name="solver_itr" localSheetId="7" hidden="1">2147483647</definedName>
    <definedName name="solver_itr" localSheetId="5" hidden="1">2147483647</definedName>
    <definedName name="solver_itr" localSheetId="0" hidden="1">2147483647</definedName>
    <definedName name="solver_itr" localSheetId="2" hidden="1">2147483647</definedName>
    <definedName name="solver_lhs1" localSheetId="6" hidden="1">BAC!$H$2:$H$77</definedName>
    <definedName name="solver_lhs1" localSheetId="3" hidden="1">CAT!$H$2:$H$77</definedName>
    <definedName name="solver_lhs1" localSheetId="1" hidden="1">EG!$H$2:$H$77</definedName>
    <definedName name="solver_lhs1" localSheetId="4" hidden="1">EL!$H$2:$H$77</definedName>
    <definedName name="solver_lhs1" localSheetId="7" hidden="1">IRM!$H$2:$H$77</definedName>
    <definedName name="solver_lhs1" localSheetId="5" hidden="1">mrk!$H$2:$H$77</definedName>
    <definedName name="solver_lhs1" localSheetId="0" hidden="1">'oxy un equity'!$H$2:$H$77</definedName>
    <definedName name="solver_lhs1" localSheetId="2" hidden="1">YUM!$H$2:$H$77</definedName>
    <definedName name="solver_lhs2" localSheetId="7" hidden="1">IRM!$E$2:$E$77</definedName>
    <definedName name="solver_mip" localSheetId="6" hidden="1">2147483647</definedName>
    <definedName name="solver_mip" localSheetId="3" hidden="1">2147483647</definedName>
    <definedName name="solver_mip" localSheetId="1" hidden="1">2147483647</definedName>
    <definedName name="solver_mip" localSheetId="4" hidden="1">2147483647</definedName>
    <definedName name="solver_mip" localSheetId="7" hidden="1">2147483647</definedName>
    <definedName name="solver_mip" localSheetId="5" hidden="1">2147483647</definedName>
    <definedName name="solver_mip" localSheetId="0" hidden="1">2147483647</definedName>
    <definedName name="solver_mip" localSheetId="2" hidden="1">2147483647</definedName>
    <definedName name="solver_mni" localSheetId="6" hidden="1">30</definedName>
    <definedName name="solver_mni" localSheetId="3" hidden="1">30</definedName>
    <definedName name="solver_mni" localSheetId="1" hidden="1">30</definedName>
    <definedName name="solver_mni" localSheetId="4" hidden="1">30</definedName>
    <definedName name="solver_mni" localSheetId="7" hidden="1">30</definedName>
    <definedName name="solver_mni" localSheetId="5" hidden="1">30</definedName>
    <definedName name="solver_mni" localSheetId="0" hidden="1">30</definedName>
    <definedName name="solver_mni" localSheetId="2" hidden="1">30</definedName>
    <definedName name="solver_mrt" localSheetId="6" hidden="1">0.075</definedName>
    <definedName name="solver_mrt" localSheetId="3" hidden="1">0.075</definedName>
    <definedName name="solver_mrt" localSheetId="1" hidden="1">0.075</definedName>
    <definedName name="solver_mrt" localSheetId="4" hidden="1">0.075</definedName>
    <definedName name="solver_mrt" localSheetId="7" hidden="1">0.075</definedName>
    <definedName name="solver_mrt" localSheetId="5" hidden="1">0.075</definedName>
    <definedName name="solver_mrt" localSheetId="0" hidden="1">0.075</definedName>
    <definedName name="solver_mrt" localSheetId="2" hidden="1">0.075</definedName>
    <definedName name="solver_msl" localSheetId="6" hidden="1">2</definedName>
    <definedName name="solver_msl" localSheetId="3" hidden="1">2</definedName>
    <definedName name="solver_msl" localSheetId="1" hidden="1">2</definedName>
    <definedName name="solver_msl" localSheetId="4" hidden="1">2</definedName>
    <definedName name="solver_msl" localSheetId="7" hidden="1">2</definedName>
    <definedName name="solver_msl" localSheetId="5" hidden="1">2</definedName>
    <definedName name="solver_msl" localSheetId="0" hidden="1">2</definedName>
    <definedName name="solver_msl" localSheetId="2" hidden="1">2</definedName>
    <definedName name="solver_neg" localSheetId="6" hidden="1">2</definedName>
    <definedName name="solver_neg" localSheetId="3" hidden="1">2</definedName>
    <definedName name="solver_neg" localSheetId="1" hidden="1">2</definedName>
    <definedName name="solver_neg" localSheetId="4" hidden="1">2</definedName>
    <definedName name="solver_neg" localSheetId="7" hidden="1">2</definedName>
    <definedName name="solver_neg" localSheetId="5" hidden="1">2</definedName>
    <definedName name="solver_neg" localSheetId="0" hidden="1">2</definedName>
    <definedName name="solver_neg" localSheetId="2" hidden="1">2</definedName>
    <definedName name="solver_nod" localSheetId="6" hidden="1">2147483647</definedName>
    <definedName name="solver_nod" localSheetId="3" hidden="1">2147483647</definedName>
    <definedName name="solver_nod" localSheetId="1" hidden="1">2147483647</definedName>
    <definedName name="solver_nod" localSheetId="4" hidden="1">2147483647</definedName>
    <definedName name="solver_nod" localSheetId="7" hidden="1">2147483647</definedName>
    <definedName name="solver_nod" localSheetId="5" hidden="1">2147483647</definedName>
    <definedName name="solver_nod" localSheetId="0" hidden="1">2147483647</definedName>
    <definedName name="solver_nod" localSheetId="2" hidden="1">2147483647</definedName>
    <definedName name="solver_num" localSheetId="6" hidden="1">1</definedName>
    <definedName name="solver_num" localSheetId="3" hidden="1">1</definedName>
    <definedName name="solver_num" localSheetId="1" hidden="1">1</definedName>
    <definedName name="solver_num" localSheetId="4" hidden="1">1</definedName>
    <definedName name="solver_num" localSheetId="7" hidden="1">1</definedName>
    <definedName name="solver_num" localSheetId="5" hidden="1">1</definedName>
    <definedName name="solver_num" localSheetId="0" hidden="1">1</definedName>
    <definedName name="solver_num" localSheetId="2" hidden="1">1</definedName>
    <definedName name="solver_nwt" localSheetId="6" hidden="1">1</definedName>
    <definedName name="solver_nwt" localSheetId="3" hidden="1">1</definedName>
    <definedName name="solver_nwt" localSheetId="1" hidden="1">1</definedName>
    <definedName name="solver_nwt" localSheetId="4" hidden="1">1</definedName>
    <definedName name="solver_nwt" localSheetId="7" hidden="1">1</definedName>
    <definedName name="solver_nwt" localSheetId="5" hidden="1">1</definedName>
    <definedName name="solver_nwt" localSheetId="0" hidden="1">1</definedName>
    <definedName name="solver_nwt" localSheetId="2" hidden="1">1</definedName>
    <definedName name="solver_opt" localSheetId="6" hidden="1">BAC!$L$2</definedName>
    <definedName name="solver_opt" localSheetId="3" hidden="1">CAT!$L$2</definedName>
    <definedName name="solver_opt" localSheetId="1" hidden="1">EG!$L$2</definedName>
    <definedName name="solver_opt" localSheetId="4" hidden="1">EL!$L$2</definedName>
    <definedName name="solver_opt" localSheetId="7" hidden="1">IRM!$L$2</definedName>
    <definedName name="solver_opt" localSheetId="5" hidden="1">mrk!$L$2</definedName>
    <definedName name="solver_opt" localSheetId="0" hidden="1">'oxy un equity'!$L$2</definedName>
    <definedName name="solver_opt" localSheetId="2" hidden="1">YUM!$L$2</definedName>
    <definedName name="solver_pre" localSheetId="6" hidden="1">0.000001</definedName>
    <definedName name="solver_pre" localSheetId="3" hidden="1">0.000001</definedName>
    <definedName name="solver_pre" localSheetId="1" hidden="1">0.000001</definedName>
    <definedName name="solver_pre" localSheetId="4" hidden="1">0.000001</definedName>
    <definedName name="solver_pre" localSheetId="7" hidden="1">0.000001</definedName>
    <definedName name="solver_pre" localSheetId="5" hidden="1">0.000001</definedName>
    <definedName name="solver_pre" localSheetId="0" hidden="1">0.000001</definedName>
    <definedName name="solver_pre" localSheetId="2" hidden="1">0.000001</definedName>
    <definedName name="solver_rbv" localSheetId="6" hidden="1">1</definedName>
    <definedName name="solver_rbv" localSheetId="3" hidden="1">1</definedName>
    <definedName name="solver_rbv" localSheetId="1" hidden="1">1</definedName>
    <definedName name="solver_rbv" localSheetId="4" hidden="1">1</definedName>
    <definedName name="solver_rbv" localSheetId="7" hidden="1">1</definedName>
    <definedName name="solver_rbv" localSheetId="5" hidden="1">1</definedName>
    <definedName name="solver_rbv" localSheetId="0" hidden="1">1</definedName>
    <definedName name="solver_rbv" localSheetId="2" hidden="1">1</definedName>
    <definedName name="solver_rel1" localSheetId="6" hidden="1">2</definedName>
    <definedName name="solver_rel1" localSheetId="3" hidden="1">2</definedName>
    <definedName name="solver_rel1" localSheetId="1" hidden="1">2</definedName>
    <definedName name="solver_rel1" localSheetId="4" hidden="1">2</definedName>
    <definedName name="solver_rel1" localSheetId="7" hidden="1">2</definedName>
    <definedName name="solver_rel1" localSheetId="5" hidden="1">2</definedName>
    <definedName name="solver_rel1" localSheetId="0" hidden="1">2</definedName>
    <definedName name="solver_rel1" localSheetId="2" hidden="1">2</definedName>
    <definedName name="solver_rel2" localSheetId="7" hidden="1">2</definedName>
    <definedName name="solver_rhs1" localSheetId="6" hidden="1">1</definedName>
    <definedName name="solver_rhs1" localSheetId="3" hidden="1">1</definedName>
    <definedName name="solver_rhs1" localSheetId="1" hidden="1">1</definedName>
    <definedName name="solver_rhs1" localSheetId="4" hidden="1">1</definedName>
    <definedName name="solver_rhs1" localSheetId="7" hidden="1">1</definedName>
    <definedName name="solver_rhs1" localSheetId="5" hidden="1">1</definedName>
    <definedName name="solver_rhs1" localSheetId="0" hidden="1">1</definedName>
    <definedName name="solver_rhs1" localSheetId="2" hidden="1">1</definedName>
    <definedName name="solver_rhs2" localSheetId="7" hidden="1">1</definedName>
    <definedName name="solver_rlx" localSheetId="6" hidden="1">2</definedName>
    <definedName name="solver_rlx" localSheetId="3" hidden="1">2</definedName>
    <definedName name="solver_rlx" localSheetId="1" hidden="1">2</definedName>
    <definedName name="solver_rlx" localSheetId="4" hidden="1">2</definedName>
    <definedName name="solver_rlx" localSheetId="7" hidden="1">2</definedName>
    <definedName name="solver_rlx" localSheetId="5" hidden="1">2</definedName>
    <definedName name="solver_rlx" localSheetId="0" hidden="1">2</definedName>
    <definedName name="solver_rlx" localSheetId="2" hidden="1">2</definedName>
    <definedName name="solver_rsd" localSheetId="6" hidden="1">0</definedName>
    <definedName name="solver_rsd" localSheetId="3" hidden="1">0</definedName>
    <definedName name="solver_rsd" localSheetId="1" hidden="1">0</definedName>
    <definedName name="solver_rsd" localSheetId="4" hidden="1">0</definedName>
    <definedName name="solver_rsd" localSheetId="7" hidden="1">0</definedName>
    <definedName name="solver_rsd" localSheetId="5" hidden="1">0</definedName>
    <definedName name="solver_rsd" localSheetId="0" hidden="1">0</definedName>
    <definedName name="solver_rsd" localSheetId="2" hidden="1">0</definedName>
    <definedName name="solver_scl" localSheetId="6" hidden="1">1</definedName>
    <definedName name="solver_scl" localSheetId="3" hidden="1">1</definedName>
    <definedName name="solver_scl" localSheetId="1" hidden="1">1</definedName>
    <definedName name="solver_scl" localSheetId="4" hidden="1">1</definedName>
    <definedName name="solver_scl" localSheetId="7" hidden="1">1</definedName>
    <definedName name="solver_scl" localSheetId="5" hidden="1">1</definedName>
    <definedName name="solver_scl" localSheetId="0" hidden="1">1</definedName>
    <definedName name="solver_scl" localSheetId="2" hidden="1">1</definedName>
    <definedName name="solver_sho" localSheetId="6" hidden="1">2</definedName>
    <definedName name="solver_sho" localSheetId="3" hidden="1">2</definedName>
    <definedName name="solver_sho" localSheetId="1" hidden="1">2</definedName>
    <definedName name="solver_sho" localSheetId="4" hidden="1">2</definedName>
    <definedName name="solver_sho" localSheetId="7" hidden="1">2</definedName>
    <definedName name="solver_sho" localSheetId="5" hidden="1">2</definedName>
    <definedName name="solver_sho" localSheetId="0" hidden="1">2</definedName>
    <definedName name="solver_sho" localSheetId="2" hidden="1">2</definedName>
    <definedName name="solver_ssz" localSheetId="6" hidden="1">100</definedName>
    <definedName name="solver_ssz" localSheetId="3" hidden="1">100</definedName>
    <definedName name="solver_ssz" localSheetId="1" hidden="1">100</definedName>
    <definedName name="solver_ssz" localSheetId="4" hidden="1">100</definedName>
    <definedName name="solver_ssz" localSheetId="7" hidden="1">100</definedName>
    <definedName name="solver_ssz" localSheetId="5" hidden="1">100</definedName>
    <definedName name="solver_ssz" localSheetId="0" hidden="1">100</definedName>
    <definedName name="solver_ssz" localSheetId="2" hidden="1">100</definedName>
    <definedName name="solver_tim" localSheetId="6" hidden="1">2147483647</definedName>
    <definedName name="solver_tim" localSheetId="3" hidden="1">2147483647</definedName>
    <definedName name="solver_tim" localSheetId="1" hidden="1">2147483647</definedName>
    <definedName name="solver_tim" localSheetId="4" hidden="1">2147483647</definedName>
    <definedName name="solver_tim" localSheetId="7" hidden="1">2147483647</definedName>
    <definedName name="solver_tim" localSheetId="5" hidden="1">2147483647</definedName>
    <definedName name="solver_tim" localSheetId="0" hidden="1">2147483647</definedName>
    <definedName name="solver_tim" localSheetId="2" hidden="1">2147483647</definedName>
    <definedName name="solver_tol" localSheetId="6" hidden="1">0.01</definedName>
    <definedName name="solver_tol" localSheetId="3" hidden="1">0.01</definedName>
    <definedName name="solver_tol" localSheetId="1" hidden="1">0.01</definedName>
    <definedName name="solver_tol" localSheetId="4" hidden="1">0.01</definedName>
    <definedName name="solver_tol" localSheetId="7" hidden="1">0.01</definedName>
    <definedName name="solver_tol" localSheetId="5" hidden="1">0.01</definedName>
    <definedName name="solver_tol" localSheetId="0" hidden="1">0.01</definedName>
    <definedName name="solver_tol" localSheetId="2" hidden="1">0.01</definedName>
    <definedName name="solver_typ" localSheetId="6" hidden="1">2</definedName>
    <definedName name="solver_typ" localSheetId="3" hidden="1">2</definedName>
    <definedName name="solver_typ" localSheetId="1" hidden="1">2</definedName>
    <definedName name="solver_typ" localSheetId="4" hidden="1">2</definedName>
    <definedName name="solver_typ" localSheetId="7" hidden="1">2</definedName>
    <definedName name="solver_typ" localSheetId="5" hidden="1">2</definedName>
    <definedName name="solver_typ" localSheetId="0" hidden="1">2</definedName>
    <definedName name="solver_typ" localSheetId="2" hidden="1">2</definedName>
    <definedName name="solver_val" localSheetId="6" hidden="1">0</definedName>
    <definedName name="solver_val" localSheetId="3" hidden="1">0</definedName>
    <definedName name="solver_val" localSheetId="1" hidden="1">0</definedName>
    <definedName name="solver_val" localSheetId="4" hidden="1">0</definedName>
    <definedName name="solver_val" localSheetId="7" hidden="1">0</definedName>
    <definedName name="solver_val" localSheetId="5" hidden="1">0</definedName>
    <definedName name="solver_val" localSheetId="0" hidden="1">0</definedName>
    <definedName name="solver_val" localSheetId="2" hidden="1">0</definedName>
    <definedName name="solver_ver" localSheetId="6" hidden="1">3</definedName>
    <definedName name="solver_ver" localSheetId="3" hidden="1">3</definedName>
    <definedName name="solver_ver" localSheetId="1" hidden="1">3</definedName>
    <definedName name="solver_ver" localSheetId="4" hidden="1">3</definedName>
    <definedName name="solver_ver" localSheetId="7" hidden="1">3</definedName>
    <definedName name="solver_ver" localSheetId="5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1048550" i="1" l="1" a="1"/>
  <c r="XFD1048550" i="1" s="1"/>
  <c r="XFD1048551" i="1" a="1"/>
  <c r="XFD1048551" i="1" s="1"/>
  <c r="XFD1048552" i="1"/>
  <c r="XFD1048553" i="1"/>
  <c r="XFD1048554" i="1"/>
  <c r="XFD1048555" i="1"/>
  <c r="F5" i="8"/>
  <c r="F5" i="7"/>
  <c r="F5" i="6"/>
  <c r="F5" i="5"/>
  <c r="F5" i="4"/>
  <c r="F5" i="3"/>
  <c r="F5" i="2"/>
  <c r="F5" i="1"/>
  <c r="E11" i="8"/>
  <c r="E2" i="2"/>
  <c r="E2" i="1"/>
  <c r="L2" i="1"/>
  <c r="L2" i="2"/>
  <c r="L2" i="3"/>
  <c r="L2" i="4"/>
  <c r="L2" i="5"/>
  <c r="L2" i="6"/>
  <c r="L2" i="7"/>
  <c r="L2" i="8"/>
  <c r="E2" i="8"/>
  <c r="E3" i="8"/>
  <c r="E4" i="8"/>
  <c r="E5" i="8"/>
  <c r="E6" i="8"/>
  <c r="E7" i="8"/>
  <c r="E8" i="8"/>
  <c r="E9" i="8"/>
  <c r="E10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2" i="7"/>
  <c r="J3" i="8"/>
  <c r="J3" i="7"/>
  <c r="J3" i="6"/>
  <c r="J3" i="5"/>
  <c r="J3" i="4"/>
  <c r="J3" i="3"/>
  <c r="J3" i="1"/>
  <c r="J3" i="2"/>
  <c r="F2" i="1" l="1"/>
  <c r="F2" i="7"/>
  <c r="F2" i="4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F2" i="6"/>
  <c r="F2" i="5"/>
  <c r="F2" i="3"/>
  <c r="F2" i="2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2" i="5"/>
  <c r="E7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2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3" i="3"/>
  <c r="E4" i="3"/>
  <c r="E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F2" i="8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1">
    <bk>
      <extLst>
        <ext uri="{3e2802c4-a4d2-4d8b-9148-e3be6c30e623}">
          <xlrd:rvb i="0"/>
        </ext>
      </extLst>
    </bk>
  </futureMetadata>
  <cellMetadata count="1">
    <bk>
      <rc t="1" v="0"/>
    </bk>
  </cellMetadata>
  <valueMetadata count="1">
    <bk>
      <rc t="2" v="0"/>
    </bk>
  </valueMetadata>
</metadata>
</file>

<file path=xl/sharedStrings.xml><?xml version="1.0" encoding="utf-8"?>
<sst xmlns="http://schemas.openxmlformats.org/spreadsheetml/2006/main" count="112" uniqueCount="25">
  <si>
    <t>Date</t>
  </si>
  <si>
    <t>Last Price</t>
  </si>
  <si>
    <t>Volume</t>
  </si>
  <si>
    <t>SMAVG (15)</t>
  </si>
  <si>
    <t xml:space="preserve">monthly return </t>
  </si>
  <si>
    <t>Average return</t>
  </si>
  <si>
    <t>Monthly Return</t>
  </si>
  <si>
    <t>Monthly Returns</t>
  </si>
  <si>
    <t xml:space="preserve">Monthly returns </t>
  </si>
  <si>
    <t xml:space="preserve">Montly returns </t>
  </si>
  <si>
    <t xml:space="preserve">Average return </t>
  </si>
  <si>
    <t xml:space="preserve">Average  Return </t>
  </si>
  <si>
    <t xml:space="preserve">Average Return </t>
  </si>
  <si>
    <t>Average Return</t>
  </si>
  <si>
    <t xml:space="preserve">Averagev Return </t>
  </si>
  <si>
    <t xml:space="preserve">Averagec Return </t>
  </si>
  <si>
    <t xml:space="preserve">verage Return </t>
  </si>
  <si>
    <t xml:space="preserve">Excess Return </t>
  </si>
  <si>
    <t>Column 1</t>
  </si>
  <si>
    <t>Poertfolio Variance</t>
  </si>
  <si>
    <t>Portfolio Standard Deviation</t>
  </si>
  <si>
    <t>Stock Weights</t>
  </si>
  <si>
    <t>Stock Weight</t>
  </si>
  <si>
    <t>Risk Free Return</t>
  </si>
  <si>
    <t>Covariance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</si>
</sst>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Structure" Target="richData/rdrichvalue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0</v>
    <v>3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  <wetp:taskpane dockstate="right" visibility="0" width="350" row="8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7EB4B630-2120-40F6-A4D8-BA2978A489EB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41271709021575482&quot;"/>
    <we:property name="Wg48VEQDEAgVPV8cIUY6GF8=" value="&quot;ETphRg==&quot;"/>
    <we:property name="Wg48VEQDEAgVPV8cIUYGFVkAIAZuCF4K" value="&quot;ciQC&quot;"/>
    <we:property name="Wg48VEQDEAgVPV8cIUY4G007LBo=" value="&quot;Bw==&quot;"/>
  </we:properties>
  <we:bindings>
    <we:binding id="refEdit" type="matrix" appref="{5DC68264-E8D5-4CD8-A2A8-BC814BD18003}"/>
    <we:binding id="Worker" type="matrix" appref="{0F171A52-27A8-4F08-88E6-6709FE4E0ED1}"/>
    <we:binding id="Obj" type="matrix" appref="{08282545-59D8-497F-B8B9-7D2A26FAA795}"/>
  </we:bindings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0667CF96-9129-4AAF-944D-9D4F015F7CA7}">
  <we:reference id="wa200000113" version="1.0.0.0" store="en-US" storeType="OMEX"/>
  <we:alternateReferences>
    <we:reference id="wa200000113" version="1.0.0.0" store="wa200000113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17674249-489B-4FF0-A251-A49923F97590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BA7410C2-CEB5-4429-93B5-2CCA43DD2BF0}"/>
    <we:binding id="Input" type="matrix" appref="{023A1119-A7F2-4321-981A-153B7CEE3924}"/>
    <we:binding id="Output" type="matrix" appref="{EEEE9F16-99F4-467D-B804-2F7885468FD7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E606-A919-481F-A76F-59A717AC45B4}">
  <dimension ref="A1:XFD1048555"/>
  <sheetViews>
    <sheetView topLeftCell="E1" workbookViewId="0">
      <selection activeCell="K6" sqref="K6"/>
    </sheetView>
  </sheetViews>
  <sheetFormatPr defaultColWidth="8.85546875" defaultRowHeight="15" x14ac:dyDescent="0.25"/>
  <cols>
    <col min="1" max="1" width="10.7109375" bestFit="1" customWidth="1"/>
    <col min="2" max="2" width="10.85546875" customWidth="1"/>
    <col min="3" max="3" width="14.5703125" customWidth="1"/>
    <col min="4" max="4" width="18.85546875" customWidth="1"/>
    <col min="5" max="5" width="19.42578125" customWidth="1"/>
    <col min="6" max="6" width="18.85546875" customWidth="1"/>
    <col min="7" max="7" width="22.42578125" customWidth="1"/>
    <col min="8" max="8" width="12" customWidth="1"/>
  </cols>
  <sheetData>
    <row r="1" spans="1:1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22</v>
      </c>
      <c r="I1" s="4" t="s">
        <v>19</v>
      </c>
      <c r="L1" s="4" t="s">
        <v>20</v>
      </c>
      <c r="O1" s="4"/>
    </row>
    <row r="2" spans="1:15" x14ac:dyDescent="0.25">
      <c r="A2" s="1">
        <v>45329</v>
      </c>
      <c r="B2">
        <v>57.62</v>
      </c>
      <c r="C2">
        <v>9140000</v>
      </c>
      <c r="D2">
        <v>44351332</v>
      </c>
      <c r="E2">
        <f>(B3-B2)/B2</f>
        <v>-8.6775425199578544E-4</v>
      </c>
      <c r="F2">
        <f>AVERAGE(E2:E77)</f>
        <v>9.7631607655407644E-3</v>
      </c>
      <c r="H2">
        <v>-8.6775425199578544E-4</v>
      </c>
      <c r="I2" s="3"/>
      <c r="J2" s="3" t="s">
        <v>18</v>
      </c>
      <c r="L2">
        <f>SQRT(J3)</f>
        <v>0.27461599916377755</v>
      </c>
    </row>
    <row r="3" spans="1:15" ht="15.75" thickBot="1" x14ac:dyDescent="0.3">
      <c r="A3" s="1">
        <v>45322</v>
      </c>
      <c r="B3">
        <v>57.57</v>
      </c>
      <c r="C3">
        <v>37740000</v>
      </c>
      <c r="D3">
        <v>47186668</v>
      </c>
      <c r="E3">
        <f t="shared" ref="E3:E66" si="0">(B4-B3)/B3</f>
        <v>3.7172138266458238E-2</v>
      </c>
      <c r="H3">
        <v>3.7172138266458238E-2</v>
      </c>
      <c r="I3" s="2" t="s">
        <v>18</v>
      </c>
      <c r="J3" s="2">
        <f>VARP('oxy un equity'!$E$2:$E$77)</f>
        <v>7.5413946996719883E-2</v>
      </c>
    </row>
    <row r="4" spans="1:15" x14ac:dyDescent="0.25">
      <c r="A4" s="1">
        <v>45289</v>
      </c>
      <c r="B4">
        <v>59.71</v>
      </c>
      <c r="C4">
        <v>45520000</v>
      </c>
      <c r="D4">
        <v>48743332</v>
      </c>
      <c r="E4">
        <f t="shared" si="0"/>
        <v>-9.378663540445524E-3</v>
      </c>
      <c r="F4" t="s">
        <v>17</v>
      </c>
      <c r="H4">
        <v>-9.378663540445524E-3</v>
      </c>
    </row>
    <row r="5" spans="1:15" x14ac:dyDescent="0.25">
      <c r="A5" s="1">
        <v>45260</v>
      </c>
      <c r="B5">
        <v>59.15</v>
      </c>
      <c r="C5">
        <v>35950000</v>
      </c>
      <c r="D5">
        <v>52920000</v>
      </c>
      <c r="E5">
        <f t="shared" si="0"/>
        <v>4.4970414201183494E-2</v>
      </c>
      <c r="F5">
        <f>F2-F7</f>
        <v>-2.4306476234459237E-2</v>
      </c>
      <c r="H5">
        <v>4.4970414201183494E-2</v>
      </c>
      <c r="I5" s="4" t="s">
        <v>24</v>
      </c>
    </row>
    <row r="6" spans="1:15" x14ac:dyDescent="0.25">
      <c r="A6" s="1">
        <v>45230</v>
      </c>
      <c r="B6">
        <v>61.81</v>
      </c>
      <c r="C6">
        <v>44570000</v>
      </c>
      <c r="D6">
        <v>55885332</v>
      </c>
      <c r="E6">
        <f t="shared" si="0"/>
        <v>4.9668338456560317E-2</v>
      </c>
      <c r="F6" t="s">
        <v>23</v>
      </c>
      <c r="H6">
        <v>4.9668338456560317E-2</v>
      </c>
      <c r="J6">
        <v>-8.6775425199578501E-4</v>
      </c>
    </row>
    <row r="7" spans="1:15" x14ac:dyDescent="0.25">
      <c r="A7" s="1">
        <v>45198</v>
      </c>
      <c r="B7">
        <v>64.88</v>
      </c>
      <c r="C7">
        <v>49710000</v>
      </c>
      <c r="D7">
        <v>57081332</v>
      </c>
      <c r="E7">
        <f t="shared" si="0"/>
        <v>-3.2213316892724976E-2</v>
      </c>
      <c r="F7">
        <v>3.4069637E-2</v>
      </c>
      <c r="H7">
        <v>-3.2213316892724976E-2</v>
      </c>
      <c r="I7">
        <v>-8.6775425199578501E-4</v>
      </c>
      <c r="J7">
        <v>7.6417939313491695E-2</v>
      </c>
    </row>
    <row r="8" spans="1:15" x14ac:dyDescent="0.25">
      <c r="A8" s="1">
        <v>45169</v>
      </c>
      <c r="B8">
        <v>62.79</v>
      </c>
      <c r="C8">
        <v>44820000</v>
      </c>
      <c r="D8">
        <v>61618668</v>
      </c>
      <c r="E8">
        <f t="shared" si="0"/>
        <v>5.4148749800924257E-3</v>
      </c>
      <c r="H8">
        <v>5.4148749800924257E-3</v>
      </c>
    </row>
    <row r="9" spans="1:15" x14ac:dyDescent="0.25">
      <c r="A9" s="1">
        <v>45138</v>
      </c>
      <c r="B9">
        <v>63.13</v>
      </c>
      <c r="C9">
        <v>32360000</v>
      </c>
      <c r="D9">
        <v>63633332</v>
      </c>
      <c r="E9">
        <f t="shared" si="0"/>
        <v>-6.8588626643434264E-2</v>
      </c>
      <c r="H9">
        <v>-6.8588626643434264E-2</v>
      </c>
    </row>
    <row r="10" spans="1:15" x14ac:dyDescent="0.25">
      <c r="A10" s="1">
        <v>45107</v>
      </c>
      <c r="B10">
        <v>58.8</v>
      </c>
      <c r="C10">
        <v>50590000</v>
      </c>
      <c r="D10">
        <v>65412668</v>
      </c>
      <c r="E10">
        <f t="shared" si="0"/>
        <v>-1.9387755102040827E-2</v>
      </c>
      <c r="H10">
        <v>-1.9387755102040827E-2</v>
      </c>
    </row>
    <row r="11" spans="1:15" x14ac:dyDescent="0.25">
      <c r="A11" s="1">
        <v>45077</v>
      </c>
      <c r="B11">
        <v>57.66</v>
      </c>
      <c r="C11">
        <v>61420000</v>
      </c>
      <c r="D11">
        <v>73252664</v>
      </c>
      <c r="E11">
        <f t="shared" si="0"/>
        <v>6.7117585848075006E-2</v>
      </c>
      <c r="H11">
        <v>6.7117585848075006E-2</v>
      </c>
    </row>
    <row r="12" spans="1:15" x14ac:dyDescent="0.25">
      <c r="A12" s="1">
        <v>45044</v>
      </c>
      <c r="B12">
        <v>61.53</v>
      </c>
      <c r="C12">
        <v>33940000</v>
      </c>
      <c r="D12">
        <v>73776000</v>
      </c>
      <c r="E12">
        <f t="shared" si="0"/>
        <v>1.4627011214041908E-2</v>
      </c>
      <c r="H12">
        <v>1.4627011214041908E-2</v>
      </c>
    </row>
    <row r="13" spans="1:15" x14ac:dyDescent="0.25">
      <c r="A13" s="1">
        <v>45016</v>
      </c>
      <c r="B13">
        <v>62.43</v>
      </c>
      <c r="C13">
        <v>71480000</v>
      </c>
      <c r="D13">
        <v>75959336</v>
      </c>
      <c r="E13">
        <f t="shared" si="0"/>
        <v>-6.1989428159538645E-2</v>
      </c>
      <c r="H13">
        <v>-6.1989428159538645E-2</v>
      </c>
    </row>
    <row r="14" spans="1:15" x14ac:dyDescent="0.25">
      <c r="A14" s="1">
        <v>44985</v>
      </c>
      <c r="B14">
        <v>58.56</v>
      </c>
      <c r="C14">
        <v>60580000</v>
      </c>
      <c r="D14">
        <v>75263336</v>
      </c>
      <c r="E14">
        <f t="shared" si="0"/>
        <v>0.10638661202185799</v>
      </c>
      <c r="H14">
        <v>0.10638661202185799</v>
      </c>
    </row>
    <row r="15" spans="1:15" x14ac:dyDescent="0.25">
      <c r="A15" s="1">
        <v>44957</v>
      </c>
      <c r="B15">
        <v>64.790000000000006</v>
      </c>
      <c r="C15">
        <v>41640000</v>
      </c>
      <c r="D15">
        <v>75298000</v>
      </c>
      <c r="E15">
        <f t="shared" si="0"/>
        <v>-2.7782065133508321E-2</v>
      </c>
      <c r="H15">
        <v>-2.7782065133508321E-2</v>
      </c>
    </row>
    <row r="16" spans="1:15" x14ac:dyDescent="0.25">
      <c r="A16" s="1">
        <v>44925</v>
      </c>
      <c r="B16">
        <v>62.99</v>
      </c>
      <c r="C16">
        <v>45810000</v>
      </c>
      <c r="D16">
        <v>77223336</v>
      </c>
      <c r="E16">
        <f t="shared" si="0"/>
        <v>0.10319098269566586</v>
      </c>
      <c r="H16">
        <v>0.10319098269566586</v>
      </c>
    </row>
    <row r="17" spans="1:8" x14ac:dyDescent="0.25">
      <c r="A17" s="1">
        <v>44895</v>
      </c>
      <c r="B17">
        <v>69.489999999999995</v>
      </c>
      <c r="C17">
        <v>51670000</v>
      </c>
      <c r="D17">
        <v>79352664</v>
      </c>
      <c r="E17">
        <f t="shared" si="0"/>
        <v>4.4754640955533165E-2</v>
      </c>
      <c r="H17">
        <v>4.4754640955533165E-2</v>
      </c>
    </row>
    <row r="18" spans="1:8" x14ac:dyDescent="0.25">
      <c r="A18" s="1">
        <v>44865</v>
      </c>
      <c r="B18">
        <v>72.599999999999994</v>
      </c>
      <c r="C18">
        <v>61090000</v>
      </c>
      <c r="D18">
        <v>80533336</v>
      </c>
      <c r="E18">
        <f t="shared" si="0"/>
        <v>-0.15358126721763074</v>
      </c>
      <c r="H18">
        <v>-0.15358126721763074</v>
      </c>
    </row>
    <row r="19" spans="1:8" x14ac:dyDescent="0.25">
      <c r="A19" s="1">
        <v>44834</v>
      </c>
      <c r="B19">
        <v>61.45</v>
      </c>
      <c r="C19">
        <v>108170000</v>
      </c>
      <c r="D19">
        <v>81156664</v>
      </c>
      <c r="E19">
        <f t="shared" si="0"/>
        <v>0.15541090317331158</v>
      </c>
      <c r="H19">
        <v>0.15541090317331158</v>
      </c>
    </row>
    <row r="20" spans="1:8" x14ac:dyDescent="0.25">
      <c r="A20" s="1">
        <v>44804</v>
      </c>
      <c r="B20">
        <v>71</v>
      </c>
      <c r="C20">
        <v>80430000</v>
      </c>
      <c r="D20">
        <v>80434000</v>
      </c>
      <c r="E20">
        <f t="shared" si="0"/>
        <v>-7.3943661971830985E-2</v>
      </c>
      <c r="H20">
        <v>-7.3943661971830985E-2</v>
      </c>
    </row>
    <row r="21" spans="1:8" x14ac:dyDescent="0.25">
      <c r="A21" s="1">
        <v>44771</v>
      </c>
      <c r="B21">
        <v>65.75</v>
      </c>
      <c r="C21">
        <v>62510000</v>
      </c>
      <c r="D21">
        <v>80414664</v>
      </c>
      <c r="E21">
        <f t="shared" si="0"/>
        <v>-0.10448669201520909</v>
      </c>
      <c r="H21">
        <v>-0.10448669201520909</v>
      </c>
    </row>
    <row r="22" spans="1:8" x14ac:dyDescent="0.25">
      <c r="A22" s="1">
        <v>44742</v>
      </c>
      <c r="B22">
        <v>58.88</v>
      </c>
      <c r="C22">
        <v>117770000</v>
      </c>
      <c r="D22">
        <v>81172000</v>
      </c>
      <c r="E22">
        <f t="shared" si="0"/>
        <v>0.17713994565217389</v>
      </c>
      <c r="H22">
        <v>0.17713994565217389</v>
      </c>
    </row>
    <row r="23" spans="1:8" x14ac:dyDescent="0.25">
      <c r="A23" s="1">
        <v>44712</v>
      </c>
      <c r="B23">
        <v>69.31</v>
      </c>
      <c r="C23">
        <v>75040000</v>
      </c>
      <c r="D23">
        <v>79474664</v>
      </c>
      <c r="E23">
        <f t="shared" si="0"/>
        <v>-0.20516519982686479</v>
      </c>
      <c r="H23">
        <v>-0.20516519982686479</v>
      </c>
    </row>
    <row r="24" spans="1:8" x14ac:dyDescent="0.25">
      <c r="A24" s="1">
        <v>44680</v>
      </c>
      <c r="B24">
        <v>55.09</v>
      </c>
      <c r="C24">
        <v>59050000</v>
      </c>
      <c r="D24">
        <v>79040000</v>
      </c>
      <c r="E24">
        <f t="shared" si="0"/>
        <v>2.9950989290252288E-2</v>
      </c>
      <c r="H24">
        <v>2.9950989290252288E-2</v>
      </c>
    </row>
    <row r="25" spans="1:8" x14ac:dyDescent="0.25">
      <c r="A25" s="1">
        <v>44651</v>
      </c>
      <c r="B25">
        <v>56.74</v>
      </c>
      <c r="C25">
        <v>168190000</v>
      </c>
      <c r="D25">
        <v>80278000</v>
      </c>
      <c r="E25">
        <f t="shared" si="0"/>
        <v>-0.22929150511103286</v>
      </c>
      <c r="H25">
        <v>-0.22929150511103286</v>
      </c>
    </row>
    <row r="26" spans="1:8" x14ac:dyDescent="0.25">
      <c r="A26" s="1">
        <v>44620</v>
      </c>
      <c r="B26">
        <v>43.73</v>
      </c>
      <c r="C26">
        <v>69270000</v>
      </c>
      <c r="D26">
        <v>77115336</v>
      </c>
      <c r="E26">
        <f t="shared" si="0"/>
        <v>-0.13857763549050986</v>
      </c>
      <c r="H26">
        <v>-0.13857763549050986</v>
      </c>
    </row>
    <row r="27" spans="1:8" x14ac:dyDescent="0.25">
      <c r="A27" s="1">
        <v>44592</v>
      </c>
      <c r="B27">
        <v>37.67</v>
      </c>
      <c r="C27">
        <v>66690000</v>
      </c>
      <c r="D27">
        <v>80025336</v>
      </c>
      <c r="E27">
        <f t="shared" si="0"/>
        <v>-0.23042208654101415</v>
      </c>
      <c r="H27">
        <v>-0.23042208654101415</v>
      </c>
    </row>
    <row r="28" spans="1:8" x14ac:dyDescent="0.25">
      <c r="A28" s="1">
        <v>44561</v>
      </c>
      <c r="B28">
        <v>28.99</v>
      </c>
      <c r="C28">
        <v>61040000</v>
      </c>
      <c r="D28">
        <v>82486664</v>
      </c>
      <c r="E28">
        <f t="shared" si="0"/>
        <v>2.2766471196964476E-2</v>
      </c>
      <c r="H28">
        <v>2.2766471196964476E-2</v>
      </c>
    </row>
    <row r="29" spans="1:8" x14ac:dyDescent="0.25">
      <c r="A29" s="1">
        <v>44530</v>
      </c>
      <c r="B29">
        <v>29.65</v>
      </c>
      <c r="C29">
        <v>61100000</v>
      </c>
      <c r="D29">
        <v>86154000</v>
      </c>
      <c r="E29">
        <f t="shared" si="0"/>
        <v>0.1308600337268129</v>
      </c>
      <c r="H29">
        <v>0.1308600337268129</v>
      </c>
    </row>
    <row r="30" spans="1:8" x14ac:dyDescent="0.25">
      <c r="A30" s="1">
        <v>44498</v>
      </c>
      <c r="B30">
        <v>33.53</v>
      </c>
      <c r="C30">
        <v>70520000</v>
      </c>
      <c r="D30">
        <v>87424664</v>
      </c>
      <c r="E30">
        <f t="shared" si="0"/>
        <v>-0.11780495079033709</v>
      </c>
      <c r="H30">
        <v>-0.11780495079033709</v>
      </c>
    </row>
    <row r="31" spans="1:8" x14ac:dyDescent="0.25">
      <c r="A31" s="1">
        <v>44469</v>
      </c>
      <c r="B31">
        <v>29.58</v>
      </c>
      <c r="C31">
        <v>77750000</v>
      </c>
      <c r="D31">
        <v>87677336</v>
      </c>
      <c r="E31">
        <f t="shared" si="0"/>
        <v>-0.13150777552400261</v>
      </c>
      <c r="H31">
        <v>-0.13150777552400261</v>
      </c>
    </row>
    <row r="32" spans="1:8" x14ac:dyDescent="0.25">
      <c r="A32" s="1">
        <v>44439</v>
      </c>
      <c r="B32">
        <v>25.69</v>
      </c>
      <c r="C32">
        <v>69380000</v>
      </c>
      <c r="D32">
        <v>95167336</v>
      </c>
      <c r="E32">
        <f t="shared" si="0"/>
        <v>1.5959517321915147E-2</v>
      </c>
      <c r="H32">
        <v>1.5959517321915147E-2</v>
      </c>
    </row>
    <row r="33" spans="1:8" x14ac:dyDescent="0.25">
      <c r="A33" s="1">
        <v>44407</v>
      </c>
      <c r="B33">
        <v>26.1</v>
      </c>
      <c r="C33">
        <v>70440000</v>
      </c>
      <c r="D33">
        <v>97584000</v>
      </c>
      <c r="E33">
        <f t="shared" si="0"/>
        <v>0.19808429118773938</v>
      </c>
      <c r="H33">
        <v>0.19808429118773938</v>
      </c>
    </row>
    <row r="34" spans="1:8" x14ac:dyDescent="0.25">
      <c r="A34" s="1">
        <v>44377</v>
      </c>
      <c r="B34">
        <v>31.27</v>
      </c>
      <c r="C34">
        <v>97330000</v>
      </c>
      <c r="D34">
        <v>106660000</v>
      </c>
      <c r="E34">
        <f t="shared" si="0"/>
        <v>-0.16981132075471694</v>
      </c>
      <c r="H34">
        <v>-0.16981132075471694</v>
      </c>
    </row>
    <row r="35" spans="1:8" x14ac:dyDescent="0.25">
      <c r="A35" s="1">
        <v>44347</v>
      </c>
      <c r="B35">
        <v>25.96</v>
      </c>
      <c r="C35">
        <v>80140000</v>
      </c>
      <c r="D35">
        <v>113512000</v>
      </c>
      <c r="E35">
        <f t="shared" si="0"/>
        <v>-2.3112480739599438E-2</v>
      </c>
      <c r="H35">
        <v>-2.3112480739599438E-2</v>
      </c>
    </row>
    <row r="36" spans="1:8" x14ac:dyDescent="0.25">
      <c r="A36" s="1">
        <v>44316</v>
      </c>
      <c r="B36">
        <v>25.36</v>
      </c>
      <c r="C36">
        <v>73870000</v>
      </c>
      <c r="D36">
        <v>111630000</v>
      </c>
      <c r="E36">
        <f t="shared" si="0"/>
        <v>4.9684542586750854E-2</v>
      </c>
      <c r="H36">
        <v>4.9684542586750854E-2</v>
      </c>
    </row>
    <row r="37" spans="1:8" x14ac:dyDescent="0.25">
      <c r="A37" s="1">
        <v>44286</v>
      </c>
      <c r="B37">
        <v>26.62</v>
      </c>
      <c r="C37">
        <v>92310000</v>
      </c>
      <c r="D37">
        <v>110290664</v>
      </c>
      <c r="E37">
        <f t="shared" si="0"/>
        <v>-3.7565740045084761E-4</v>
      </c>
      <c r="H37">
        <v>-3.7565740045084761E-4</v>
      </c>
    </row>
    <row r="38" spans="1:8" x14ac:dyDescent="0.25">
      <c r="A38" s="1">
        <v>44253</v>
      </c>
      <c r="B38">
        <v>26.61</v>
      </c>
      <c r="C38">
        <v>68520000</v>
      </c>
      <c r="D38">
        <v>107226000</v>
      </c>
      <c r="E38">
        <f t="shared" si="0"/>
        <v>-0.24614806463735442</v>
      </c>
      <c r="H38">
        <v>-0.24614806463735442</v>
      </c>
    </row>
    <row r="39" spans="1:8" x14ac:dyDescent="0.25">
      <c r="A39" s="1">
        <v>44225</v>
      </c>
      <c r="B39">
        <v>20.059999999999999</v>
      </c>
      <c r="C39">
        <v>77620000</v>
      </c>
      <c r="D39">
        <v>105992664</v>
      </c>
      <c r="E39">
        <f t="shared" si="0"/>
        <v>-0.1370887337986042</v>
      </c>
      <c r="H39">
        <v>-0.1370887337986042</v>
      </c>
    </row>
    <row r="40" spans="1:8" x14ac:dyDescent="0.25">
      <c r="A40" s="1">
        <v>44196</v>
      </c>
      <c r="B40">
        <v>17.309999999999999</v>
      </c>
      <c r="C40">
        <v>120750000</v>
      </c>
      <c r="D40">
        <v>103464000</v>
      </c>
      <c r="E40">
        <f t="shared" si="0"/>
        <v>-8.9543616406701276E-2</v>
      </c>
      <c r="H40">
        <v>-8.9543616406701276E-2</v>
      </c>
    </row>
    <row r="41" spans="1:8" x14ac:dyDescent="0.25">
      <c r="A41" s="1">
        <v>44165</v>
      </c>
      <c r="B41">
        <v>15.76</v>
      </c>
      <c r="C41">
        <v>112920000</v>
      </c>
      <c r="D41">
        <v>98476664</v>
      </c>
      <c r="E41">
        <f t="shared" si="0"/>
        <v>-0.42068527918781717</v>
      </c>
      <c r="H41">
        <v>-0.42068527918781717</v>
      </c>
    </row>
    <row r="42" spans="1:8" x14ac:dyDescent="0.25">
      <c r="A42" s="1">
        <v>44134</v>
      </c>
      <c r="B42">
        <v>9.1300000000000008</v>
      </c>
      <c r="C42">
        <v>103610000</v>
      </c>
      <c r="D42">
        <v>94802664</v>
      </c>
      <c r="E42">
        <f t="shared" si="0"/>
        <v>9.6385542168674579E-2</v>
      </c>
      <c r="H42">
        <v>9.6385542168674579E-2</v>
      </c>
    </row>
    <row r="43" spans="1:8" x14ac:dyDescent="0.25">
      <c r="A43" s="1">
        <v>44104</v>
      </c>
      <c r="B43">
        <v>10.01</v>
      </c>
      <c r="C43">
        <v>116050000</v>
      </c>
      <c r="D43">
        <v>90078000</v>
      </c>
      <c r="E43">
        <f t="shared" si="0"/>
        <v>0.27272727272727276</v>
      </c>
      <c r="H43">
        <v>0.27272727272727276</v>
      </c>
    </row>
    <row r="44" spans="1:8" x14ac:dyDescent="0.25">
      <c r="A44" s="1">
        <v>44074</v>
      </c>
      <c r="B44">
        <v>12.74</v>
      </c>
      <c r="C44">
        <v>80160000</v>
      </c>
      <c r="D44">
        <v>85010000</v>
      </c>
      <c r="E44">
        <f t="shared" si="0"/>
        <v>0.23547880690737832</v>
      </c>
      <c r="H44">
        <v>0.23547880690737832</v>
      </c>
    </row>
    <row r="45" spans="1:8" x14ac:dyDescent="0.25">
      <c r="A45" s="1">
        <v>44043</v>
      </c>
      <c r="B45">
        <v>15.74</v>
      </c>
      <c r="C45">
        <v>74310000</v>
      </c>
      <c r="D45">
        <v>83724000</v>
      </c>
      <c r="E45">
        <f t="shared" si="0"/>
        <v>0.16264294790343078</v>
      </c>
      <c r="H45">
        <v>0.16264294790343078</v>
      </c>
    </row>
    <row r="46" spans="1:8" x14ac:dyDescent="0.25">
      <c r="A46" s="1">
        <v>44012</v>
      </c>
      <c r="B46">
        <v>18.3</v>
      </c>
      <c r="C46">
        <v>190100000</v>
      </c>
      <c r="D46">
        <v>81138000</v>
      </c>
      <c r="E46">
        <f t="shared" si="0"/>
        <v>-0.29234972677595633</v>
      </c>
      <c r="H46">
        <v>-0.29234972677595633</v>
      </c>
    </row>
    <row r="47" spans="1:8" x14ac:dyDescent="0.25">
      <c r="A47" s="1">
        <v>43980</v>
      </c>
      <c r="B47">
        <v>12.95</v>
      </c>
      <c r="C47">
        <v>105630000</v>
      </c>
      <c r="D47">
        <v>70057336</v>
      </c>
      <c r="E47">
        <f t="shared" si="0"/>
        <v>0.28185328185328201</v>
      </c>
      <c r="H47">
        <v>0.28185328185328201</v>
      </c>
    </row>
    <row r="48" spans="1:8" x14ac:dyDescent="0.25">
      <c r="A48" s="1">
        <v>43951</v>
      </c>
      <c r="B48">
        <v>16.600000000000001</v>
      </c>
      <c r="C48">
        <v>206580000</v>
      </c>
      <c r="D48">
        <v>64463332</v>
      </c>
      <c r="E48">
        <f t="shared" si="0"/>
        <v>-0.30240963855421693</v>
      </c>
      <c r="H48">
        <v>-0.30240963855421693</v>
      </c>
    </row>
    <row r="49" spans="1:8" x14ac:dyDescent="0.25">
      <c r="A49" s="1">
        <v>43921</v>
      </c>
      <c r="B49">
        <v>11.58</v>
      </c>
      <c r="C49">
        <v>200110000</v>
      </c>
      <c r="D49">
        <v>52596668</v>
      </c>
      <c r="E49">
        <f t="shared" si="0"/>
        <v>1.827288428324698</v>
      </c>
      <c r="H49">
        <v>1.827288428324698</v>
      </c>
    </row>
    <row r="50" spans="1:8" x14ac:dyDescent="0.25">
      <c r="A50" s="1">
        <v>43889</v>
      </c>
      <c r="B50">
        <v>32.74</v>
      </c>
      <c r="C50">
        <v>51910000</v>
      </c>
      <c r="D50">
        <v>41626668</v>
      </c>
      <c r="E50">
        <f t="shared" si="0"/>
        <v>0.21319486866218681</v>
      </c>
      <c r="H50">
        <v>0.21319486866218681</v>
      </c>
    </row>
    <row r="51" spans="1:8" x14ac:dyDescent="0.25">
      <c r="A51" s="1">
        <v>43861</v>
      </c>
      <c r="B51">
        <v>39.72</v>
      </c>
      <c r="C51">
        <v>53780000</v>
      </c>
      <c r="D51">
        <v>40116000</v>
      </c>
      <c r="E51">
        <f t="shared" si="0"/>
        <v>3.7512588116817777E-2</v>
      </c>
      <c r="H51">
        <v>3.7512588116817777E-2</v>
      </c>
    </row>
    <row r="52" spans="1:8" x14ac:dyDescent="0.25">
      <c r="A52" s="1">
        <v>43830</v>
      </c>
      <c r="B52">
        <v>41.21</v>
      </c>
      <c r="C52">
        <v>46340000</v>
      </c>
      <c r="D52">
        <v>38455332</v>
      </c>
      <c r="E52">
        <f t="shared" si="0"/>
        <v>-6.4062120844455242E-2</v>
      </c>
      <c r="H52">
        <v>-6.4062120844455242E-2</v>
      </c>
    </row>
    <row r="53" spans="1:8" x14ac:dyDescent="0.25">
      <c r="A53" s="1">
        <v>43798</v>
      </c>
      <c r="B53">
        <v>38.57</v>
      </c>
      <c r="C53">
        <v>50020000</v>
      </c>
      <c r="D53">
        <v>37050668</v>
      </c>
      <c r="E53">
        <f t="shared" si="0"/>
        <v>5.0038890329271446E-2</v>
      </c>
      <c r="H53">
        <v>5.0038890329271446E-2</v>
      </c>
    </row>
    <row r="54" spans="1:8" x14ac:dyDescent="0.25">
      <c r="A54" s="1">
        <v>43769</v>
      </c>
      <c r="B54">
        <v>40.5</v>
      </c>
      <c r="C54">
        <v>39690000</v>
      </c>
      <c r="D54">
        <v>35230668</v>
      </c>
      <c r="E54">
        <f t="shared" si="0"/>
        <v>9.8024691358024663E-2</v>
      </c>
      <c r="H54">
        <v>9.8024691358024663E-2</v>
      </c>
    </row>
    <row r="55" spans="1:8" x14ac:dyDescent="0.25">
      <c r="A55" s="1">
        <v>43738</v>
      </c>
      <c r="B55">
        <v>44.47</v>
      </c>
      <c r="C55">
        <v>45940000</v>
      </c>
      <c r="D55">
        <v>33959332</v>
      </c>
      <c r="E55">
        <f t="shared" si="0"/>
        <v>-2.2262199235439668E-2</v>
      </c>
      <c r="H55">
        <v>-2.2262199235439668E-2</v>
      </c>
    </row>
    <row r="56" spans="1:8" x14ac:dyDescent="0.25">
      <c r="A56" s="1">
        <v>43707</v>
      </c>
      <c r="B56">
        <v>43.48</v>
      </c>
      <c r="C56">
        <v>57810000</v>
      </c>
      <c r="D56">
        <v>32908666</v>
      </c>
      <c r="E56">
        <f t="shared" si="0"/>
        <v>0.18123275068997247</v>
      </c>
      <c r="H56">
        <v>0.18123275068997247</v>
      </c>
    </row>
    <row r="57" spans="1:8" x14ac:dyDescent="0.25">
      <c r="A57" s="1">
        <v>43677</v>
      </c>
      <c r="B57">
        <v>51.36</v>
      </c>
      <c r="C57">
        <v>32740000</v>
      </c>
      <c r="D57">
        <v>30804000</v>
      </c>
      <c r="E57">
        <f t="shared" si="0"/>
        <v>-2.1028037383177538E-2</v>
      </c>
      <c r="H57">
        <v>-2.1028037383177538E-2</v>
      </c>
    </row>
    <row r="58" spans="1:8" x14ac:dyDescent="0.25">
      <c r="A58" s="1">
        <v>43644</v>
      </c>
      <c r="B58">
        <v>50.28</v>
      </c>
      <c r="C58">
        <v>40030000</v>
      </c>
      <c r="D58">
        <v>30674666</v>
      </c>
      <c r="E58">
        <f t="shared" si="0"/>
        <v>-1.0143198090692085E-2</v>
      </c>
      <c r="H58">
        <v>-1.0143198090692085E-2</v>
      </c>
    </row>
    <row r="59" spans="1:8" x14ac:dyDescent="0.25">
      <c r="A59" s="1">
        <v>43616</v>
      </c>
      <c r="B59">
        <v>49.77</v>
      </c>
      <c r="C59">
        <v>60870000</v>
      </c>
      <c r="D59">
        <v>30412000</v>
      </c>
      <c r="E59">
        <f t="shared" si="0"/>
        <v>0.18304199316857542</v>
      </c>
      <c r="H59">
        <v>0.18304199316857542</v>
      </c>
    </row>
    <row r="60" spans="1:8" x14ac:dyDescent="0.25">
      <c r="A60" s="1">
        <v>43585</v>
      </c>
      <c r="B60">
        <v>58.88</v>
      </c>
      <c r="C60">
        <v>35520000</v>
      </c>
      <c r="D60">
        <v>28114000</v>
      </c>
      <c r="E60">
        <f t="shared" si="0"/>
        <v>0.12432065217391304</v>
      </c>
      <c r="H60">
        <v>0.12432065217391304</v>
      </c>
    </row>
    <row r="61" spans="1:8" x14ac:dyDescent="0.25">
      <c r="A61" s="1">
        <v>43553</v>
      </c>
      <c r="B61">
        <v>66.2</v>
      </c>
      <c r="C61">
        <v>23890000</v>
      </c>
      <c r="D61">
        <v>27157334</v>
      </c>
      <c r="E61">
        <f t="shared" si="0"/>
        <v>-7.5528700906340117E-4</v>
      </c>
      <c r="H61">
        <v>-7.5528700906340117E-4</v>
      </c>
    </row>
    <row r="62" spans="1:8" x14ac:dyDescent="0.25">
      <c r="A62" s="1">
        <v>43524</v>
      </c>
      <c r="B62">
        <v>66.150000000000006</v>
      </c>
      <c r="C62">
        <v>21720000</v>
      </c>
      <c r="D62">
        <v>26998666</v>
      </c>
      <c r="E62">
        <f t="shared" si="0"/>
        <v>9.5238095238094535E-3</v>
      </c>
      <c r="H62">
        <v>9.5238095238094535E-3</v>
      </c>
    </row>
    <row r="63" spans="1:8" x14ac:dyDescent="0.25">
      <c r="A63" s="1">
        <v>43496</v>
      </c>
      <c r="B63">
        <v>66.78</v>
      </c>
      <c r="C63">
        <v>28580000</v>
      </c>
      <c r="D63">
        <v>27214666</v>
      </c>
      <c r="E63">
        <f t="shared" si="0"/>
        <v>-8.0862533692722352E-2</v>
      </c>
      <c r="H63">
        <v>-8.0862533692722352E-2</v>
      </c>
    </row>
    <row r="64" spans="1:8" x14ac:dyDescent="0.25">
      <c r="A64" s="1">
        <v>43465</v>
      </c>
      <c r="B64">
        <v>61.38</v>
      </c>
      <c r="C64">
        <v>35560000</v>
      </c>
      <c r="E64">
        <f t="shared" si="0"/>
        <v>0.14483545128706407</v>
      </c>
      <c r="H64">
        <v>0.14483545128706407</v>
      </c>
    </row>
    <row r="65" spans="1:8" x14ac:dyDescent="0.25">
      <c r="A65" s="1">
        <v>43434</v>
      </c>
      <c r="B65">
        <v>70.27</v>
      </c>
      <c r="C65">
        <v>29250000</v>
      </c>
      <c r="E65">
        <f t="shared" si="0"/>
        <v>-4.5538636687064225E-2</v>
      </c>
      <c r="H65">
        <v>-4.5538636687064225E-2</v>
      </c>
    </row>
    <row r="66" spans="1:8" x14ac:dyDescent="0.25">
      <c r="A66" s="1">
        <v>43404</v>
      </c>
      <c r="B66">
        <v>67.069999999999993</v>
      </c>
      <c r="C66">
        <v>28870000</v>
      </c>
      <c r="E66">
        <f t="shared" si="0"/>
        <v>0.22513791561055629</v>
      </c>
      <c r="H66">
        <v>0.22513791561055629</v>
      </c>
    </row>
    <row r="67" spans="1:8" x14ac:dyDescent="0.25">
      <c r="A67" s="1">
        <v>43371</v>
      </c>
      <c r="B67">
        <v>82.17</v>
      </c>
      <c r="C67">
        <v>25270000</v>
      </c>
      <c r="E67">
        <f t="shared" ref="E67:E77" si="1">(B68-B67)/B67</f>
        <v>-2.7990750882317113E-2</v>
      </c>
      <c r="H67">
        <v>-2.7990750882317113E-2</v>
      </c>
    </row>
    <row r="68" spans="1:8" x14ac:dyDescent="0.25">
      <c r="A68" s="1">
        <v>43343</v>
      </c>
      <c r="B68">
        <v>79.87</v>
      </c>
      <c r="C68">
        <v>22720000</v>
      </c>
      <c r="E68">
        <f t="shared" si="1"/>
        <v>5.0832602979842267E-2</v>
      </c>
      <c r="H68">
        <v>5.0832602979842267E-2</v>
      </c>
    </row>
    <row r="69" spans="1:8" x14ac:dyDescent="0.25">
      <c r="A69" s="1">
        <v>43312</v>
      </c>
      <c r="B69">
        <v>83.93</v>
      </c>
      <c r="C69">
        <v>20620000</v>
      </c>
      <c r="E69">
        <f t="shared" si="1"/>
        <v>-2.9786727034433456E-3</v>
      </c>
      <c r="H69">
        <v>-2.9786727034433456E-3</v>
      </c>
    </row>
    <row r="70" spans="1:8" x14ac:dyDescent="0.25">
      <c r="A70" s="1">
        <v>43280</v>
      </c>
      <c r="B70">
        <v>83.68</v>
      </c>
      <c r="C70">
        <v>30180000</v>
      </c>
      <c r="E70">
        <f t="shared" si="1"/>
        <v>6.2141491395793017E-3</v>
      </c>
      <c r="H70">
        <v>6.2141491395793017E-3</v>
      </c>
    </row>
    <row r="71" spans="1:8" x14ac:dyDescent="0.25">
      <c r="A71" s="1">
        <v>43251</v>
      </c>
      <c r="B71">
        <v>84.2</v>
      </c>
      <c r="C71">
        <v>26240000</v>
      </c>
      <c r="E71">
        <f t="shared" si="1"/>
        <v>-8.2422802850356261E-2</v>
      </c>
      <c r="H71">
        <v>-8.2422802850356261E-2</v>
      </c>
    </row>
    <row r="72" spans="1:8" x14ac:dyDescent="0.25">
      <c r="A72" s="1">
        <v>43220</v>
      </c>
      <c r="B72">
        <v>77.260000000000005</v>
      </c>
      <c r="C72">
        <v>30800000</v>
      </c>
      <c r="E72">
        <f t="shared" si="1"/>
        <v>-0.15920269220812852</v>
      </c>
      <c r="H72">
        <v>-0.15920269220812852</v>
      </c>
    </row>
    <row r="73" spans="1:8" x14ac:dyDescent="0.25">
      <c r="A73" s="1">
        <v>43189</v>
      </c>
      <c r="B73">
        <v>64.959999999999994</v>
      </c>
      <c r="C73">
        <v>36090000</v>
      </c>
      <c r="E73">
        <f t="shared" si="1"/>
        <v>9.8522167487684834E-3</v>
      </c>
      <c r="H73">
        <v>9.8522167487684834E-3</v>
      </c>
    </row>
    <row r="74" spans="1:8" x14ac:dyDescent="0.25">
      <c r="A74" s="1">
        <v>43159</v>
      </c>
      <c r="B74">
        <v>65.599999999999994</v>
      </c>
      <c r="C74">
        <v>26400000</v>
      </c>
      <c r="E74">
        <f t="shared" si="1"/>
        <v>0.14283536585365861</v>
      </c>
      <c r="H74">
        <v>0.14283536585365861</v>
      </c>
    </row>
    <row r="75" spans="1:8" x14ac:dyDescent="0.25">
      <c r="A75" s="1">
        <v>43131</v>
      </c>
      <c r="B75">
        <v>74.97</v>
      </c>
      <c r="C75">
        <v>21170000</v>
      </c>
      <c r="E75">
        <f t="shared" si="1"/>
        <v>-1.7473656129118345E-2</v>
      </c>
      <c r="H75">
        <v>-1.7473656129118345E-2</v>
      </c>
    </row>
    <row r="76" spans="1:8" x14ac:dyDescent="0.25">
      <c r="A76" s="1">
        <v>43098</v>
      </c>
      <c r="B76">
        <v>73.66</v>
      </c>
      <c r="C76">
        <v>21510000</v>
      </c>
      <c r="E76">
        <f t="shared" si="1"/>
        <v>-4.2899809937550867E-2</v>
      </c>
      <c r="H76">
        <v>-4.2899809937550867E-2</v>
      </c>
    </row>
    <row r="77" spans="1:8" x14ac:dyDescent="0.25">
      <c r="A77" s="1">
        <v>43069</v>
      </c>
      <c r="B77">
        <v>70.5</v>
      </c>
      <c r="C77">
        <v>24960000</v>
      </c>
      <c r="E77">
        <f t="shared" si="1"/>
        <v>-1</v>
      </c>
      <c r="H77">
        <v>-1</v>
      </c>
    </row>
    <row r="1048550" spans="16384:16384" x14ac:dyDescent="0.25">
      <c r="XFD1048550" t="e" cm="1" vm="1">
        <f t="array" aca="1" ref="XFD1048550" ca="1">ROW(INDEX(solver_adj,0,0,1))</f>
        <v>#VALUE!</v>
      </c>
    </row>
    <row r="1048551" spans="16384:16384" x14ac:dyDescent="0.25">
      <c r="XFD1048551" cm="1">
        <f t="array" ref="XFD1048551">COLUMN(INDEX(solver_adj,0,0,1))</f>
        <v>8</v>
      </c>
    </row>
    <row r="1048552" spans="16384:16384" x14ac:dyDescent="0.25">
      <c r="XFD1048552">
        <f>ROWS(INDEX(solver_adj,0,0,1))</f>
        <v>76</v>
      </c>
    </row>
    <row r="1048553" spans="16384:16384" x14ac:dyDescent="0.25">
      <c r="XFD1048553">
        <f>COLUMNS(INDEX(solver_adj,0,0,1))</f>
        <v>1</v>
      </c>
    </row>
    <row r="1048554" spans="16384:16384" x14ac:dyDescent="0.25">
      <c r="XFD1048554">
        <f>solver_eng</f>
        <v>1</v>
      </c>
    </row>
    <row r="1048555" spans="16384:16384" x14ac:dyDescent="0.25">
      <c r="XFD1048555">
        <f>solver_val</f>
        <v>0</v>
      </c>
    </row>
  </sheetData>
  <phoneticPr fontId="1" type="noConversion"/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5DC68264-E8D5-4CD8-A2A8-BC814BD18003}">
          <xm:f>'oxy un equity'!1:1048576</xm:f>
        </x15:webExtension>
        <x15:webExtension appRef="{0F171A52-27A8-4F08-88E6-6709FE4E0ED1}">
          <xm:f>'oxy un equity'!XFD1048550:XFD1048575</xm:f>
        </x15:webExtension>
        <x15:webExtension appRef="{08282545-59D8-497F-B8B9-7D2A26FAA795}">
          <xm:f>'oxy un equity'!$L$2</xm:f>
        </x15:webExtension>
        <x15:webExtension appRef="{BA7410C2-CEB5-4429-93B5-2CCA43DD2BF0}">
          <xm:f>YUM!1:1048576</xm:f>
        </x15:webExtension>
        <x15:webExtension appRef="{023A1119-A7F2-4321-981A-153B7CEE3924}">
          <xm:f>IRM!$E$2:$E$77</xm:f>
        </x15:webExtension>
        <x15:webExtension appRef="{EEEE9F16-99F4-467D-B804-2F7885468FD7}">
          <xm:f>IRM!$I$6:$K$8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3640-024F-483C-8498-36892E66A4CB}">
  <dimension ref="A1:O77"/>
  <sheetViews>
    <sheetView topLeftCell="F1" workbookViewId="0">
      <selection activeCell="I6" sqref="I6"/>
    </sheetView>
  </sheetViews>
  <sheetFormatPr defaultColWidth="8.85546875" defaultRowHeight="15" x14ac:dyDescent="0.25"/>
  <cols>
    <col min="1" max="1" width="10.7109375" bestFit="1" customWidth="1"/>
    <col min="2" max="2" width="9.7109375" customWidth="1"/>
    <col min="3" max="3" width="10" customWidth="1"/>
    <col min="4" max="4" width="11.85546875" customWidth="1"/>
    <col min="5" max="5" width="17.42578125" customWidth="1"/>
    <col min="6" max="6" width="20.140625" customWidth="1"/>
    <col min="7" max="7" width="16.7109375" customWidth="1"/>
    <col min="8" max="8" width="12.5703125" customWidth="1"/>
  </cols>
  <sheetData>
    <row r="1" spans="1:1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10</v>
      </c>
      <c r="H1" t="s">
        <v>22</v>
      </c>
      <c r="I1" s="4" t="s">
        <v>19</v>
      </c>
      <c r="L1" s="4" t="s">
        <v>20</v>
      </c>
      <c r="O1" s="4"/>
    </row>
    <row r="2" spans="1:15" x14ac:dyDescent="0.25">
      <c r="A2" s="1">
        <v>45329</v>
      </c>
      <c r="B2">
        <v>383.94</v>
      </c>
      <c r="C2">
        <v>527148</v>
      </c>
      <c r="D2">
        <v>2059810</v>
      </c>
      <c r="E2">
        <f>(B3-B2)/B2</f>
        <v>2.6827108402355305E-3</v>
      </c>
      <c r="F2">
        <f>AVERAGE(E2:E77)</f>
        <v>-1.7880915946152754E-2</v>
      </c>
      <c r="H2">
        <v>2.6827108402355305E-3</v>
      </c>
      <c r="I2" s="3"/>
      <c r="J2" s="3" t="s">
        <v>18</v>
      </c>
      <c r="L2">
        <f>SQRT(J3)</f>
        <v>0.13489051849487935</v>
      </c>
    </row>
    <row r="3" spans="1:15" ht="15.75" thickBot="1" x14ac:dyDescent="0.3">
      <c r="A3" s="1">
        <v>45322</v>
      </c>
      <c r="B3">
        <v>384.97</v>
      </c>
      <c r="C3">
        <v>2180000</v>
      </c>
      <c r="D3">
        <v>2161333</v>
      </c>
      <c r="E3">
        <f t="shared" ref="E3:E66" si="0">(B4-B3)/B3</f>
        <v>-8.1538821206847398E-2</v>
      </c>
      <c r="H3">
        <v>-8.1538821206847398E-2</v>
      </c>
      <c r="I3" s="2" t="s">
        <v>18</v>
      </c>
      <c r="J3" s="2">
        <f>VARP(EG!$E$2:$E$77)</f>
        <v>1.8195451979817385E-2</v>
      </c>
    </row>
    <row r="4" spans="1:15" x14ac:dyDescent="0.25">
      <c r="A4" s="1">
        <v>45289</v>
      </c>
      <c r="B4">
        <v>353.58</v>
      </c>
      <c r="C4">
        <v>2490000</v>
      </c>
      <c r="D4">
        <v>2140000</v>
      </c>
      <c r="E4">
        <f t="shared" si="0"/>
        <v>0.16112336670626176</v>
      </c>
      <c r="F4" t="s">
        <v>17</v>
      </c>
      <c r="H4">
        <v>0.16112336670626176</v>
      </c>
    </row>
    <row r="5" spans="1:15" x14ac:dyDescent="0.25">
      <c r="A5" s="1">
        <v>45260</v>
      </c>
      <c r="B5">
        <v>410.55</v>
      </c>
      <c r="C5">
        <v>2910000</v>
      </c>
      <c r="D5">
        <v>2118000</v>
      </c>
      <c r="E5">
        <f t="shared" si="0"/>
        <v>-3.6365850688101345E-2</v>
      </c>
      <c r="F5">
        <f>F2-F7</f>
        <v>-5.195055294615275E-2</v>
      </c>
      <c r="H5">
        <v>-3.6365850688101345E-2</v>
      </c>
      <c r="I5" s="4" t="s">
        <v>24</v>
      </c>
    </row>
    <row r="6" spans="1:15" x14ac:dyDescent="0.25">
      <c r="A6" s="1">
        <v>45230</v>
      </c>
      <c r="B6">
        <v>395.62</v>
      </c>
      <c r="C6">
        <v>2200000</v>
      </c>
      <c r="D6">
        <v>2023333</v>
      </c>
      <c r="E6">
        <f t="shared" si="0"/>
        <v>-6.0537889894343028E-2</v>
      </c>
      <c r="F6" t="s">
        <v>23</v>
      </c>
      <c r="H6">
        <v>-6.0537889894343028E-2</v>
      </c>
      <c r="J6">
        <v>2.6827108402355301E-3</v>
      </c>
    </row>
    <row r="7" spans="1:15" x14ac:dyDescent="0.25">
      <c r="A7" s="1">
        <v>45198</v>
      </c>
      <c r="B7">
        <v>371.67</v>
      </c>
      <c r="C7">
        <v>2280000</v>
      </c>
      <c r="D7">
        <v>1986000</v>
      </c>
      <c r="E7">
        <f t="shared" si="0"/>
        <v>-2.956924153146611E-2</v>
      </c>
      <c r="F7">
        <v>3.4069637E-2</v>
      </c>
      <c r="H7">
        <v>-2.956924153146611E-2</v>
      </c>
      <c r="I7">
        <v>2.6827108402355301E-3</v>
      </c>
      <c r="J7">
        <v>1.8432344660660748E-2</v>
      </c>
    </row>
    <row r="8" spans="1:15" x14ac:dyDescent="0.25">
      <c r="A8" s="1">
        <v>45169</v>
      </c>
      <c r="B8">
        <v>360.68</v>
      </c>
      <c r="C8">
        <v>1370000</v>
      </c>
      <c r="D8">
        <v>1953333</v>
      </c>
      <c r="E8">
        <f t="shared" si="0"/>
        <v>-4.7133192857939422E-4</v>
      </c>
      <c r="H8">
        <v>-4.7133192857939422E-4</v>
      </c>
    </row>
    <row r="9" spans="1:15" x14ac:dyDescent="0.25">
      <c r="A9" s="1">
        <v>45138</v>
      </c>
      <c r="B9">
        <v>360.51</v>
      </c>
      <c r="C9">
        <v>1750000</v>
      </c>
      <c r="D9">
        <v>1984000</v>
      </c>
      <c r="E9">
        <f t="shared" si="0"/>
        <v>-5.173226817564E-2</v>
      </c>
      <c r="H9">
        <v>-5.173226817564E-2</v>
      </c>
    </row>
    <row r="10" spans="1:15" x14ac:dyDescent="0.25">
      <c r="A10" s="1">
        <v>45107</v>
      </c>
      <c r="B10">
        <v>341.86</v>
      </c>
      <c r="C10">
        <v>2590000</v>
      </c>
      <c r="D10">
        <v>1978000</v>
      </c>
      <c r="E10">
        <f t="shared" si="0"/>
        <v>-5.3823202480548522E-3</v>
      </c>
      <c r="H10">
        <v>-5.3823202480548522E-3</v>
      </c>
    </row>
    <row r="11" spans="1:15" x14ac:dyDescent="0.25">
      <c r="A11" s="1">
        <v>45077</v>
      </c>
      <c r="B11">
        <v>340.02</v>
      </c>
      <c r="C11">
        <v>3570000</v>
      </c>
      <c r="D11">
        <v>1963333</v>
      </c>
      <c r="E11">
        <f t="shared" si="0"/>
        <v>0.111699311805188</v>
      </c>
      <c r="H11">
        <v>0.111699311805188</v>
      </c>
    </row>
    <row r="12" spans="1:15" x14ac:dyDescent="0.25">
      <c r="A12" s="1">
        <v>45044</v>
      </c>
      <c r="B12">
        <v>378</v>
      </c>
      <c r="C12">
        <v>1480000</v>
      </c>
      <c r="D12">
        <v>1850667</v>
      </c>
      <c r="E12">
        <f t="shared" si="0"/>
        <v>-5.2857142857142908E-2</v>
      </c>
      <c r="H12">
        <v>-5.2857142857142908E-2</v>
      </c>
    </row>
    <row r="13" spans="1:15" x14ac:dyDescent="0.25">
      <c r="A13" s="1">
        <v>45016</v>
      </c>
      <c r="B13">
        <v>358.02</v>
      </c>
      <c r="C13">
        <v>2450000</v>
      </c>
      <c r="D13">
        <v>1860667</v>
      </c>
      <c r="E13">
        <f t="shared" si="0"/>
        <v>7.2481984246690265E-2</v>
      </c>
      <c r="H13">
        <v>7.2481984246690265E-2</v>
      </c>
    </row>
    <row r="14" spans="1:15" x14ac:dyDescent="0.25">
      <c r="A14" s="1">
        <v>44985</v>
      </c>
      <c r="B14">
        <v>383.97</v>
      </c>
      <c r="C14">
        <v>1510000</v>
      </c>
      <c r="D14">
        <v>1820000</v>
      </c>
      <c r="E14">
        <f t="shared" si="0"/>
        <v>-8.9277808162096073E-2</v>
      </c>
      <c r="H14">
        <v>-8.9277808162096073E-2</v>
      </c>
    </row>
    <row r="15" spans="1:15" x14ac:dyDescent="0.25">
      <c r="A15" s="1">
        <v>44957</v>
      </c>
      <c r="B15">
        <v>349.69</v>
      </c>
      <c r="C15">
        <v>1410000</v>
      </c>
      <c r="D15">
        <v>1828000</v>
      </c>
      <c r="E15">
        <f t="shared" si="0"/>
        <v>-5.2675226629300284E-2</v>
      </c>
      <c r="H15">
        <v>-5.2675226629300284E-2</v>
      </c>
    </row>
    <row r="16" spans="1:15" x14ac:dyDescent="0.25">
      <c r="A16" s="1">
        <v>44925</v>
      </c>
      <c r="B16">
        <v>331.27</v>
      </c>
      <c r="C16">
        <v>2180000</v>
      </c>
      <c r="D16">
        <v>1851333</v>
      </c>
      <c r="E16">
        <f t="shared" si="0"/>
        <v>2.0134633380626123E-2</v>
      </c>
      <c r="H16">
        <v>2.0134633380626123E-2</v>
      </c>
    </row>
    <row r="17" spans="1:8" x14ac:dyDescent="0.25">
      <c r="A17" s="1">
        <v>44895</v>
      </c>
      <c r="B17">
        <v>337.94</v>
      </c>
      <c r="C17">
        <v>2050000</v>
      </c>
      <c r="D17">
        <v>1840000</v>
      </c>
      <c r="E17">
        <f t="shared" si="0"/>
        <v>-4.521512694561157E-2</v>
      </c>
      <c r="H17">
        <v>-4.521512694561157E-2</v>
      </c>
    </row>
    <row r="18" spans="1:8" x14ac:dyDescent="0.25">
      <c r="A18" s="1">
        <v>44865</v>
      </c>
      <c r="B18">
        <v>322.66000000000003</v>
      </c>
      <c r="C18">
        <v>1860000</v>
      </c>
      <c r="D18">
        <v>1805333</v>
      </c>
      <c r="E18">
        <f t="shared" si="0"/>
        <v>-0.18663608752246955</v>
      </c>
      <c r="H18">
        <v>-0.18663608752246955</v>
      </c>
    </row>
    <row r="19" spans="1:8" x14ac:dyDescent="0.25">
      <c r="A19" s="1">
        <v>44834</v>
      </c>
      <c r="B19">
        <v>262.44</v>
      </c>
      <c r="C19">
        <v>2160000</v>
      </c>
      <c r="D19">
        <v>1804000</v>
      </c>
      <c r="E19">
        <f t="shared" si="0"/>
        <v>2.5186709343087997E-2</v>
      </c>
      <c r="H19">
        <v>2.5186709343087997E-2</v>
      </c>
    </row>
    <row r="20" spans="1:8" x14ac:dyDescent="0.25">
      <c r="A20" s="1">
        <v>44804</v>
      </c>
      <c r="B20">
        <v>269.05</v>
      </c>
      <c r="C20">
        <v>1490000</v>
      </c>
      <c r="D20">
        <v>1823333</v>
      </c>
      <c r="E20">
        <f t="shared" si="0"/>
        <v>-2.8619215759152529E-2</v>
      </c>
      <c r="H20">
        <v>-2.8619215759152529E-2</v>
      </c>
    </row>
    <row r="21" spans="1:8" x14ac:dyDescent="0.25">
      <c r="A21" s="1">
        <v>44771</v>
      </c>
      <c r="B21">
        <v>261.35000000000002</v>
      </c>
      <c r="C21">
        <v>1640000</v>
      </c>
      <c r="D21">
        <v>1944000</v>
      </c>
      <c r="E21">
        <f t="shared" si="0"/>
        <v>7.2431605127223825E-2</v>
      </c>
      <c r="H21">
        <v>7.2431605127223825E-2</v>
      </c>
    </row>
    <row r="22" spans="1:8" x14ac:dyDescent="0.25">
      <c r="A22" s="1">
        <v>44742</v>
      </c>
      <c r="B22">
        <v>280.27999999999997</v>
      </c>
      <c r="C22">
        <v>1790000</v>
      </c>
      <c r="D22">
        <v>1962000</v>
      </c>
      <c r="E22">
        <f t="shared" si="0"/>
        <v>7.9206507777937335E-3</v>
      </c>
      <c r="H22">
        <v>7.9206507777937335E-3</v>
      </c>
    </row>
    <row r="23" spans="1:8" x14ac:dyDescent="0.25">
      <c r="A23" s="1">
        <v>44712</v>
      </c>
      <c r="B23">
        <v>282.5</v>
      </c>
      <c r="C23">
        <v>1830000</v>
      </c>
      <c r="D23">
        <v>1986667</v>
      </c>
      <c r="E23">
        <f t="shared" si="0"/>
        <v>-2.7575221238938127E-2</v>
      </c>
      <c r="H23">
        <v>-2.7575221238938127E-2</v>
      </c>
    </row>
    <row r="24" spans="1:8" x14ac:dyDescent="0.25">
      <c r="A24" s="1">
        <v>44680</v>
      </c>
      <c r="B24">
        <v>274.70999999999998</v>
      </c>
      <c r="C24">
        <v>1660000</v>
      </c>
      <c r="D24">
        <v>1984667</v>
      </c>
      <c r="E24">
        <f t="shared" si="0"/>
        <v>9.7084197881402268E-2</v>
      </c>
      <c r="H24">
        <v>9.7084197881402268E-2</v>
      </c>
    </row>
    <row r="25" spans="1:8" x14ac:dyDescent="0.25">
      <c r="A25" s="1">
        <v>44651</v>
      </c>
      <c r="B25">
        <v>301.38</v>
      </c>
      <c r="C25">
        <v>2370000</v>
      </c>
      <c r="D25">
        <v>1974667</v>
      </c>
      <c r="E25">
        <f t="shared" si="0"/>
        <v>-1.0485101864755353E-2</v>
      </c>
      <c r="H25">
        <v>-1.0485101864755353E-2</v>
      </c>
    </row>
    <row r="26" spans="1:8" x14ac:dyDescent="0.25">
      <c r="A26" s="1">
        <v>44620</v>
      </c>
      <c r="B26">
        <v>298.22000000000003</v>
      </c>
      <c r="C26">
        <v>1880000</v>
      </c>
      <c r="D26">
        <v>1939333</v>
      </c>
      <c r="E26">
        <f t="shared" si="0"/>
        <v>-4.9694856146469214E-2</v>
      </c>
      <c r="H26">
        <v>-4.9694856146469214E-2</v>
      </c>
    </row>
    <row r="27" spans="1:8" x14ac:dyDescent="0.25">
      <c r="A27" s="1">
        <v>44592</v>
      </c>
      <c r="B27">
        <v>283.39999999999998</v>
      </c>
      <c r="C27">
        <v>1630000</v>
      </c>
      <c r="D27">
        <v>1988667</v>
      </c>
      <c r="E27">
        <f t="shared" si="0"/>
        <v>-3.3450952717007626E-2</v>
      </c>
      <c r="H27">
        <v>-3.3450952717007626E-2</v>
      </c>
    </row>
    <row r="28" spans="1:8" x14ac:dyDescent="0.25">
      <c r="A28" s="1">
        <v>44561</v>
      </c>
      <c r="B28">
        <v>273.92</v>
      </c>
      <c r="C28">
        <v>1840000</v>
      </c>
      <c r="D28">
        <v>2008000</v>
      </c>
      <c r="E28">
        <f t="shared" si="0"/>
        <v>-6.4033294392523435E-2</v>
      </c>
      <c r="H28">
        <v>-6.4033294392523435E-2</v>
      </c>
    </row>
    <row r="29" spans="1:8" x14ac:dyDescent="0.25">
      <c r="A29" s="1">
        <v>44530</v>
      </c>
      <c r="B29">
        <v>256.38</v>
      </c>
      <c r="C29">
        <v>1630000</v>
      </c>
      <c r="D29">
        <v>2012667</v>
      </c>
      <c r="E29">
        <f t="shared" si="0"/>
        <v>1.9970356502067261E-2</v>
      </c>
      <c r="H29">
        <v>1.9970356502067261E-2</v>
      </c>
    </row>
    <row r="30" spans="1:8" x14ac:dyDescent="0.25">
      <c r="A30" s="1">
        <v>44498</v>
      </c>
      <c r="B30">
        <v>261.5</v>
      </c>
      <c r="C30">
        <v>1760000</v>
      </c>
      <c r="D30">
        <v>2001333</v>
      </c>
      <c r="E30">
        <f t="shared" si="0"/>
        <v>-4.0994263862332694E-2</v>
      </c>
      <c r="H30">
        <v>-4.0994263862332694E-2</v>
      </c>
    </row>
    <row r="31" spans="1:8" x14ac:dyDescent="0.25">
      <c r="A31" s="1">
        <v>44469</v>
      </c>
      <c r="B31">
        <v>250.78</v>
      </c>
      <c r="C31">
        <v>2010000</v>
      </c>
      <c r="D31">
        <v>1993333</v>
      </c>
      <c r="E31">
        <f t="shared" si="0"/>
        <v>5.6304330488874614E-2</v>
      </c>
      <c r="H31">
        <v>5.6304330488874614E-2</v>
      </c>
    </row>
    <row r="32" spans="1:8" x14ac:dyDescent="0.25">
      <c r="A32" s="1">
        <v>44439</v>
      </c>
      <c r="B32">
        <v>264.89999999999998</v>
      </c>
      <c r="C32">
        <v>1530000</v>
      </c>
      <c r="D32">
        <v>2067333</v>
      </c>
      <c r="E32">
        <f t="shared" si="0"/>
        <v>-4.556436391090965E-2</v>
      </c>
      <c r="H32">
        <v>-4.556436391090965E-2</v>
      </c>
    </row>
    <row r="33" spans="1:8" x14ac:dyDescent="0.25">
      <c r="A33" s="1">
        <v>44407</v>
      </c>
      <c r="B33">
        <v>252.83</v>
      </c>
      <c r="C33">
        <v>1840000</v>
      </c>
      <c r="D33">
        <v>2162000</v>
      </c>
      <c r="E33">
        <f t="shared" si="0"/>
        <v>-3.2432860024523258E-3</v>
      </c>
      <c r="H33">
        <v>-3.2432860024523258E-3</v>
      </c>
    </row>
    <row r="34" spans="1:8" x14ac:dyDescent="0.25">
      <c r="A34" s="1">
        <v>44377</v>
      </c>
      <c r="B34">
        <v>252.01</v>
      </c>
      <c r="C34">
        <v>2450000</v>
      </c>
      <c r="D34">
        <v>2200667</v>
      </c>
      <c r="E34">
        <f t="shared" si="0"/>
        <v>3.1546367207650444E-2</v>
      </c>
      <c r="H34">
        <v>3.1546367207650444E-2</v>
      </c>
    </row>
    <row r="35" spans="1:8" x14ac:dyDescent="0.25">
      <c r="A35" s="1">
        <v>44347</v>
      </c>
      <c r="B35">
        <v>259.95999999999998</v>
      </c>
      <c r="C35">
        <v>3300000</v>
      </c>
      <c r="D35">
        <v>2316000</v>
      </c>
      <c r="E35">
        <f t="shared" si="0"/>
        <v>6.5356208647484273E-2</v>
      </c>
      <c r="H35">
        <v>6.5356208647484273E-2</v>
      </c>
    </row>
    <row r="36" spans="1:8" x14ac:dyDescent="0.25">
      <c r="A36" s="1">
        <v>44316</v>
      </c>
      <c r="B36">
        <v>276.95</v>
      </c>
      <c r="C36">
        <v>1910000</v>
      </c>
      <c r="D36">
        <v>2247333</v>
      </c>
      <c r="E36">
        <f t="shared" si="0"/>
        <v>-0.10521754829391583</v>
      </c>
      <c r="H36">
        <v>-0.10521754829391583</v>
      </c>
    </row>
    <row r="37" spans="1:8" x14ac:dyDescent="0.25">
      <c r="A37" s="1">
        <v>44286</v>
      </c>
      <c r="B37">
        <v>247.81</v>
      </c>
      <c r="C37">
        <v>2160000</v>
      </c>
      <c r="D37">
        <v>2266667</v>
      </c>
      <c r="E37">
        <f t="shared" si="0"/>
        <v>-2.4212097978289819E-2</v>
      </c>
      <c r="H37">
        <v>-2.4212097978289819E-2</v>
      </c>
    </row>
    <row r="38" spans="1:8" x14ac:dyDescent="0.25">
      <c r="A38" s="1">
        <v>44253</v>
      </c>
      <c r="B38">
        <v>241.81</v>
      </c>
      <c r="C38">
        <v>1800000</v>
      </c>
      <c r="D38">
        <v>2247333</v>
      </c>
      <c r="E38">
        <f t="shared" si="0"/>
        <v>-0.12708324717753605</v>
      </c>
      <c r="H38">
        <v>-0.12708324717753605</v>
      </c>
    </row>
    <row r="39" spans="1:8" x14ac:dyDescent="0.25">
      <c r="A39" s="1">
        <v>44225</v>
      </c>
      <c r="B39">
        <v>211.08</v>
      </c>
      <c r="C39">
        <v>1510000</v>
      </c>
      <c r="D39">
        <v>2254667</v>
      </c>
      <c r="E39">
        <f t="shared" si="0"/>
        <v>0.10901080159181348</v>
      </c>
      <c r="H39">
        <v>0.10901080159181348</v>
      </c>
    </row>
    <row r="40" spans="1:8" x14ac:dyDescent="0.25">
      <c r="A40" s="1">
        <v>44196</v>
      </c>
      <c r="B40">
        <v>234.09</v>
      </c>
      <c r="C40">
        <v>1840000</v>
      </c>
      <c r="D40">
        <v>2298667</v>
      </c>
      <c r="E40">
        <f t="shared" si="0"/>
        <v>-2.8877782049638989E-2</v>
      </c>
      <c r="H40">
        <v>-2.8877782049638989E-2</v>
      </c>
    </row>
    <row r="41" spans="1:8" x14ac:dyDescent="0.25">
      <c r="A41" s="1">
        <v>44165</v>
      </c>
      <c r="B41">
        <v>227.33</v>
      </c>
      <c r="C41">
        <v>2620000</v>
      </c>
      <c r="D41">
        <v>2335333</v>
      </c>
      <c r="E41">
        <f t="shared" si="0"/>
        <v>-0.13306646725025292</v>
      </c>
      <c r="H41">
        <v>-0.13306646725025292</v>
      </c>
    </row>
    <row r="42" spans="1:8" x14ac:dyDescent="0.25">
      <c r="A42" s="1">
        <v>44134</v>
      </c>
      <c r="B42">
        <v>197.08</v>
      </c>
      <c r="C42">
        <v>1920000</v>
      </c>
      <c r="D42">
        <v>2286667</v>
      </c>
      <c r="E42">
        <f t="shared" si="0"/>
        <v>2.33407753196661E-3</v>
      </c>
      <c r="H42">
        <v>2.33407753196661E-3</v>
      </c>
    </row>
    <row r="43" spans="1:8" x14ac:dyDescent="0.25">
      <c r="A43" s="1">
        <v>44104</v>
      </c>
      <c r="B43">
        <v>197.54</v>
      </c>
      <c r="C43">
        <v>1910000</v>
      </c>
      <c r="D43">
        <v>2264000</v>
      </c>
      <c r="E43">
        <f t="shared" si="0"/>
        <v>0.11410347271438707</v>
      </c>
      <c r="H43">
        <v>0.11410347271438707</v>
      </c>
    </row>
    <row r="44" spans="1:8" x14ac:dyDescent="0.25">
      <c r="A44" s="1">
        <v>44074</v>
      </c>
      <c r="B44">
        <v>220.08</v>
      </c>
      <c r="C44">
        <v>1460000</v>
      </c>
      <c r="D44">
        <v>2254000</v>
      </c>
      <c r="E44">
        <f t="shared" si="0"/>
        <v>-5.8615049073065268E-3</v>
      </c>
      <c r="H44">
        <v>-5.8615049073065268E-3</v>
      </c>
    </row>
    <row r="45" spans="1:8" x14ac:dyDescent="0.25">
      <c r="A45" s="1">
        <v>44043</v>
      </c>
      <c r="B45">
        <v>218.79</v>
      </c>
      <c r="C45">
        <v>1640000</v>
      </c>
      <c r="D45">
        <v>2359333</v>
      </c>
      <c r="E45">
        <f t="shared" si="0"/>
        <v>-5.7543763426116383E-2</v>
      </c>
      <c r="H45">
        <v>-5.7543763426116383E-2</v>
      </c>
    </row>
    <row r="46" spans="1:8" x14ac:dyDescent="0.25">
      <c r="A46" s="1">
        <v>44012</v>
      </c>
      <c r="B46">
        <v>206.2</v>
      </c>
      <c r="C46">
        <v>3120000</v>
      </c>
      <c r="D46">
        <v>2348667</v>
      </c>
      <c r="E46">
        <f t="shared" si="0"/>
        <v>-3.7778855480116356E-2</v>
      </c>
      <c r="H46">
        <v>-3.7778855480116356E-2</v>
      </c>
    </row>
    <row r="47" spans="1:8" x14ac:dyDescent="0.25">
      <c r="A47" s="1">
        <v>43980</v>
      </c>
      <c r="B47">
        <v>198.41</v>
      </c>
      <c r="C47">
        <v>2950000</v>
      </c>
      <c r="D47">
        <v>2260000</v>
      </c>
      <c r="E47">
        <f t="shared" si="0"/>
        <v>-0.12741293281588631</v>
      </c>
      <c r="H47">
        <v>-0.12741293281588631</v>
      </c>
    </row>
    <row r="48" spans="1:8" x14ac:dyDescent="0.25">
      <c r="A48" s="1">
        <v>43951</v>
      </c>
      <c r="B48">
        <v>173.13</v>
      </c>
      <c r="C48">
        <v>2420000</v>
      </c>
      <c r="D48">
        <v>2168667</v>
      </c>
      <c r="E48">
        <f t="shared" si="0"/>
        <v>0.11141916478946452</v>
      </c>
      <c r="H48">
        <v>0.11141916478946452</v>
      </c>
    </row>
    <row r="49" spans="1:8" x14ac:dyDescent="0.25">
      <c r="A49" s="1">
        <v>43921</v>
      </c>
      <c r="B49">
        <v>192.42</v>
      </c>
      <c r="C49">
        <v>4180000</v>
      </c>
      <c r="D49">
        <v>2141333</v>
      </c>
      <c r="E49">
        <f t="shared" si="0"/>
        <v>0.28822367737241456</v>
      </c>
      <c r="H49">
        <v>0.28822367737241456</v>
      </c>
    </row>
    <row r="50" spans="1:8" x14ac:dyDescent="0.25">
      <c r="A50" s="1">
        <v>43889</v>
      </c>
      <c r="B50">
        <v>247.88</v>
      </c>
      <c r="C50">
        <v>2270000</v>
      </c>
      <c r="D50">
        <v>2005333</v>
      </c>
      <c r="E50">
        <f t="shared" si="0"/>
        <v>0.11574148781668549</v>
      </c>
      <c r="H50">
        <v>0.11574148781668549</v>
      </c>
    </row>
    <row r="51" spans="1:8" x14ac:dyDescent="0.25">
      <c r="A51" s="1">
        <v>43861</v>
      </c>
      <c r="B51">
        <v>276.57</v>
      </c>
      <c r="C51">
        <v>2200000</v>
      </c>
      <c r="D51">
        <v>1984667</v>
      </c>
      <c r="E51">
        <f t="shared" si="0"/>
        <v>9.7624471200774424E-4</v>
      </c>
      <c r="H51">
        <v>9.7624471200774424E-4</v>
      </c>
    </row>
    <row r="52" spans="1:8" x14ac:dyDescent="0.25">
      <c r="A52" s="1">
        <v>43830</v>
      </c>
      <c r="B52">
        <v>276.83999999999997</v>
      </c>
      <c r="C52">
        <v>1870000</v>
      </c>
      <c r="D52">
        <v>1981333</v>
      </c>
      <c r="E52">
        <f t="shared" si="0"/>
        <v>-2.0156046814044159E-2</v>
      </c>
      <c r="H52">
        <v>-2.0156046814044159E-2</v>
      </c>
    </row>
    <row r="53" spans="1:8" x14ac:dyDescent="0.25">
      <c r="A53" s="1">
        <v>43798</v>
      </c>
      <c r="B53">
        <v>271.26</v>
      </c>
      <c r="C53">
        <v>1910000</v>
      </c>
      <c r="D53">
        <v>1990000</v>
      </c>
      <c r="E53">
        <f t="shared" si="0"/>
        <v>-5.2237705522377116E-2</v>
      </c>
      <c r="H53">
        <v>-5.2237705522377116E-2</v>
      </c>
    </row>
    <row r="54" spans="1:8" x14ac:dyDescent="0.25">
      <c r="A54" s="1">
        <v>43769</v>
      </c>
      <c r="B54">
        <v>257.08999999999997</v>
      </c>
      <c r="C54">
        <v>2170000</v>
      </c>
      <c r="D54">
        <v>1983333</v>
      </c>
      <c r="E54">
        <f t="shared" si="0"/>
        <v>3.5007195923606522E-2</v>
      </c>
      <c r="H54">
        <v>3.5007195923606522E-2</v>
      </c>
    </row>
    <row r="55" spans="1:8" x14ac:dyDescent="0.25">
      <c r="A55" s="1">
        <v>43738</v>
      </c>
      <c r="B55">
        <v>266.08999999999997</v>
      </c>
      <c r="C55">
        <v>2390000</v>
      </c>
      <c r="D55">
        <v>1962667</v>
      </c>
      <c r="E55">
        <f t="shared" si="0"/>
        <v>-0.11353301514525153</v>
      </c>
      <c r="H55">
        <v>-0.11353301514525153</v>
      </c>
    </row>
    <row r="56" spans="1:8" x14ac:dyDescent="0.25">
      <c r="A56" s="1">
        <v>43707</v>
      </c>
      <c r="B56">
        <v>235.88</v>
      </c>
      <c r="C56">
        <v>1890000</v>
      </c>
      <c r="D56">
        <v>1934667</v>
      </c>
      <c r="E56">
        <f t="shared" si="0"/>
        <v>4.5616415126335387E-2</v>
      </c>
      <c r="H56">
        <v>4.5616415126335387E-2</v>
      </c>
    </row>
    <row r="57" spans="1:8" x14ac:dyDescent="0.25">
      <c r="A57" s="1">
        <v>43677</v>
      </c>
      <c r="B57">
        <v>246.64</v>
      </c>
      <c r="C57">
        <v>1580000</v>
      </c>
      <c r="D57">
        <v>1945333</v>
      </c>
      <c r="E57">
        <f t="shared" si="0"/>
        <v>2.1894258838794215E-3</v>
      </c>
      <c r="H57">
        <v>2.1894258838794215E-3</v>
      </c>
    </row>
    <row r="58" spans="1:8" x14ac:dyDescent="0.25">
      <c r="A58" s="1">
        <v>43644</v>
      </c>
      <c r="B58">
        <v>247.18</v>
      </c>
      <c r="C58">
        <v>1760000</v>
      </c>
      <c r="D58">
        <v>1992667</v>
      </c>
      <c r="E58">
        <f t="shared" si="0"/>
        <v>1.9419046848450107E-3</v>
      </c>
      <c r="H58">
        <v>1.9419046848450107E-3</v>
      </c>
    </row>
    <row r="59" spans="1:8" x14ac:dyDescent="0.25">
      <c r="A59" s="1">
        <v>43616</v>
      </c>
      <c r="B59">
        <v>247.66</v>
      </c>
      <c r="C59">
        <v>3040000</v>
      </c>
      <c r="D59">
        <v>2025333</v>
      </c>
      <c r="E59">
        <f t="shared" si="0"/>
        <v>-4.9099571993862542E-2</v>
      </c>
      <c r="H59">
        <v>-4.9099571993862542E-2</v>
      </c>
    </row>
    <row r="60" spans="1:8" x14ac:dyDescent="0.25">
      <c r="A60" s="1">
        <v>43585</v>
      </c>
      <c r="B60">
        <v>235.5</v>
      </c>
      <c r="C60">
        <v>1480000</v>
      </c>
      <c r="D60">
        <v>1980000</v>
      </c>
      <c r="E60">
        <f t="shared" si="0"/>
        <v>-8.2972399150743059E-2</v>
      </c>
      <c r="H60">
        <v>-8.2972399150743059E-2</v>
      </c>
    </row>
    <row r="61" spans="1:8" x14ac:dyDescent="0.25">
      <c r="A61" s="1">
        <v>43553</v>
      </c>
      <c r="B61">
        <v>215.96</v>
      </c>
      <c r="C61">
        <v>1790000</v>
      </c>
      <c r="D61">
        <v>2018000</v>
      </c>
      <c r="E61">
        <f t="shared" si="0"/>
        <v>4.6999444341544752E-2</v>
      </c>
      <c r="H61">
        <v>4.6999444341544752E-2</v>
      </c>
    </row>
    <row r="62" spans="1:8" x14ac:dyDescent="0.25">
      <c r="A62" s="1">
        <v>43524</v>
      </c>
      <c r="B62">
        <v>226.11</v>
      </c>
      <c r="C62">
        <v>1580000</v>
      </c>
      <c r="D62">
        <v>2111333</v>
      </c>
      <c r="E62">
        <f t="shared" si="0"/>
        <v>-3.1223740657202254E-2</v>
      </c>
      <c r="H62">
        <v>-3.1223740657202254E-2</v>
      </c>
    </row>
    <row r="63" spans="1:8" x14ac:dyDescent="0.25">
      <c r="A63" s="1">
        <v>43496</v>
      </c>
      <c r="B63">
        <v>219.05</v>
      </c>
      <c r="C63">
        <v>2010000</v>
      </c>
      <c r="D63">
        <v>2248000</v>
      </c>
      <c r="E63">
        <f t="shared" si="0"/>
        <v>-5.8890664231911454E-3</v>
      </c>
      <c r="H63">
        <v>-5.8890664231911454E-3</v>
      </c>
    </row>
    <row r="64" spans="1:8" x14ac:dyDescent="0.25">
      <c r="A64" s="1">
        <v>43465</v>
      </c>
      <c r="B64">
        <v>217.76</v>
      </c>
      <c r="C64">
        <v>2140000</v>
      </c>
      <c r="E64">
        <f t="shared" si="0"/>
        <v>1.9838354151359396E-2</v>
      </c>
      <c r="H64">
        <v>1.9838354151359396E-2</v>
      </c>
    </row>
    <row r="65" spans="1:8" x14ac:dyDescent="0.25">
      <c r="A65" s="1">
        <v>43434</v>
      </c>
      <c r="B65">
        <v>222.08</v>
      </c>
      <c r="C65">
        <v>1960000</v>
      </c>
      <c r="E65">
        <f t="shared" si="0"/>
        <v>-1.9002161383285296E-2</v>
      </c>
      <c r="H65">
        <v>-1.9002161383285296E-2</v>
      </c>
    </row>
    <row r="66" spans="1:8" x14ac:dyDescent="0.25">
      <c r="A66" s="1">
        <v>43404</v>
      </c>
      <c r="B66">
        <v>217.86</v>
      </c>
      <c r="C66">
        <v>2150000</v>
      </c>
      <c r="E66">
        <f t="shared" si="0"/>
        <v>4.8701000642614449E-2</v>
      </c>
      <c r="H66">
        <v>4.8701000642614449E-2</v>
      </c>
    </row>
    <row r="67" spans="1:8" x14ac:dyDescent="0.25">
      <c r="A67" s="1">
        <v>43371</v>
      </c>
      <c r="B67">
        <v>228.47</v>
      </c>
      <c r="C67">
        <v>2000000</v>
      </c>
      <c r="E67">
        <f t="shared" ref="E67:E77" si="1">(B68-B67)/B67</f>
        <v>-2.3854335361316533E-2</v>
      </c>
      <c r="H67">
        <v>-2.3854335361316533E-2</v>
      </c>
    </row>
    <row r="68" spans="1:8" x14ac:dyDescent="0.25">
      <c r="A68" s="1">
        <v>43343</v>
      </c>
      <c r="B68">
        <v>223.02</v>
      </c>
      <c r="C68">
        <v>1810000</v>
      </c>
      <c r="E68">
        <f t="shared" si="1"/>
        <v>-2.0939826024571857E-2</v>
      </c>
      <c r="H68">
        <v>-2.0939826024571857E-2</v>
      </c>
    </row>
    <row r="69" spans="1:8" x14ac:dyDescent="0.25">
      <c r="A69" s="1">
        <v>43312</v>
      </c>
      <c r="B69">
        <v>218.35</v>
      </c>
      <c r="C69">
        <v>1860000</v>
      </c>
      <c r="E69">
        <f t="shared" si="1"/>
        <v>5.5553011220517499E-2</v>
      </c>
      <c r="H69">
        <v>5.5553011220517499E-2</v>
      </c>
    </row>
    <row r="70" spans="1:8" x14ac:dyDescent="0.25">
      <c r="A70" s="1">
        <v>43280</v>
      </c>
      <c r="B70">
        <v>230.48</v>
      </c>
      <c r="C70">
        <v>1970000</v>
      </c>
      <c r="E70">
        <f t="shared" si="1"/>
        <v>-2.2518222839291904E-2</v>
      </c>
      <c r="H70">
        <v>-2.2518222839291904E-2</v>
      </c>
    </row>
    <row r="71" spans="1:8" x14ac:dyDescent="0.25">
      <c r="A71" s="1">
        <v>43251</v>
      </c>
      <c r="B71">
        <v>225.29</v>
      </c>
      <c r="C71">
        <v>2050000</v>
      </c>
      <c r="E71">
        <f t="shared" si="1"/>
        <v>3.2757778862799042E-2</v>
      </c>
      <c r="H71">
        <v>3.2757778862799042E-2</v>
      </c>
    </row>
    <row r="72" spans="1:8" x14ac:dyDescent="0.25">
      <c r="A72" s="1">
        <v>43220</v>
      </c>
      <c r="B72">
        <v>232.67</v>
      </c>
      <c r="C72">
        <v>2290000</v>
      </c>
      <c r="E72">
        <f t="shared" si="1"/>
        <v>0.10379507456913228</v>
      </c>
      <c r="H72">
        <v>0.10379507456913228</v>
      </c>
    </row>
    <row r="73" spans="1:8" x14ac:dyDescent="0.25">
      <c r="A73" s="1">
        <v>43189</v>
      </c>
      <c r="B73">
        <v>256.82</v>
      </c>
      <c r="C73">
        <v>2250000</v>
      </c>
      <c r="E73">
        <f t="shared" si="1"/>
        <v>-6.455883498169919E-2</v>
      </c>
      <c r="H73">
        <v>-6.455883498169919E-2</v>
      </c>
    </row>
    <row r="74" spans="1:8" x14ac:dyDescent="0.25">
      <c r="A74" s="1">
        <v>43159</v>
      </c>
      <c r="B74">
        <v>240.24</v>
      </c>
      <c r="C74">
        <v>2360000</v>
      </c>
      <c r="E74">
        <f t="shared" si="1"/>
        <v>-4.3456543456543442E-2</v>
      </c>
      <c r="H74">
        <v>-4.3456543456543442E-2</v>
      </c>
    </row>
    <row r="75" spans="1:8" x14ac:dyDescent="0.25">
      <c r="A75" s="1">
        <v>43131</v>
      </c>
      <c r="B75">
        <v>229.8</v>
      </c>
      <c r="C75">
        <v>2050000</v>
      </c>
      <c r="E75">
        <f t="shared" si="1"/>
        <v>-3.7162750217580594E-2</v>
      </c>
      <c r="H75">
        <v>-3.7162750217580594E-2</v>
      </c>
    </row>
    <row r="76" spans="1:8" x14ac:dyDescent="0.25">
      <c r="A76" s="1">
        <v>43098</v>
      </c>
      <c r="B76">
        <v>221.26</v>
      </c>
      <c r="C76">
        <v>3190000</v>
      </c>
      <c r="E76">
        <f t="shared" si="1"/>
        <v>-7.5024857633553136E-3</v>
      </c>
      <c r="H76">
        <v>-7.5024857633553136E-3</v>
      </c>
    </row>
    <row r="77" spans="1:8" x14ac:dyDescent="0.25">
      <c r="A77" s="1">
        <v>43069</v>
      </c>
      <c r="B77">
        <v>219.6</v>
      </c>
      <c r="C77">
        <v>3630000</v>
      </c>
      <c r="E77">
        <f t="shared" si="1"/>
        <v>-1</v>
      </c>
      <c r="H77">
        <v>-1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AE1C-C54B-4289-AC2C-419A2D5A6FE4}">
  <dimension ref="A1:O77"/>
  <sheetViews>
    <sheetView topLeftCell="D1" workbookViewId="0">
      <selection activeCell="I6" sqref="I6"/>
    </sheetView>
  </sheetViews>
  <sheetFormatPr defaultColWidth="8.85546875" defaultRowHeight="15" x14ac:dyDescent="0.25"/>
  <cols>
    <col min="1" max="1" width="10.7109375" bestFit="1" customWidth="1"/>
    <col min="4" max="4" width="11.42578125" customWidth="1"/>
    <col min="5" max="5" width="15.42578125" customWidth="1"/>
    <col min="6" max="6" width="16.85546875" customWidth="1"/>
    <col min="7" max="7" width="17.28515625" customWidth="1"/>
    <col min="8" max="8" width="12.140625" customWidth="1"/>
  </cols>
  <sheetData>
    <row r="1" spans="1:1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11</v>
      </c>
      <c r="H1" t="s">
        <v>22</v>
      </c>
      <c r="I1" s="4" t="s">
        <v>19</v>
      </c>
      <c r="L1" s="4" t="s">
        <v>20</v>
      </c>
      <c r="O1" s="4"/>
    </row>
    <row r="2" spans="1:15" x14ac:dyDescent="0.25">
      <c r="A2" s="1">
        <v>45329</v>
      </c>
      <c r="B2">
        <v>129.63999999999999</v>
      </c>
      <c r="C2">
        <v>3670000</v>
      </c>
      <c r="D2">
        <v>10678000</v>
      </c>
      <c r="E2">
        <f>(B3-B2)/B2</f>
        <v>-1.1570502931192324E-3</v>
      </c>
      <c r="F2">
        <f>AVERAGE(E2:E77)</f>
        <v>-1.6495772445541849E-2</v>
      </c>
      <c r="H2">
        <v>-1.1570502931192324E-3</v>
      </c>
      <c r="I2" s="3"/>
      <c r="J2" s="3" t="s">
        <v>18</v>
      </c>
      <c r="L2">
        <f>SQRT(J3)</f>
        <v>0.13381199595463092</v>
      </c>
    </row>
    <row r="3" spans="1:15" ht="15.75" thickBot="1" x14ac:dyDescent="0.3">
      <c r="A3" s="1">
        <v>45322</v>
      </c>
      <c r="B3">
        <v>129.49</v>
      </c>
      <c r="C3">
        <v>11300000</v>
      </c>
      <c r="D3">
        <v>11213333</v>
      </c>
      <c r="E3">
        <f t="shared" ref="E3:E66" si="0">(B4-B3)/B3</f>
        <v>9.0354467526448951E-3</v>
      </c>
      <c r="H3">
        <v>9.0354467526448951E-3</v>
      </c>
      <c r="I3" s="2" t="s">
        <v>18</v>
      </c>
      <c r="J3" s="2">
        <f>VARP(YUM!$E$2:$E$77)</f>
        <v>1.7905650261362163E-2</v>
      </c>
    </row>
    <row r="4" spans="1:15" x14ac:dyDescent="0.25">
      <c r="A4" s="1">
        <v>45289</v>
      </c>
      <c r="B4">
        <v>130.66</v>
      </c>
      <c r="C4">
        <v>11740000</v>
      </c>
      <c r="D4">
        <v>11186000</v>
      </c>
      <c r="E4">
        <f t="shared" si="0"/>
        <v>-3.9109138221337818E-2</v>
      </c>
      <c r="F4" t="s">
        <v>17</v>
      </c>
      <c r="H4">
        <v>-3.9109138221337818E-2</v>
      </c>
    </row>
    <row r="5" spans="1:15" x14ac:dyDescent="0.25">
      <c r="A5" s="1">
        <v>45260</v>
      </c>
      <c r="B5">
        <v>125.55</v>
      </c>
      <c r="C5">
        <v>10300000</v>
      </c>
      <c r="D5">
        <v>11228000</v>
      </c>
      <c r="E5">
        <f t="shared" si="0"/>
        <v>-3.7355635205097555E-2</v>
      </c>
      <c r="F5">
        <f>F2-F7</f>
        <v>-5.0565409445541845E-2</v>
      </c>
      <c r="H5">
        <v>-3.7355635205097555E-2</v>
      </c>
      <c r="I5" s="4" t="s">
        <v>24</v>
      </c>
    </row>
    <row r="6" spans="1:15" x14ac:dyDescent="0.25">
      <c r="A6" s="1">
        <v>45230</v>
      </c>
      <c r="B6">
        <v>120.86</v>
      </c>
      <c r="C6">
        <v>12460000</v>
      </c>
      <c r="D6">
        <v>11351333</v>
      </c>
      <c r="E6">
        <f t="shared" si="0"/>
        <v>3.3758067185172914E-2</v>
      </c>
      <c r="F6" t="s">
        <v>23</v>
      </c>
      <c r="H6">
        <v>3.3758067185172914E-2</v>
      </c>
      <c r="J6">
        <v>-1.15705029311923E-3</v>
      </c>
    </row>
    <row r="7" spans="1:15" x14ac:dyDescent="0.25">
      <c r="A7" s="1">
        <v>45198</v>
      </c>
      <c r="B7">
        <v>124.94</v>
      </c>
      <c r="C7">
        <v>10060000</v>
      </c>
      <c r="D7">
        <v>11103333</v>
      </c>
      <c r="E7">
        <f t="shared" si="0"/>
        <v>3.5537057787738094E-2</v>
      </c>
      <c r="F7">
        <v>3.4069637E-2</v>
      </c>
      <c r="H7">
        <v>3.5537057787738094E-2</v>
      </c>
      <c r="I7">
        <v>-1.15705029311923E-3</v>
      </c>
      <c r="J7">
        <v>1.8141213419301659E-2</v>
      </c>
    </row>
    <row r="8" spans="1:15" x14ac:dyDescent="0.25">
      <c r="A8" s="1">
        <v>45169</v>
      </c>
      <c r="B8">
        <v>129.38</v>
      </c>
      <c r="C8">
        <v>11260000</v>
      </c>
      <c r="D8">
        <v>11096000</v>
      </c>
      <c r="E8">
        <f t="shared" si="0"/>
        <v>6.4074818364507596E-2</v>
      </c>
      <c r="H8">
        <v>6.4074818364507596E-2</v>
      </c>
    </row>
    <row r="9" spans="1:15" x14ac:dyDescent="0.25">
      <c r="A9" s="1">
        <v>45138</v>
      </c>
      <c r="B9">
        <v>137.66999999999999</v>
      </c>
      <c r="C9">
        <v>9830000</v>
      </c>
      <c r="D9">
        <v>11221333</v>
      </c>
      <c r="E9">
        <f t="shared" si="0"/>
        <v>6.3920970436552914E-3</v>
      </c>
      <c r="H9">
        <v>6.3920970436552914E-3</v>
      </c>
    </row>
    <row r="10" spans="1:15" x14ac:dyDescent="0.25">
      <c r="A10" s="1">
        <v>45107</v>
      </c>
      <c r="B10">
        <v>138.55000000000001</v>
      </c>
      <c r="C10">
        <v>15750000</v>
      </c>
      <c r="D10">
        <v>11427333</v>
      </c>
      <c r="E10">
        <f t="shared" si="0"/>
        <v>-7.116564417177923E-2</v>
      </c>
      <c r="H10">
        <v>-7.116564417177923E-2</v>
      </c>
    </row>
    <row r="11" spans="1:15" x14ac:dyDescent="0.25">
      <c r="A11" s="1">
        <v>45077</v>
      </c>
      <c r="B11">
        <v>128.69</v>
      </c>
      <c r="C11">
        <v>15270000</v>
      </c>
      <c r="D11">
        <v>11390000</v>
      </c>
      <c r="E11">
        <f t="shared" si="0"/>
        <v>9.2392571295361062E-2</v>
      </c>
      <c r="H11">
        <v>9.2392571295361062E-2</v>
      </c>
    </row>
    <row r="12" spans="1:15" x14ac:dyDescent="0.25">
      <c r="A12" s="1">
        <v>45044</v>
      </c>
      <c r="B12">
        <v>140.58000000000001</v>
      </c>
      <c r="C12">
        <v>8490000</v>
      </c>
      <c r="D12">
        <v>11252667</v>
      </c>
      <c r="E12">
        <f t="shared" si="0"/>
        <v>-6.0463792858159053E-2</v>
      </c>
      <c r="H12">
        <v>-6.0463792858159053E-2</v>
      </c>
    </row>
    <row r="13" spans="1:15" x14ac:dyDescent="0.25">
      <c r="A13" s="1">
        <v>45016</v>
      </c>
      <c r="B13">
        <v>132.08000000000001</v>
      </c>
      <c r="C13">
        <v>10530000</v>
      </c>
      <c r="D13">
        <v>11464667</v>
      </c>
      <c r="E13">
        <f t="shared" si="0"/>
        <v>-3.7250151423379889E-2</v>
      </c>
      <c r="H13">
        <v>-3.7250151423379889E-2</v>
      </c>
    </row>
    <row r="14" spans="1:15" x14ac:dyDescent="0.25">
      <c r="A14" s="1">
        <v>44985</v>
      </c>
      <c r="B14">
        <v>127.16</v>
      </c>
      <c r="C14">
        <v>10380000</v>
      </c>
      <c r="D14">
        <v>11456667</v>
      </c>
      <c r="E14">
        <f t="shared" si="0"/>
        <v>2.6344762503932011E-2</v>
      </c>
      <c r="H14">
        <v>2.6344762503932011E-2</v>
      </c>
    </row>
    <row r="15" spans="1:15" x14ac:dyDescent="0.25">
      <c r="A15" s="1">
        <v>44957</v>
      </c>
      <c r="B15">
        <v>130.51</v>
      </c>
      <c r="C15">
        <v>8430000</v>
      </c>
      <c r="D15">
        <v>11312000</v>
      </c>
      <c r="E15">
        <f t="shared" si="0"/>
        <v>-1.8619262891732269E-2</v>
      </c>
      <c r="H15">
        <v>-1.8619262891732269E-2</v>
      </c>
    </row>
    <row r="16" spans="1:15" x14ac:dyDescent="0.25">
      <c r="A16" s="1">
        <v>44925</v>
      </c>
      <c r="B16">
        <v>128.08000000000001</v>
      </c>
      <c r="C16">
        <v>10700000</v>
      </c>
      <c r="D16">
        <v>11516000</v>
      </c>
      <c r="E16">
        <f t="shared" si="0"/>
        <v>4.5284197376638351E-3</v>
      </c>
      <c r="H16">
        <v>4.5284197376638351E-3</v>
      </c>
    </row>
    <row r="17" spans="1:8" x14ac:dyDescent="0.25">
      <c r="A17" s="1">
        <v>44895</v>
      </c>
      <c r="B17">
        <v>128.66</v>
      </c>
      <c r="C17">
        <v>11700000</v>
      </c>
      <c r="D17">
        <v>11748000</v>
      </c>
      <c r="E17">
        <f t="shared" si="0"/>
        <v>-8.09109280273589E-2</v>
      </c>
      <c r="H17">
        <v>-8.09109280273589E-2</v>
      </c>
    </row>
    <row r="18" spans="1:8" x14ac:dyDescent="0.25">
      <c r="A18" s="1">
        <v>44865</v>
      </c>
      <c r="B18">
        <v>118.25</v>
      </c>
      <c r="C18">
        <v>10890000</v>
      </c>
      <c r="D18">
        <v>11602000</v>
      </c>
      <c r="E18">
        <f t="shared" si="0"/>
        <v>-0.10071881606765325</v>
      </c>
      <c r="H18">
        <v>-0.10071881606765325</v>
      </c>
    </row>
    <row r="19" spans="1:8" x14ac:dyDescent="0.25">
      <c r="A19" s="1">
        <v>44834</v>
      </c>
      <c r="B19">
        <v>106.34</v>
      </c>
      <c r="C19">
        <v>12370000</v>
      </c>
      <c r="D19">
        <v>11599333</v>
      </c>
      <c r="E19">
        <f t="shared" si="0"/>
        <v>4.6078615760767265E-2</v>
      </c>
      <c r="H19">
        <v>4.6078615760767265E-2</v>
      </c>
    </row>
    <row r="20" spans="1:8" x14ac:dyDescent="0.25">
      <c r="A20" s="1">
        <v>44804</v>
      </c>
      <c r="B20">
        <v>111.24</v>
      </c>
      <c r="C20">
        <v>12150000</v>
      </c>
      <c r="D20">
        <v>11835333</v>
      </c>
      <c r="E20">
        <f t="shared" si="0"/>
        <v>0.10158216468896092</v>
      </c>
      <c r="H20">
        <v>0.10158216468896092</v>
      </c>
    </row>
    <row r="21" spans="1:8" x14ac:dyDescent="0.25">
      <c r="A21" s="1">
        <v>44771</v>
      </c>
      <c r="B21">
        <v>122.54</v>
      </c>
      <c r="C21">
        <v>8740000</v>
      </c>
      <c r="D21">
        <v>11697333</v>
      </c>
      <c r="E21">
        <f t="shared" si="0"/>
        <v>-7.3690223600457003E-2</v>
      </c>
      <c r="H21">
        <v>-7.3690223600457003E-2</v>
      </c>
    </row>
    <row r="22" spans="1:8" x14ac:dyDescent="0.25">
      <c r="A22" s="1">
        <v>44742</v>
      </c>
      <c r="B22">
        <v>113.51</v>
      </c>
      <c r="C22">
        <v>9950000</v>
      </c>
      <c r="D22">
        <v>11721333</v>
      </c>
      <c r="E22">
        <f t="shared" si="0"/>
        <v>7.012598008985986E-2</v>
      </c>
      <c r="H22">
        <v>7.012598008985986E-2</v>
      </c>
    </row>
    <row r="23" spans="1:8" x14ac:dyDescent="0.25">
      <c r="A23" s="1">
        <v>44712</v>
      </c>
      <c r="B23">
        <v>121.47</v>
      </c>
      <c r="C23">
        <v>13140000</v>
      </c>
      <c r="D23">
        <v>11961333</v>
      </c>
      <c r="E23">
        <f t="shared" si="0"/>
        <v>-3.6716884827529377E-2</v>
      </c>
      <c r="H23">
        <v>-3.6716884827529377E-2</v>
      </c>
    </row>
    <row r="24" spans="1:8" x14ac:dyDescent="0.25">
      <c r="A24" s="1">
        <v>44680</v>
      </c>
      <c r="B24">
        <v>117.01</v>
      </c>
      <c r="C24">
        <v>12920000</v>
      </c>
      <c r="D24">
        <v>11818667</v>
      </c>
      <c r="E24">
        <f t="shared" si="0"/>
        <v>1.299034270575161E-2</v>
      </c>
      <c r="H24">
        <v>1.299034270575161E-2</v>
      </c>
    </row>
    <row r="25" spans="1:8" x14ac:dyDescent="0.25">
      <c r="A25" s="1">
        <v>44651</v>
      </c>
      <c r="B25">
        <v>118.53</v>
      </c>
      <c r="C25">
        <v>15190000</v>
      </c>
      <c r="D25">
        <v>11531333</v>
      </c>
      <c r="E25">
        <f t="shared" si="0"/>
        <v>3.4168564920273321E-2</v>
      </c>
      <c r="H25">
        <v>3.4168564920273321E-2</v>
      </c>
    </row>
    <row r="26" spans="1:8" x14ac:dyDescent="0.25">
      <c r="A26" s="1">
        <v>44620</v>
      </c>
      <c r="B26">
        <v>122.58</v>
      </c>
      <c r="C26">
        <v>13210000</v>
      </c>
      <c r="D26">
        <v>11219333</v>
      </c>
      <c r="E26">
        <f t="shared" si="0"/>
        <v>2.1129058573992523E-2</v>
      </c>
      <c r="H26">
        <v>2.1129058573992523E-2</v>
      </c>
    </row>
    <row r="27" spans="1:8" x14ac:dyDescent="0.25">
      <c r="A27" s="1">
        <v>44592</v>
      </c>
      <c r="B27">
        <v>125.17</v>
      </c>
      <c r="C27">
        <v>11670000</v>
      </c>
      <c r="D27">
        <v>10938000</v>
      </c>
      <c r="E27">
        <f t="shared" si="0"/>
        <v>0.10937125509307351</v>
      </c>
      <c r="H27">
        <v>0.10937125509307351</v>
      </c>
    </row>
    <row r="28" spans="1:8" x14ac:dyDescent="0.25">
      <c r="A28" s="1">
        <v>44561</v>
      </c>
      <c r="B28">
        <v>138.86000000000001</v>
      </c>
      <c r="C28">
        <v>10410000</v>
      </c>
      <c r="D28">
        <v>10727333</v>
      </c>
      <c r="E28">
        <f t="shared" si="0"/>
        <v>-0.11536799654328106</v>
      </c>
      <c r="H28">
        <v>-0.11536799654328106</v>
      </c>
    </row>
    <row r="29" spans="1:8" x14ac:dyDescent="0.25">
      <c r="A29" s="1">
        <v>44530</v>
      </c>
      <c r="B29">
        <v>122.84</v>
      </c>
      <c r="C29">
        <v>8210000</v>
      </c>
      <c r="D29">
        <v>10782667</v>
      </c>
      <c r="E29">
        <f t="shared" si="0"/>
        <v>1.7095408661673674E-2</v>
      </c>
      <c r="H29">
        <v>1.7095408661673674E-2</v>
      </c>
    </row>
    <row r="30" spans="1:8" x14ac:dyDescent="0.25">
      <c r="A30" s="1">
        <v>44498</v>
      </c>
      <c r="B30">
        <v>124.94</v>
      </c>
      <c r="C30">
        <v>11490000</v>
      </c>
      <c r="D30">
        <v>10779333</v>
      </c>
      <c r="E30">
        <f t="shared" si="0"/>
        <v>-2.1050104049943938E-2</v>
      </c>
      <c r="H30">
        <v>-2.1050104049943938E-2</v>
      </c>
    </row>
    <row r="31" spans="1:8" x14ac:dyDescent="0.25">
      <c r="A31" s="1">
        <v>44469</v>
      </c>
      <c r="B31">
        <v>122.31</v>
      </c>
      <c r="C31">
        <v>14180000</v>
      </c>
      <c r="D31">
        <v>10708000</v>
      </c>
      <c r="E31">
        <f t="shared" si="0"/>
        <v>7.1294252309704834E-2</v>
      </c>
      <c r="H31">
        <v>7.1294252309704834E-2</v>
      </c>
    </row>
    <row r="32" spans="1:8" x14ac:dyDescent="0.25">
      <c r="A32" s="1">
        <v>44439</v>
      </c>
      <c r="B32">
        <v>131.03</v>
      </c>
      <c r="C32">
        <v>9510000</v>
      </c>
      <c r="D32">
        <v>10726667</v>
      </c>
      <c r="E32">
        <f t="shared" si="0"/>
        <v>2.7474624131877067E-3</v>
      </c>
      <c r="H32">
        <v>2.7474624131877067E-3</v>
      </c>
    </row>
    <row r="33" spans="1:8" x14ac:dyDescent="0.25">
      <c r="A33" s="1">
        <v>44407</v>
      </c>
      <c r="B33">
        <v>131.38999999999999</v>
      </c>
      <c r="C33">
        <v>10850000</v>
      </c>
      <c r="D33">
        <v>11517333</v>
      </c>
      <c r="E33">
        <f t="shared" si="0"/>
        <v>-0.12451480325747764</v>
      </c>
      <c r="H33">
        <v>-0.12451480325747764</v>
      </c>
    </row>
    <row r="34" spans="1:8" x14ac:dyDescent="0.25">
      <c r="A34" s="1">
        <v>44377</v>
      </c>
      <c r="B34">
        <v>115.03</v>
      </c>
      <c r="C34">
        <v>15910000</v>
      </c>
      <c r="D34">
        <v>11724667</v>
      </c>
      <c r="E34">
        <f t="shared" si="0"/>
        <v>4.2945318612535838E-2</v>
      </c>
      <c r="H34">
        <v>4.2945318612535838E-2</v>
      </c>
    </row>
    <row r="35" spans="1:8" x14ac:dyDescent="0.25">
      <c r="A35" s="1">
        <v>44347</v>
      </c>
      <c r="B35">
        <v>119.97</v>
      </c>
      <c r="C35">
        <v>10080000</v>
      </c>
      <c r="D35">
        <v>12137333</v>
      </c>
      <c r="E35">
        <f t="shared" si="0"/>
        <v>-3.7509377344336322E-3</v>
      </c>
      <c r="H35">
        <v>-3.7509377344336322E-3</v>
      </c>
    </row>
    <row r="36" spans="1:8" x14ac:dyDescent="0.25">
      <c r="A36" s="1">
        <v>44316</v>
      </c>
      <c r="B36">
        <v>119.52</v>
      </c>
      <c r="C36">
        <v>9100000</v>
      </c>
      <c r="D36">
        <v>12324000</v>
      </c>
      <c r="E36">
        <f t="shared" si="0"/>
        <v>-9.4879518072289074E-2</v>
      </c>
      <c r="H36">
        <v>-9.4879518072289074E-2</v>
      </c>
    </row>
    <row r="37" spans="1:8" x14ac:dyDescent="0.25">
      <c r="A37" s="1">
        <v>44286</v>
      </c>
      <c r="B37">
        <v>108.18</v>
      </c>
      <c r="C37">
        <v>13550000</v>
      </c>
      <c r="D37">
        <v>12495333</v>
      </c>
      <c r="E37">
        <f t="shared" si="0"/>
        <v>-4.2983915696062171E-2</v>
      </c>
      <c r="H37">
        <v>-4.2983915696062171E-2</v>
      </c>
    </row>
    <row r="38" spans="1:8" x14ac:dyDescent="0.25">
      <c r="A38" s="1">
        <v>44253</v>
      </c>
      <c r="B38">
        <v>103.53</v>
      </c>
      <c r="C38">
        <v>11000000</v>
      </c>
      <c r="D38">
        <v>12322000</v>
      </c>
      <c r="E38">
        <f t="shared" si="0"/>
        <v>-1.9704433497537005E-2</v>
      </c>
      <c r="H38">
        <v>-1.9704433497537005E-2</v>
      </c>
    </row>
    <row r="39" spans="1:8" x14ac:dyDescent="0.25">
      <c r="A39" s="1">
        <v>44225</v>
      </c>
      <c r="B39">
        <v>101.49</v>
      </c>
      <c r="C39">
        <v>8610000</v>
      </c>
      <c r="D39">
        <v>12533333</v>
      </c>
      <c r="E39">
        <f t="shared" si="0"/>
        <v>6.9662035668538846E-2</v>
      </c>
      <c r="H39">
        <v>6.9662035668538846E-2</v>
      </c>
    </row>
    <row r="40" spans="1:8" x14ac:dyDescent="0.25">
      <c r="A40" s="1">
        <v>44196</v>
      </c>
      <c r="B40">
        <v>108.56</v>
      </c>
      <c r="C40">
        <v>10510000</v>
      </c>
      <c r="D40">
        <v>12698667</v>
      </c>
      <c r="E40">
        <f t="shared" si="0"/>
        <v>-2.5423728813559369E-2</v>
      </c>
      <c r="H40">
        <v>-2.5423728813559369E-2</v>
      </c>
    </row>
    <row r="41" spans="1:8" x14ac:dyDescent="0.25">
      <c r="A41" s="1">
        <v>44165</v>
      </c>
      <c r="B41">
        <v>105.8</v>
      </c>
      <c r="C41">
        <v>8990000</v>
      </c>
      <c r="D41">
        <v>12673333</v>
      </c>
      <c r="E41">
        <f t="shared" si="0"/>
        <v>-0.11786389413988657</v>
      </c>
      <c r="H41">
        <v>-0.11786389413988657</v>
      </c>
    </row>
    <row r="42" spans="1:8" x14ac:dyDescent="0.25">
      <c r="A42" s="1">
        <v>44134</v>
      </c>
      <c r="B42">
        <v>93.33</v>
      </c>
      <c r="C42">
        <v>8510000</v>
      </c>
      <c r="D42">
        <v>12692667</v>
      </c>
      <c r="E42">
        <f t="shared" si="0"/>
        <v>-2.1750776813457637E-2</v>
      </c>
      <c r="H42">
        <v>-2.1750776813457637E-2</v>
      </c>
    </row>
    <row r="43" spans="1:8" x14ac:dyDescent="0.25">
      <c r="A43" s="1">
        <v>44104</v>
      </c>
      <c r="B43">
        <v>91.3</v>
      </c>
      <c r="C43">
        <v>11240000</v>
      </c>
      <c r="D43">
        <v>12595333</v>
      </c>
      <c r="E43">
        <f t="shared" si="0"/>
        <v>4.9835706462212456E-2</v>
      </c>
      <c r="H43">
        <v>4.9835706462212456E-2</v>
      </c>
    </row>
    <row r="44" spans="1:8" x14ac:dyDescent="0.25">
      <c r="A44" s="1">
        <v>44074</v>
      </c>
      <c r="B44">
        <v>95.85</v>
      </c>
      <c r="C44">
        <v>8160000</v>
      </c>
      <c r="D44">
        <v>12444667</v>
      </c>
      <c r="E44">
        <f t="shared" si="0"/>
        <v>-5.0078247261345826E-2</v>
      </c>
      <c r="H44">
        <v>-5.0078247261345826E-2</v>
      </c>
    </row>
    <row r="45" spans="1:8" x14ac:dyDescent="0.25">
      <c r="A45" s="1">
        <v>44043</v>
      </c>
      <c r="B45">
        <v>91.05</v>
      </c>
      <c r="C45">
        <v>10420000</v>
      </c>
      <c r="D45">
        <v>12596667</v>
      </c>
      <c r="E45">
        <f t="shared" si="0"/>
        <v>-4.5469522240527194E-2</v>
      </c>
      <c r="H45">
        <v>-4.5469522240527194E-2</v>
      </c>
    </row>
    <row r="46" spans="1:8" x14ac:dyDescent="0.25">
      <c r="A46" s="1">
        <v>44012</v>
      </c>
      <c r="B46">
        <v>86.91</v>
      </c>
      <c r="C46">
        <v>14460000</v>
      </c>
      <c r="D46">
        <v>12358667</v>
      </c>
      <c r="E46">
        <f t="shared" si="0"/>
        <v>3.2447359337245511E-2</v>
      </c>
      <c r="H46">
        <v>3.2447359337245511E-2</v>
      </c>
    </row>
    <row r="47" spans="1:8" x14ac:dyDescent="0.25">
      <c r="A47" s="1">
        <v>43980</v>
      </c>
      <c r="B47">
        <v>89.73</v>
      </c>
      <c r="C47">
        <v>21370000</v>
      </c>
      <c r="D47">
        <v>12201333</v>
      </c>
      <c r="E47">
        <f t="shared" si="0"/>
        <v>-3.6776997659645573E-2</v>
      </c>
      <c r="H47">
        <v>-3.6776997659645573E-2</v>
      </c>
    </row>
    <row r="48" spans="1:8" x14ac:dyDescent="0.25">
      <c r="A48" s="1">
        <v>43951</v>
      </c>
      <c r="B48">
        <v>86.43</v>
      </c>
      <c r="C48">
        <v>13960000</v>
      </c>
      <c r="D48">
        <v>11374667</v>
      </c>
      <c r="E48">
        <f t="shared" si="0"/>
        <v>-0.20710401480967261</v>
      </c>
      <c r="H48">
        <v>-0.20710401480967261</v>
      </c>
    </row>
    <row r="49" spans="1:8" x14ac:dyDescent="0.25">
      <c r="A49" s="1">
        <v>43921</v>
      </c>
      <c r="B49">
        <v>68.53</v>
      </c>
      <c r="C49">
        <v>22100000</v>
      </c>
      <c r="D49">
        <v>11138667</v>
      </c>
      <c r="E49">
        <f t="shared" si="0"/>
        <v>0.30234933605720121</v>
      </c>
      <c r="H49">
        <v>0.30234933605720121</v>
      </c>
    </row>
    <row r="50" spans="1:8" x14ac:dyDescent="0.25">
      <c r="A50" s="1">
        <v>43889</v>
      </c>
      <c r="B50">
        <v>89.25</v>
      </c>
      <c r="C50">
        <v>12880000</v>
      </c>
      <c r="D50">
        <v>10542667</v>
      </c>
      <c r="E50">
        <f t="shared" si="0"/>
        <v>0.18509803921568624</v>
      </c>
      <c r="H50">
        <v>0.18509803921568624</v>
      </c>
    </row>
    <row r="51" spans="1:8" x14ac:dyDescent="0.25">
      <c r="A51" s="1">
        <v>43861</v>
      </c>
      <c r="B51">
        <v>105.77</v>
      </c>
      <c r="C51">
        <v>11670000</v>
      </c>
      <c r="D51">
        <v>10482667</v>
      </c>
      <c r="E51">
        <f t="shared" si="0"/>
        <v>-4.765056254136326E-2</v>
      </c>
      <c r="H51">
        <v>-4.765056254136326E-2</v>
      </c>
    </row>
    <row r="52" spans="1:8" x14ac:dyDescent="0.25">
      <c r="A52" s="1">
        <v>43830</v>
      </c>
      <c r="B52">
        <v>100.73</v>
      </c>
      <c r="C52">
        <v>10950000</v>
      </c>
      <c r="D52">
        <v>10452000</v>
      </c>
      <c r="E52">
        <f t="shared" si="0"/>
        <v>-5.9565174228136874E-4</v>
      </c>
      <c r="H52">
        <v>-5.9565174228136874E-4</v>
      </c>
    </row>
    <row r="53" spans="1:8" x14ac:dyDescent="0.25">
      <c r="A53" s="1">
        <v>43798</v>
      </c>
      <c r="B53">
        <v>100.67</v>
      </c>
      <c r="C53">
        <v>14170000</v>
      </c>
      <c r="D53">
        <v>10318667</v>
      </c>
      <c r="E53">
        <f t="shared" si="0"/>
        <v>1.0330783748882409E-2</v>
      </c>
      <c r="H53">
        <v>1.0330783748882409E-2</v>
      </c>
    </row>
    <row r="54" spans="1:8" x14ac:dyDescent="0.25">
      <c r="A54" s="1">
        <v>43769</v>
      </c>
      <c r="B54">
        <v>101.71</v>
      </c>
      <c r="C54">
        <v>11090000</v>
      </c>
      <c r="D54">
        <v>9986667</v>
      </c>
      <c r="E54">
        <f t="shared" si="0"/>
        <v>0.1152295742798153</v>
      </c>
      <c r="H54">
        <v>0.1152295742798153</v>
      </c>
    </row>
    <row r="55" spans="1:8" x14ac:dyDescent="0.25">
      <c r="A55" s="1">
        <v>43738</v>
      </c>
      <c r="B55">
        <v>113.43</v>
      </c>
      <c r="C55">
        <v>10130000</v>
      </c>
      <c r="D55">
        <v>9729333</v>
      </c>
      <c r="E55">
        <f t="shared" si="0"/>
        <v>2.9533633077668996E-2</v>
      </c>
      <c r="H55">
        <v>2.9533633077668996E-2</v>
      </c>
    </row>
    <row r="56" spans="1:8" x14ac:dyDescent="0.25">
      <c r="A56" s="1">
        <v>43707</v>
      </c>
      <c r="B56">
        <v>116.78</v>
      </c>
      <c r="C56">
        <v>9280000</v>
      </c>
      <c r="D56">
        <v>10144000</v>
      </c>
      <c r="E56">
        <f t="shared" si="0"/>
        <v>-3.6478849117999701E-2</v>
      </c>
      <c r="H56">
        <v>-3.6478849117999701E-2</v>
      </c>
    </row>
    <row r="57" spans="1:8" x14ac:dyDescent="0.25">
      <c r="A57" s="1">
        <v>43677</v>
      </c>
      <c r="B57">
        <v>112.52</v>
      </c>
      <c r="C57">
        <v>7050000</v>
      </c>
      <c r="D57">
        <v>10535333</v>
      </c>
      <c r="E57">
        <f t="shared" si="0"/>
        <v>-1.6441521507287542E-2</v>
      </c>
      <c r="H57">
        <v>-1.6441521507287542E-2</v>
      </c>
    </row>
    <row r="58" spans="1:8" x14ac:dyDescent="0.25">
      <c r="A58" s="1">
        <v>43644</v>
      </c>
      <c r="B58">
        <v>110.67</v>
      </c>
      <c r="C58">
        <v>8980000</v>
      </c>
      <c r="D58">
        <v>10793333</v>
      </c>
      <c r="E58">
        <f t="shared" si="0"/>
        <v>-7.5178458480166327E-2</v>
      </c>
      <c r="H58">
        <v>-7.5178458480166327E-2</v>
      </c>
    </row>
    <row r="59" spans="1:8" x14ac:dyDescent="0.25">
      <c r="A59" s="1">
        <v>43616</v>
      </c>
      <c r="B59">
        <v>102.35</v>
      </c>
      <c r="C59">
        <v>10440000</v>
      </c>
      <c r="D59">
        <v>10946667</v>
      </c>
      <c r="E59">
        <f t="shared" si="0"/>
        <v>1.9931607230092879E-2</v>
      </c>
      <c r="H59">
        <v>1.9931607230092879E-2</v>
      </c>
    </row>
    <row r="60" spans="1:8" x14ac:dyDescent="0.25">
      <c r="A60" s="1">
        <v>43585</v>
      </c>
      <c r="B60">
        <v>104.39</v>
      </c>
      <c r="C60">
        <v>6850000</v>
      </c>
      <c r="D60">
        <v>11134000</v>
      </c>
      <c r="E60">
        <f t="shared" si="0"/>
        <v>-4.3873934284893175E-2</v>
      </c>
      <c r="H60">
        <v>-4.3873934284893175E-2</v>
      </c>
    </row>
    <row r="61" spans="1:8" x14ac:dyDescent="0.25">
      <c r="A61" s="1">
        <v>43553</v>
      </c>
      <c r="B61">
        <v>99.81</v>
      </c>
      <c r="C61">
        <v>12100000</v>
      </c>
      <c r="D61">
        <v>11284667</v>
      </c>
      <c r="E61">
        <f t="shared" si="0"/>
        <v>-5.3201082055906242E-2</v>
      </c>
      <c r="H61">
        <v>-5.3201082055906242E-2</v>
      </c>
    </row>
    <row r="62" spans="1:8" x14ac:dyDescent="0.25">
      <c r="A62" s="1">
        <v>43524</v>
      </c>
      <c r="B62">
        <v>94.5</v>
      </c>
      <c r="C62">
        <v>8970000</v>
      </c>
      <c r="D62">
        <v>11209333</v>
      </c>
      <c r="E62">
        <f t="shared" si="0"/>
        <v>-5.5026455026454604E-3</v>
      </c>
      <c r="H62">
        <v>-5.5026455026454604E-3</v>
      </c>
    </row>
    <row r="63" spans="1:8" x14ac:dyDescent="0.25">
      <c r="A63" s="1">
        <v>43496</v>
      </c>
      <c r="B63">
        <v>93.98</v>
      </c>
      <c r="C63">
        <v>10420000</v>
      </c>
      <c r="D63">
        <v>11385333</v>
      </c>
      <c r="E63">
        <f t="shared" si="0"/>
        <v>-2.1919557352628242E-2</v>
      </c>
      <c r="H63">
        <v>-2.1919557352628242E-2</v>
      </c>
    </row>
    <row r="64" spans="1:8" x14ac:dyDescent="0.25">
      <c r="A64" s="1">
        <v>43465</v>
      </c>
      <c r="B64">
        <v>91.92</v>
      </c>
      <c r="C64">
        <v>13160000</v>
      </c>
      <c r="E64">
        <f t="shared" si="0"/>
        <v>3.2637075718015356E-3</v>
      </c>
      <c r="H64">
        <v>3.2637075718015356E-3</v>
      </c>
    </row>
    <row r="65" spans="1:8" x14ac:dyDescent="0.25">
      <c r="A65" s="1">
        <v>43434</v>
      </c>
      <c r="B65">
        <v>92.22</v>
      </c>
      <c r="C65">
        <v>11980000</v>
      </c>
      <c r="E65">
        <f t="shared" si="0"/>
        <v>-1.962697896334854E-2</v>
      </c>
      <c r="H65">
        <v>-1.962697896334854E-2</v>
      </c>
    </row>
    <row r="66" spans="1:8" x14ac:dyDescent="0.25">
      <c r="A66" s="1">
        <v>43404</v>
      </c>
      <c r="B66">
        <v>90.41</v>
      </c>
      <c r="C66">
        <v>11210000</v>
      </c>
      <c r="E66">
        <f t="shared" si="0"/>
        <v>5.5303616856542418E-3</v>
      </c>
      <c r="H66">
        <v>5.5303616856542418E-3</v>
      </c>
    </row>
    <row r="67" spans="1:8" x14ac:dyDescent="0.25">
      <c r="A67" s="1">
        <v>43371</v>
      </c>
      <c r="B67">
        <v>90.91</v>
      </c>
      <c r="C67">
        <v>8950000</v>
      </c>
      <c r="E67">
        <f t="shared" ref="E67:E77" si="1">(B68-B67)/B67</f>
        <v>-4.4219557804421911E-2</v>
      </c>
      <c r="H67">
        <v>-4.4219557804421911E-2</v>
      </c>
    </row>
    <row r="68" spans="1:8" x14ac:dyDescent="0.25">
      <c r="A68" s="1">
        <v>43343</v>
      </c>
      <c r="B68">
        <v>86.89</v>
      </c>
      <c r="C68">
        <v>9190000</v>
      </c>
      <c r="E68">
        <f t="shared" si="1"/>
        <v>-8.7466912187823626E-2</v>
      </c>
      <c r="H68">
        <v>-8.7466912187823626E-2</v>
      </c>
    </row>
    <row r="69" spans="1:8" x14ac:dyDescent="0.25">
      <c r="A69" s="1">
        <v>43312</v>
      </c>
      <c r="B69">
        <v>79.290000000000006</v>
      </c>
      <c r="C69">
        <v>7230000</v>
      </c>
      <c r="E69">
        <f t="shared" si="1"/>
        <v>-1.3494766048682145E-2</v>
      </c>
      <c r="H69">
        <v>-1.3494766048682145E-2</v>
      </c>
    </row>
    <row r="70" spans="1:8" x14ac:dyDescent="0.25">
      <c r="A70" s="1">
        <v>43280</v>
      </c>
      <c r="B70">
        <v>78.22</v>
      </c>
      <c r="C70">
        <v>16350000</v>
      </c>
      <c r="E70">
        <f t="shared" si="1"/>
        <v>3.9759652262848368E-2</v>
      </c>
      <c r="H70">
        <v>3.9759652262848368E-2</v>
      </c>
    </row>
    <row r="71" spans="1:8" x14ac:dyDescent="0.25">
      <c r="A71" s="1">
        <v>43251</v>
      </c>
      <c r="B71">
        <v>81.33</v>
      </c>
      <c r="C71">
        <v>15150000</v>
      </c>
      <c r="E71">
        <f t="shared" si="1"/>
        <v>7.0945530554530872E-2</v>
      </c>
      <c r="H71">
        <v>7.0945530554530872E-2</v>
      </c>
    </row>
    <row r="72" spans="1:8" x14ac:dyDescent="0.25">
      <c r="A72" s="1">
        <v>43220</v>
      </c>
      <c r="B72">
        <v>87.1</v>
      </c>
      <c r="C72">
        <v>10920000</v>
      </c>
      <c r="E72">
        <f t="shared" si="1"/>
        <v>-2.2617680826636039E-2</v>
      </c>
      <c r="H72">
        <v>-2.2617680826636039E-2</v>
      </c>
    </row>
    <row r="73" spans="1:8" x14ac:dyDescent="0.25">
      <c r="A73" s="1">
        <v>43189</v>
      </c>
      <c r="B73">
        <v>85.13</v>
      </c>
      <c r="C73">
        <v>11280000</v>
      </c>
      <c r="E73">
        <f t="shared" si="1"/>
        <v>-4.4050276048396571E-2</v>
      </c>
      <c r="H73">
        <v>-4.4050276048396571E-2</v>
      </c>
    </row>
    <row r="74" spans="1:8" x14ac:dyDescent="0.25">
      <c r="A74" s="1">
        <v>43159</v>
      </c>
      <c r="B74">
        <v>81.38</v>
      </c>
      <c r="C74">
        <v>13250000</v>
      </c>
      <c r="E74">
        <f t="shared" si="1"/>
        <v>3.9444580978127405E-2</v>
      </c>
      <c r="H74">
        <v>3.9444580978127405E-2</v>
      </c>
    </row>
    <row r="75" spans="1:8" x14ac:dyDescent="0.25">
      <c r="A75" s="1">
        <v>43131</v>
      </c>
      <c r="B75">
        <v>84.59</v>
      </c>
      <c r="C75">
        <v>9110000</v>
      </c>
      <c r="E75">
        <f t="shared" si="1"/>
        <v>-3.522875044331486E-2</v>
      </c>
      <c r="H75">
        <v>-3.522875044331486E-2</v>
      </c>
    </row>
    <row r="76" spans="1:8" x14ac:dyDescent="0.25">
      <c r="A76" s="1">
        <v>43098</v>
      </c>
      <c r="B76">
        <v>81.61</v>
      </c>
      <c r="C76">
        <v>10970000</v>
      </c>
      <c r="E76">
        <f t="shared" si="1"/>
        <v>2.2791324592574432E-2</v>
      </c>
      <c r="H76">
        <v>2.2791324592574432E-2</v>
      </c>
    </row>
    <row r="77" spans="1:8" x14ac:dyDescent="0.25">
      <c r="A77" s="1">
        <v>43069</v>
      </c>
      <c r="B77">
        <v>83.47</v>
      </c>
      <c r="C77">
        <v>11610000</v>
      </c>
      <c r="E77">
        <f t="shared" si="1"/>
        <v>-1</v>
      </c>
      <c r="H77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80D4-DDA0-4F30-9C41-1167F1D9BA2A}">
  <dimension ref="A1:L77"/>
  <sheetViews>
    <sheetView topLeftCell="D1" workbookViewId="0">
      <selection activeCell="L5" sqref="L5"/>
    </sheetView>
  </sheetViews>
  <sheetFormatPr defaultColWidth="8.85546875" defaultRowHeight="15" x14ac:dyDescent="0.25"/>
  <cols>
    <col min="1" max="1" width="10.7109375" bestFit="1" customWidth="1"/>
    <col min="4" max="4" width="12.7109375" customWidth="1"/>
    <col min="5" max="5" width="17.28515625" customWidth="1"/>
    <col min="6" max="6" width="19.28515625" customWidth="1"/>
    <col min="7" max="7" width="18.5703125" customWidth="1"/>
    <col min="8" max="8" width="16.42578125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12</v>
      </c>
      <c r="H1" t="s">
        <v>22</v>
      </c>
      <c r="I1" s="4" t="s">
        <v>19</v>
      </c>
      <c r="L1" s="4" t="s">
        <v>20</v>
      </c>
    </row>
    <row r="2" spans="1:12" x14ac:dyDescent="0.25">
      <c r="A2" s="1">
        <v>45329</v>
      </c>
      <c r="B2">
        <v>323.58999999999997</v>
      </c>
      <c r="C2">
        <v>4190000</v>
      </c>
      <c r="D2">
        <v>16376667</v>
      </c>
      <c r="E2">
        <f>(B3-B2)/B2</f>
        <v>-7.1942890695015221E-2</v>
      </c>
      <c r="F2">
        <f>AVERAGE(E2:E77)</f>
        <v>-1.9967779160077664E-2</v>
      </c>
      <c r="H2">
        <v>-7.1942890695015221E-2</v>
      </c>
      <c r="I2" s="3"/>
      <c r="J2" s="3" t="s">
        <v>18</v>
      </c>
      <c r="L2">
        <f>SQRT(J3)</f>
        <v>0.14471993004569164</v>
      </c>
    </row>
    <row r="3" spans="1:12" ht="15.75" thickBot="1" x14ac:dyDescent="0.3">
      <c r="A3" s="1">
        <v>45322</v>
      </c>
      <c r="B3">
        <v>300.31</v>
      </c>
      <c r="C3">
        <v>15300000</v>
      </c>
      <c r="D3">
        <v>17315334</v>
      </c>
      <c r="E3">
        <f t="shared" ref="E3:E66" si="0">(B4-B3)/B3</f>
        <v>-1.5450700942359516E-2</v>
      </c>
      <c r="H3">
        <v>-1.5450700942359516E-2</v>
      </c>
      <c r="I3" s="2" t="s">
        <v>18</v>
      </c>
      <c r="J3" s="2">
        <f>VARP(CAT!$E$2:$E$77)</f>
        <v>2.094385815242988E-2</v>
      </c>
    </row>
    <row r="4" spans="1:12" x14ac:dyDescent="0.25">
      <c r="A4" s="1">
        <v>45289</v>
      </c>
      <c r="B4">
        <v>295.67</v>
      </c>
      <c r="C4">
        <v>18320000</v>
      </c>
      <c r="D4">
        <v>17512666</v>
      </c>
      <c r="E4">
        <f t="shared" si="0"/>
        <v>-0.15202759833598273</v>
      </c>
      <c r="F4" t="s">
        <v>17</v>
      </c>
      <c r="H4">
        <v>-0.15202759833598273</v>
      </c>
    </row>
    <row r="5" spans="1:12" x14ac:dyDescent="0.25">
      <c r="A5" s="1">
        <v>45260</v>
      </c>
      <c r="B5">
        <v>250.72</v>
      </c>
      <c r="C5">
        <v>16760000</v>
      </c>
      <c r="D5">
        <v>17492000</v>
      </c>
      <c r="E5">
        <f t="shared" si="0"/>
        <v>-9.8396617740906148E-2</v>
      </c>
      <c r="F5">
        <f>F2-F7</f>
        <v>-5.4037416160077664E-2</v>
      </c>
      <c r="H5">
        <v>-9.8396617740906148E-2</v>
      </c>
      <c r="I5" s="4" t="s">
        <v>24</v>
      </c>
    </row>
    <row r="6" spans="1:12" x14ac:dyDescent="0.25">
      <c r="A6" s="1">
        <v>45230</v>
      </c>
      <c r="B6">
        <v>226.05</v>
      </c>
      <c r="C6">
        <v>17920000</v>
      </c>
      <c r="D6">
        <v>17421334</v>
      </c>
      <c r="E6">
        <f t="shared" si="0"/>
        <v>0.20769741207697406</v>
      </c>
      <c r="F6" t="s">
        <v>23</v>
      </c>
      <c r="H6">
        <v>0.20769741207697406</v>
      </c>
      <c r="J6">
        <v>-7.1942890695015194E-2</v>
      </c>
    </row>
    <row r="7" spans="1:12" x14ac:dyDescent="0.25">
      <c r="A7" s="1">
        <v>45198</v>
      </c>
      <c r="B7">
        <v>273</v>
      </c>
      <c r="C7">
        <v>13250000</v>
      </c>
      <c r="D7">
        <v>17216666</v>
      </c>
      <c r="E7">
        <f t="shared" si="0"/>
        <v>2.9780219780219764E-2</v>
      </c>
      <c r="F7">
        <v>3.4069637E-2</v>
      </c>
      <c r="H7">
        <v>2.9780219780219764E-2</v>
      </c>
      <c r="I7">
        <v>-7.1942890695015194E-2</v>
      </c>
      <c r="J7">
        <v>2.1186610513813521E-2</v>
      </c>
    </row>
    <row r="8" spans="1:12" x14ac:dyDescent="0.25">
      <c r="A8" s="1">
        <v>45169</v>
      </c>
      <c r="B8">
        <v>281.13</v>
      </c>
      <c r="C8">
        <v>16860000</v>
      </c>
      <c r="D8">
        <v>17699334</v>
      </c>
      <c r="E8">
        <f t="shared" si="0"/>
        <v>-5.6770888912602638E-2</v>
      </c>
      <c r="H8">
        <v>-5.6770888912602638E-2</v>
      </c>
    </row>
    <row r="9" spans="1:12" x14ac:dyDescent="0.25">
      <c r="A9" s="1">
        <v>45138</v>
      </c>
      <c r="B9">
        <v>265.17</v>
      </c>
      <c r="C9">
        <v>15130000</v>
      </c>
      <c r="D9">
        <v>17748666</v>
      </c>
      <c r="E9">
        <f t="shared" si="0"/>
        <v>-7.2104687558924477E-2</v>
      </c>
      <c r="H9">
        <v>-7.2104687558924477E-2</v>
      </c>
    </row>
    <row r="10" spans="1:12" x14ac:dyDescent="0.25">
      <c r="A10" s="1">
        <v>45107</v>
      </c>
      <c r="B10">
        <v>246.05</v>
      </c>
      <c r="C10">
        <v>20660000</v>
      </c>
      <c r="D10">
        <v>17892000</v>
      </c>
      <c r="E10">
        <f t="shared" si="0"/>
        <v>-0.16378784799837434</v>
      </c>
      <c r="H10">
        <v>-0.16378784799837434</v>
      </c>
    </row>
    <row r="11" spans="1:12" x14ac:dyDescent="0.25">
      <c r="A11" s="1">
        <v>45077</v>
      </c>
      <c r="B11">
        <v>205.75</v>
      </c>
      <c r="C11">
        <v>21190000</v>
      </c>
      <c r="D11">
        <v>18136666</v>
      </c>
      <c r="E11">
        <f t="shared" si="0"/>
        <v>6.3426488456865188E-2</v>
      </c>
      <c r="H11">
        <v>6.3426488456865188E-2</v>
      </c>
    </row>
    <row r="12" spans="1:12" x14ac:dyDescent="0.25">
      <c r="A12" s="1">
        <v>45044</v>
      </c>
      <c r="B12">
        <v>218.8</v>
      </c>
      <c r="C12">
        <v>14600000</v>
      </c>
      <c r="D12">
        <v>17932666</v>
      </c>
      <c r="E12">
        <f t="shared" si="0"/>
        <v>4.5886654478976198E-2</v>
      </c>
      <c r="H12">
        <v>4.5886654478976198E-2</v>
      </c>
    </row>
    <row r="13" spans="1:12" x14ac:dyDescent="0.25">
      <c r="A13" s="1">
        <v>45016</v>
      </c>
      <c r="B13">
        <v>228.84</v>
      </c>
      <c r="C13">
        <v>21390000</v>
      </c>
      <c r="D13">
        <v>18298666</v>
      </c>
      <c r="E13">
        <f t="shared" si="0"/>
        <v>4.6801258521237579E-2</v>
      </c>
      <c r="H13">
        <v>4.6801258521237579E-2</v>
      </c>
    </row>
    <row r="14" spans="1:12" x14ac:dyDescent="0.25">
      <c r="A14" s="1">
        <v>44985</v>
      </c>
      <c r="B14">
        <v>239.55</v>
      </c>
      <c r="C14">
        <v>14970000</v>
      </c>
      <c r="D14">
        <v>18004000</v>
      </c>
      <c r="E14">
        <f t="shared" si="0"/>
        <v>5.3183051554998875E-2</v>
      </c>
      <c r="H14">
        <v>5.3183051554998875E-2</v>
      </c>
    </row>
    <row r="15" spans="1:12" x14ac:dyDescent="0.25">
      <c r="A15" s="1">
        <v>44957</v>
      </c>
      <c r="B15">
        <v>252.29</v>
      </c>
      <c r="C15">
        <v>17290000</v>
      </c>
      <c r="D15">
        <v>18142000</v>
      </c>
      <c r="E15">
        <f t="shared" si="0"/>
        <v>-5.0457806492528401E-2</v>
      </c>
      <c r="H15">
        <v>-5.0457806492528401E-2</v>
      </c>
    </row>
    <row r="16" spans="1:12" x14ac:dyDescent="0.25">
      <c r="A16" s="1">
        <v>44925</v>
      </c>
      <c r="B16">
        <v>239.56</v>
      </c>
      <c r="C16">
        <v>17820000</v>
      </c>
      <c r="D16">
        <v>18209334</v>
      </c>
      <c r="E16">
        <f t="shared" si="0"/>
        <v>-1.3149106695608639E-2</v>
      </c>
      <c r="H16">
        <v>-1.3149106695608639E-2</v>
      </c>
    </row>
    <row r="17" spans="1:8" x14ac:dyDescent="0.25">
      <c r="A17" s="1">
        <v>44895</v>
      </c>
      <c r="B17">
        <v>236.41</v>
      </c>
      <c r="C17">
        <v>18270000</v>
      </c>
      <c r="D17">
        <v>18324666</v>
      </c>
      <c r="E17">
        <f t="shared" si="0"/>
        <v>-8.4387293261706312E-2</v>
      </c>
      <c r="H17">
        <v>-8.4387293261706312E-2</v>
      </c>
    </row>
    <row r="18" spans="1:8" x14ac:dyDescent="0.25">
      <c r="A18" s="1">
        <v>44865</v>
      </c>
      <c r="B18">
        <v>216.46</v>
      </c>
      <c r="C18">
        <v>18260000</v>
      </c>
      <c r="D18">
        <v>18287334</v>
      </c>
      <c r="E18">
        <f t="shared" si="0"/>
        <v>-0.24198466229326432</v>
      </c>
      <c r="H18">
        <v>-0.24198466229326432</v>
      </c>
    </row>
    <row r="19" spans="1:8" x14ac:dyDescent="0.25">
      <c r="A19" s="1">
        <v>44834</v>
      </c>
      <c r="B19">
        <v>164.08</v>
      </c>
      <c r="C19">
        <v>18010000</v>
      </c>
      <c r="D19">
        <v>18247334</v>
      </c>
      <c r="E19">
        <f t="shared" si="0"/>
        <v>0.12573135056070206</v>
      </c>
      <c r="H19">
        <v>0.12573135056070206</v>
      </c>
    </row>
    <row r="20" spans="1:8" x14ac:dyDescent="0.25">
      <c r="A20" s="1">
        <v>44804</v>
      </c>
      <c r="B20">
        <v>184.71</v>
      </c>
      <c r="C20">
        <v>15700000</v>
      </c>
      <c r="D20">
        <v>18719334</v>
      </c>
      <c r="E20">
        <f t="shared" si="0"/>
        <v>7.3304098316279528E-2</v>
      </c>
      <c r="H20">
        <v>7.3304098316279528E-2</v>
      </c>
    </row>
    <row r="21" spans="1:8" x14ac:dyDescent="0.25">
      <c r="A21" s="1">
        <v>44771</v>
      </c>
      <c r="B21">
        <v>198.25</v>
      </c>
      <c r="C21">
        <v>14850000</v>
      </c>
      <c r="D21">
        <v>18672666</v>
      </c>
      <c r="E21">
        <f t="shared" si="0"/>
        <v>-9.8310214375788185E-2</v>
      </c>
      <c r="H21">
        <v>-9.8310214375788185E-2</v>
      </c>
    </row>
    <row r="22" spans="1:8" x14ac:dyDescent="0.25">
      <c r="A22" s="1">
        <v>44742</v>
      </c>
      <c r="B22">
        <v>178.76</v>
      </c>
      <c r="C22">
        <v>20490000</v>
      </c>
      <c r="D22">
        <v>18613334</v>
      </c>
      <c r="E22">
        <f t="shared" si="0"/>
        <v>0.20748489594987696</v>
      </c>
      <c r="H22">
        <v>0.20748489594987696</v>
      </c>
    </row>
    <row r="23" spans="1:8" x14ac:dyDescent="0.25">
      <c r="A23" s="1">
        <v>44712</v>
      </c>
      <c r="B23">
        <v>215.85</v>
      </c>
      <c r="C23">
        <v>17600000</v>
      </c>
      <c r="D23">
        <v>18708000</v>
      </c>
      <c r="E23">
        <f t="shared" si="0"/>
        <v>-2.4600416956219607E-2</v>
      </c>
      <c r="H23">
        <v>-2.4600416956219607E-2</v>
      </c>
    </row>
    <row r="24" spans="1:8" x14ac:dyDescent="0.25">
      <c r="A24" s="1">
        <v>44680</v>
      </c>
      <c r="B24">
        <v>210.54</v>
      </c>
      <c r="C24">
        <v>17280000</v>
      </c>
      <c r="D24">
        <v>18528000</v>
      </c>
      <c r="E24">
        <f t="shared" si="0"/>
        <v>5.832620879642824E-2</v>
      </c>
      <c r="H24">
        <v>5.832620879642824E-2</v>
      </c>
    </row>
    <row r="25" spans="1:8" x14ac:dyDescent="0.25">
      <c r="A25" s="1">
        <v>44651</v>
      </c>
      <c r="B25">
        <v>222.82</v>
      </c>
      <c r="C25">
        <v>24330000</v>
      </c>
      <c r="D25">
        <v>18530000</v>
      </c>
      <c r="E25">
        <f t="shared" si="0"/>
        <v>-0.15815456422224208</v>
      </c>
      <c r="H25">
        <v>-0.15815456422224208</v>
      </c>
    </row>
    <row r="26" spans="1:8" x14ac:dyDescent="0.25">
      <c r="A26" s="1">
        <v>44620</v>
      </c>
      <c r="B26">
        <v>187.58</v>
      </c>
      <c r="C26">
        <v>18130000</v>
      </c>
      <c r="D26">
        <v>18098666</v>
      </c>
      <c r="E26">
        <f t="shared" si="0"/>
        <v>7.452820130077828E-2</v>
      </c>
      <c r="H26">
        <v>7.452820130077828E-2</v>
      </c>
    </row>
    <row r="27" spans="1:8" x14ac:dyDescent="0.25">
      <c r="A27" s="1">
        <v>44592</v>
      </c>
      <c r="B27">
        <v>201.56</v>
      </c>
      <c r="C27">
        <v>20090000</v>
      </c>
      <c r="D27">
        <v>18089334</v>
      </c>
      <c r="E27">
        <f t="shared" si="0"/>
        <v>2.5699543560230239E-2</v>
      </c>
      <c r="H27">
        <v>2.5699543560230239E-2</v>
      </c>
    </row>
    <row r="28" spans="1:8" x14ac:dyDescent="0.25">
      <c r="A28" s="1">
        <v>44561</v>
      </c>
      <c r="B28">
        <v>206.74</v>
      </c>
      <c r="C28">
        <v>16970000</v>
      </c>
      <c r="D28">
        <v>18128666</v>
      </c>
      <c r="E28">
        <f t="shared" si="0"/>
        <v>-6.4767340621070008E-2</v>
      </c>
      <c r="H28">
        <v>-6.4767340621070008E-2</v>
      </c>
    </row>
    <row r="29" spans="1:8" x14ac:dyDescent="0.25">
      <c r="A29" s="1">
        <v>44530</v>
      </c>
      <c r="B29">
        <v>193.35</v>
      </c>
      <c r="C29">
        <v>17040000</v>
      </c>
      <c r="D29">
        <v>18234666</v>
      </c>
      <c r="E29">
        <f t="shared" si="0"/>
        <v>5.5133178174295305E-2</v>
      </c>
      <c r="H29">
        <v>5.5133178174295305E-2</v>
      </c>
    </row>
    <row r="30" spans="1:8" x14ac:dyDescent="0.25">
      <c r="A30" s="1">
        <v>44498</v>
      </c>
      <c r="B30">
        <v>204.01</v>
      </c>
      <c r="C30">
        <v>18300000</v>
      </c>
      <c r="D30">
        <v>18040000</v>
      </c>
      <c r="E30">
        <f t="shared" si="0"/>
        <v>-5.901671486691825E-2</v>
      </c>
      <c r="H30">
        <v>-5.901671486691825E-2</v>
      </c>
    </row>
    <row r="31" spans="1:8" x14ac:dyDescent="0.25">
      <c r="A31" s="1">
        <v>44469</v>
      </c>
      <c r="B31">
        <v>191.97</v>
      </c>
      <c r="C31">
        <v>19550000</v>
      </c>
      <c r="D31">
        <v>17849334</v>
      </c>
      <c r="E31">
        <f t="shared" si="0"/>
        <v>9.8452883263009869E-2</v>
      </c>
      <c r="H31">
        <v>9.8452883263009869E-2</v>
      </c>
    </row>
    <row r="32" spans="1:8" x14ac:dyDescent="0.25">
      <c r="A32" s="1">
        <v>44439</v>
      </c>
      <c r="B32">
        <v>210.87</v>
      </c>
      <c r="C32">
        <v>17710000</v>
      </c>
      <c r="D32">
        <v>17917334</v>
      </c>
      <c r="E32">
        <f t="shared" si="0"/>
        <v>-1.9538104045146321E-2</v>
      </c>
      <c r="H32">
        <v>-1.9538104045146321E-2</v>
      </c>
    </row>
    <row r="33" spans="1:8" x14ac:dyDescent="0.25">
      <c r="A33" s="1">
        <v>44407</v>
      </c>
      <c r="B33">
        <v>206.75</v>
      </c>
      <c r="C33">
        <v>17660000</v>
      </c>
      <c r="D33">
        <v>17978000</v>
      </c>
      <c r="E33">
        <f t="shared" si="0"/>
        <v>5.2623941958887525E-2</v>
      </c>
      <c r="H33">
        <v>5.2623941958887525E-2</v>
      </c>
    </row>
    <row r="34" spans="1:8" x14ac:dyDescent="0.25">
      <c r="A34" s="1">
        <v>44377</v>
      </c>
      <c r="B34">
        <v>217.63</v>
      </c>
      <c r="C34">
        <v>25090000</v>
      </c>
      <c r="D34">
        <v>18592000</v>
      </c>
      <c r="E34">
        <f t="shared" si="0"/>
        <v>0.10775168864586691</v>
      </c>
      <c r="H34">
        <v>0.10775168864586691</v>
      </c>
    </row>
    <row r="35" spans="1:8" x14ac:dyDescent="0.25">
      <c r="A35" s="1">
        <v>44347</v>
      </c>
      <c r="B35">
        <v>241.08</v>
      </c>
      <c r="C35">
        <v>15000000</v>
      </c>
      <c r="D35">
        <v>19518666</v>
      </c>
      <c r="E35">
        <f t="shared" si="0"/>
        <v>-5.3799568607930968E-2</v>
      </c>
      <c r="H35">
        <v>-5.3799568607930968E-2</v>
      </c>
    </row>
    <row r="36" spans="1:8" x14ac:dyDescent="0.25">
      <c r="A36" s="1">
        <v>44316</v>
      </c>
      <c r="B36">
        <v>228.11</v>
      </c>
      <c r="C36">
        <v>13960000</v>
      </c>
      <c r="D36">
        <v>19791334</v>
      </c>
      <c r="E36">
        <f t="shared" si="0"/>
        <v>1.6483275612642984E-2</v>
      </c>
      <c r="H36">
        <v>1.6483275612642984E-2</v>
      </c>
    </row>
    <row r="37" spans="1:8" x14ac:dyDescent="0.25">
      <c r="A37" s="1">
        <v>44286</v>
      </c>
      <c r="B37">
        <v>231.87</v>
      </c>
      <c r="C37">
        <v>21910000</v>
      </c>
      <c r="D37">
        <v>19923334</v>
      </c>
      <c r="E37">
        <f t="shared" si="0"/>
        <v>-6.8961055764005727E-2</v>
      </c>
      <c r="H37">
        <v>-6.8961055764005727E-2</v>
      </c>
    </row>
    <row r="38" spans="1:8" x14ac:dyDescent="0.25">
      <c r="A38" s="1">
        <v>44253</v>
      </c>
      <c r="B38">
        <v>215.88</v>
      </c>
      <c r="C38">
        <v>14900000</v>
      </c>
      <c r="D38">
        <v>19557334</v>
      </c>
      <c r="E38">
        <f t="shared" si="0"/>
        <v>-0.15304798962386507</v>
      </c>
      <c r="H38">
        <v>-0.15304798962386507</v>
      </c>
    </row>
    <row r="39" spans="1:8" x14ac:dyDescent="0.25">
      <c r="A39" s="1">
        <v>44225</v>
      </c>
      <c r="B39">
        <v>182.84</v>
      </c>
      <c r="C39">
        <v>17310000</v>
      </c>
      <c r="D39">
        <v>19635334</v>
      </c>
      <c r="E39">
        <f t="shared" si="0"/>
        <v>-4.4847954495733601E-3</v>
      </c>
      <c r="H39">
        <v>-4.4847954495733601E-3</v>
      </c>
    </row>
    <row r="40" spans="1:8" x14ac:dyDescent="0.25">
      <c r="A40" s="1">
        <v>44196</v>
      </c>
      <c r="B40">
        <v>182.02</v>
      </c>
      <c r="C40">
        <v>17860000</v>
      </c>
      <c r="D40">
        <v>19810666</v>
      </c>
      <c r="E40">
        <f t="shared" si="0"/>
        <v>-4.6313591912976633E-2</v>
      </c>
      <c r="H40">
        <v>-4.6313591912976633E-2</v>
      </c>
    </row>
    <row r="41" spans="1:8" x14ac:dyDescent="0.25">
      <c r="A41" s="1">
        <v>44165</v>
      </c>
      <c r="B41">
        <v>173.59</v>
      </c>
      <c r="C41">
        <v>17990000</v>
      </c>
      <c r="D41">
        <v>19896666</v>
      </c>
      <c r="E41">
        <f t="shared" si="0"/>
        <v>-9.5281986289532758E-2</v>
      </c>
      <c r="H41">
        <v>-9.5281986289532758E-2</v>
      </c>
    </row>
    <row r="42" spans="1:8" x14ac:dyDescent="0.25">
      <c r="A42" s="1">
        <v>44134</v>
      </c>
      <c r="B42">
        <v>157.05000000000001</v>
      </c>
      <c r="C42">
        <v>20680000</v>
      </c>
      <c r="D42">
        <v>20076000</v>
      </c>
      <c r="E42">
        <f t="shared" si="0"/>
        <v>-5.0302451448583287E-2</v>
      </c>
      <c r="H42">
        <v>-5.0302451448583287E-2</v>
      </c>
    </row>
    <row r="43" spans="1:8" x14ac:dyDescent="0.25">
      <c r="A43" s="1">
        <v>44104</v>
      </c>
      <c r="B43">
        <v>149.15</v>
      </c>
      <c r="C43">
        <v>18560000</v>
      </c>
      <c r="D43">
        <v>20167334</v>
      </c>
      <c r="E43">
        <f t="shared" si="0"/>
        <v>-4.5859872611464993E-2</v>
      </c>
      <c r="H43">
        <v>-4.5859872611464993E-2</v>
      </c>
    </row>
    <row r="44" spans="1:8" x14ac:dyDescent="0.25">
      <c r="A44" s="1">
        <v>44074</v>
      </c>
      <c r="B44">
        <v>142.31</v>
      </c>
      <c r="C44">
        <v>14120000</v>
      </c>
      <c r="D44">
        <v>20350666</v>
      </c>
      <c r="E44">
        <f t="shared" si="0"/>
        <v>-6.6263790316913831E-2</v>
      </c>
      <c r="H44">
        <v>-6.6263790316913831E-2</v>
      </c>
    </row>
    <row r="45" spans="1:8" x14ac:dyDescent="0.25">
      <c r="A45" s="1">
        <v>44043</v>
      </c>
      <c r="B45">
        <v>132.88</v>
      </c>
      <c r="C45">
        <v>15440000</v>
      </c>
      <c r="D45">
        <v>20950000</v>
      </c>
      <c r="E45">
        <f t="shared" si="0"/>
        <v>-4.801324503311255E-2</v>
      </c>
      <c r="H45">
        <v>-4.801324503311255E-2</v>
      </c>
    </row>
    <row r="46" spans="1:8" x14ac:dyDescent="0.25">
      <c r="A46" s="1">
        <v>44012</v>
      </c>
      <c r="B46">
        <v>126.5</v>
      </c>
      <c r="C46">
        <v>20570000</v>
      </c>
      <c r="D46">
        <v>21083334</v>
      </c>
      <c r="E46">
        <f t="shared" si="0"/>
        <v>-5.0355731225296477E-2</v>
      </c>
      <c r="H46">
        <v>-5.0355731225296477E-2</v>
      </c>
    </row>
    <row r="47" spans="1:8" x14ac:dyDescent="0.25">
      <c r="A47" s="1">
        <v>43980</v>
      </c>
      <c r="B47">
        <v>120.13</v>
      </c>
      <c r="C47">
        <v>18620000</v>
      </c>
      <c r="D47">
        <v>21075334</v>
      </c>
      <c r="E47">
        <f t="shared" si="0"/>
        <v>-3.1216182468991927E-2</v>
      </c>
      <c r="H47">
        <v>-3.1216182468991927E-2</v>
      </c>
    </row>
    <row r="48" spans="1:8" x14ac:dyDescent="0.25">
      <c r="A48" s="1">
        <v>43951</v>
      </c>
      <c r="B48">
        <v>116.38</v>
      </c>
      <c r="C48">
        <v>26870000</v>
      </c>
      <c r="D48">
        <v>21102000</v>
      </c>
      <c r="E48">
        <f t="shared" si="0"/>
        <v>-2.9214641691011276E-3</v>
      </c>
      <c r="H48">
        <v>-2.9214641691011276E-3</v>
      </c>
    </row>
    <row r="49" spans="1:8" x14ac:dyDescent="0.25">
      <c r="A49" s="1">
        <v>43921</v>
      </c>
      <c r="B49">
        <v>116.04</v>
      </c>
      <c r="C49">
        <v>38990000</v>
      </c>
      <c r="D49">
        <v>21252000</v>
      </c>
      <c r="E49">
        <f t="shared" si="0"/>
        <v>7.0665287831782039E-2</v>
      </c>
      <c r="H49">
        <v>7.0665287831782039E-2</v>
      </c>
    </row>
    <row r="50" spans="1:8" x14ac:dyDescent="0.25">
      <c r="A50" s="1">
        <v>43889</v>
      </c>
      <c r="B50">
        <v>124.24</v>
      </c>
      <c r="C50">
        <v>19090000</v>
      </c>
      <c r="D50">
        <v>20460666</v>
      </c>
      <c r="E50">
        <f t="shared" si="0"/>
        <v>5.7227945911139728E-2</v>
      </c>
      <c r="H50">
        <v>5.7227945911139728E-2</v>
      </c>
    </row>
    <row r="51" spans="1:8" x14ac:dyDescent="0.25">
      <c r="A51" s="1">
        <v>43861</v>
      </c>
      <c r="B51">
        <v>131.35</v>
      </c>
      <c r="C51">
        <v>15940000</v>
      </c>
      <c r="D51">
        <v>21303334</v>
      </c>
      <c r="E51">
        <f t="shared" si="0"/>
        <v>0.12432432432432443</v>
      </c>
      <c r="H51">
        <v>0.12432432432432443</v>
      </c>
    </row>
    <row r="52" spans="1:8" x14ac:dyDescent="0.25">
      <c r="A52" s="1">
        <v>43830</v>
      </c>
      <c r="B52">
        <v>147.68</v>
      </c>
      <c r="C52">
        <v>16420000</v>
      </c>
      <c r="D52">
        <v>22842666</v>
      </c>
      <c r="E52">
        <f t="shared" si="0"/>
        <v>-1.9975622968580829E-2</v>
      </c>
      <c r="H52">
        <v>-1.9975622968580829E-2</v>
      </c>
    </row>
    <row r="53" spans="1:8" x14ac:dyDescent="0.25">
      <c r="A53" s="1">
        <v>43798</v>
      </c>
      <c r="B53">
        <v>144.72999999999999</v>
      </c>
      <c r="C53">
        <v>16070000</v>
      </c>
      <c r="D53">
        <v>23055334</v>
      </c>
      <c r="E53">
        <f t="shared" si="0"/>
        <v>-4.7882263525184682E-2</v>
      </c>
      <c r="H53">
        <v>-4.7882263525184682E-2</v>
      </c>
    </row>
    <row r="54" spans="1:8" x14ac:dyDescent="0.25">
      <c r="A54" s="1">
        <v>43769</v>
      </c>
      <c r="B54">
        <v>137.80000000000001</v>
      </c>
      <c r="C54">
        <v>19940000</v>
      </c>
      <c r="D54">
        <v>23397334</v>
      </c>
      <c r="E54">
        <f t="shared" si="0"/>
        <v>-8.3381712626995702E-2</v>
      </c>
      <c r="H54">
        <v>-8.3381712626995702E-2</v>
      </c>
    </row>
    <row r="55" spans="1:8" x14ac:dyDescent="0.25">
      <c r="A55" s="1">
        <v>43738</v>
      </c>
      <c r="B55">
        <v>126.31</v>
      </c>
      <c r="C55">
        <v>19150000</v>
      </c>
      <c r="D55">
        <v>23397334</v>
      </c>
      <c r="E55">
        <f t="shared" si="0"/>
        <v>-5.7873485868102308E-2</v>
      </c>
      <c r="H55">
        <v>-5.7873485868102308E-2</v>
      </c>
    </row>
    <row r="56" spans="1:8" x14ac:dyDescent="0.25">
      <c r="A56" s="1">
        <v>43707</v>
      </c>
      <c r="B56">
        <v>119</v>
      </c>
      <c r="C56">
        <v>20680000</v>
      </c>
      <c r="D56">
        <v>23596666</v>
      </c>
      <c r="E56">
        <f t="shared" si="0"/>
        <v>0.10647058823529401</v>
      </c>
      <c r="H56">
        <v>0.10647058823529401</v>
      </c>
    </row>
    <row r="57" spans="1:8" x14ac:dyDescent="0.25">
      <c r="A57" s="1">
        <v>43677</v>
      </c>
      <c r="B57">
        <v>131.66999999999999</v>
      </c>
      <c r="C57">
        <v>22050000</v>
      </c>
      <c r="D57">
        <v>23580666</v>
      </c>
      <c r="E57">
        <f t="shared" si="0"/>
        <v>3.5087719298245654E-2</v>
      </c>
      <c r="H57">
        <v>3.5087719298245654E-2</v>
      </c>
    </row>
    <row r="58" spans="1:8" x14ac:dyDescent="0.25">
      <c r="A58" s="1">
        <v>43644</v>
      </c>
      <c r="B58">
        <v>136.29</v>
      </c>
      <c r="C58">
        <v>21310000</v>
      </c>
      <c r="D58">
        <v>23706000</v>
      </c>
      <c r="E58">
        <f t="shared" si="0"/>
        <v>-0.12091862939320559</v>
      </c>
      <c r="H58">
        <v>-0.12091862939320559</v>
      </c>
    </row>
    <row r="59" spans="1:8" x14ac:dyDescent="0.25">
      <c r="A59" s="1">
        <v>43616</v>
      </c>
      <c r="B59">
        <v>119.81</v>
      </c>
      <c r="C59">
        <v>23110000</v>
      </c>
      <c r="D59">
        <v>24390000</v>
      </c>
      <c r="E59">
        <f t="shared" si="0"/>
        <v>0.16367582004840986</v>
      </c>
      <c r="H59">
        <v>0.16367582004840986</v>
      </c>
    </row>
    <row r="60" spans="1:8" x14ac:dyDescent="0.25">
      <c r="A60" s="1">
        <v>43585</v>
      </c>
      <c r="B60">
        <v>139.41999999999999</v>
      </c>
      <c r="C60">
        <v>17440000</v>
      </c>
      <c r="D60">
        <v>24600000</v>
      </c>
      <c r="E60">
        <f t="shared" si="0"/>
        <v>-2.8188208291493176E-2</v>
      </c>
      <c r="H60">
        <v>-2.8188208291493176E-2</v>
      </c>
    </row>
    <row r="61" spans="1:8" x14ac:dyDescent="0.25">
      <c r="A61" s="1">
        <v>43553</v>
      </c>
      <c r="B61">
        <v>135.49</v>
      </c>
      <c r="C61">
        <v>20450000</v>
      </c>
      <c r="D61">
        <v>25448666</v>
      </c>
      <c r="E61">
        <f t="shared" si="0"/>
        <v>1.3654144217285365E-2</v>
      </c>
      <c r="H61">
        <v>1.3654144217285365E-2</v>
      </c>
    </row>
    <row r="62" spans="1:8" x14ac:dyDescent="0.25">
      <c r="A62" s="1">
        <v>43524</v>
      </c>
      <c r="B62">
        <v>137.34</v>
      </c>
      <c r="C62">
        <v>19020000</v>
      </c>
      <c r="D62">
        <v>25494666</v>
      </c>
      <c r="E62">
        <f t="shared" si="0"/>
        <v>-3.0435415756516721E-2</v>
      </c>
      <c r="H62">
        <v>-3.0435415756516721E-2</v>
      </c>
    </row>
    <row r="63" spans="1:8" x14ac:dyDescent="0.25">
      <c r="A63" s="1">
        <v>43496</v>
      </c>
      <c r="B63">
        <v>133.16</v>
      </c>
      <c r="C63">
        <v>29120000</v>
      </c>
      <c r="D63">
        <v>25274000</v>
      </c>
      <c r="E63">
        <f t="shared" si="0"/>
        <v>-4.5734454791228625E-2</v>
      </c>
      <c r="H63">
        <v>-4.5734454791228625E-2</v>
      </c>
    </row>
    <row r="64" spans="1:8" x14ac:dyDescent="0.25">
      <c r="A64" s="1">
        <v>43465</v>
      </c>
      <c r="B64">
        <v>127.07</v>
      </c>
      <c r="C64">
        <v>27120000</v>
      </c>
      <c r="E64">
        <f t="shared" si="0"/>
        <v>6.7679231919414454E-2</v>
      </c>
      <c r="H64">
        <v>6.7679231919414454E-2</v>
      </c>
    </row>
    <row r="65" spans="1:8" x14ac:dyDescent="0.25">
      <c r="A65" s="1">
        <v>43434</v>
      </c>
      <c r="B65">
        <v>135.66999999999999</v>
      </c>
      <c r="C65">
        <v>31730000</v>
      </c>
      <c r="E65">
        <f t="shared" si="0"/>
        <v>-0.1057713569691162</v>
      </c>
      <c r="H65">
        <v>-0.1057713569691162</v>
      </c>
    </row>
    <row r="66" spans="1:8" x14ac:dyDescent="0.25">
      <c r="A66" s="1">
        <v>43404</v>
      </c>
      <c r="B66">
        <v>121.32</v>
      </c>
      <c r="C66">
        <v>39030000</v>
      </c>
      <c r="E66">
        <f t="shared" si="0"/>
        <v>0.25692383778437206</v>
      </c>
      <c r="H66">
        <v>0.25692383778437206</v>
      </c>
    </row>
    <row r="67" spans="1:8" x14ac:dyDescent="0.25">
      <c r="A67" s="1">
        <v>43371</v>
      </c>
      <c r="B67">
        <v>152.49</v>
      </c>
      <c r="C67">
        <v>19610000</v>
      </c>
      <c r="E67">
        <f t="shared" ref="E67:E76" si="1">(B68-B67)/B67</f>
        <v>-8.944848842547061E-2</v>
      </c>
      <c r="H67">
        <v>-8.944848842547061E-2</v>
      </c>
    </row>
    <row r="68" spans="1:8" x14ac:dyDescent="0.25">
      <c r="A68" s="1">
        <v>43343</v>
      </c>
      <c r="B68">
        <v>138.85</v>
      </c>
      <c r="C68">
        <v>21200000</v>
      </c>
      <c r="E68">
        <f t="shared" si="1"/>
        <v>3.564998199495871E-2</v>
      </c>
      <c r="H68">
        <v>3.564998199495871E-2</v>
      </c>
    </row>
    <row r="69" spans="1:8" x14ac:dyDescent="0.25">
      <c r="A69" s="1">
        <v>43312</v>
      </c>
      <c r="B69">
        <v>143.80000000000001</v>
      </c>
      <c r="C69">
        <v>19940000</v>
      </c>
      <c r="E69">
        <f t="shared" si="1"/>
        <v>-5.6536856745479994E-2</v>
      </c>
      <c r="H69">
        <v>-5.6536856745479994E-2</v>
      </c>
    </row>
    <row r="70" spans="1:8" x14ac:dyDescent="0.25">
      <c r="A70" s="1">
        <v>43280</v>
      </c>
      <c r="B70">
        <v>135.66999999999999</v>
      </c>
      <c r="C70">
        <v>22140000</v>
      </c>
      <c r="E70">
        <f t="shared" si="1"/>
        <v>0.11970221861870724</v>
      </c>
      <c r="H70">
        <v>0.11970221861870724</v>
      </c>
    </row>
    <row r="71" spans="1:8" x14ac:dyDescent="0.25">
      <c r="A71" s="1">
        <v>43251</v>
      </c>
      <c r="B71">
        <v>151.91</v>
      </c>
      <c r="C71">
        <v>20440000</v>
      </c>
      <c r="E71">
        <f t="shared" si="1"/>
        <v>-4.9700480547692605E-2</v>
      </c>
      <c r="H71">
        <v>-4.9700480547692605E-2</v>
      </c>
    </row>
    <row r="72" spans="1:8" x14ac:dyDescent="0.25">
      <c r="A72" s="1">
        <v>43220</v>
      </c>
      <c r="B72">
        <v>144.36000000000001</v>
      </c>
      <c r="C72">
        <v>23930000</v>
      </c>
      <c r="E72">
        <f t="shared" si="1"/>
        <v>2.0919922416181638E-2</v>
      </c>
      <c r="H72">
        <v>2.0919922416181638E-2</v>
      </c>
    </row>
    <row r="73" spans="1:8" x14ac:dyDescent="0.25">
      <c r="A73" s="1">
        <v>43189</v>
      </c>
      <c r="B73">
        <v>147.38</v>
      </c>
      <c r="C73">
        <v>31570000</v>
      </c>
      <c r="E73">
        <f t="shared" si="1"/>
        <v>4.919256344144389E-2</v>
      </c>
      <c r="H73">
        <v>4.919256344144389E-2</v>
      </c>
    </row>
    <row r="74" spans="1:8" x14ac:dyDescent="0.25">
      <c r="A74" s="1">
        <v>43159</v>
      </c>
      <c r="B74">
        <v>154.63</v>
      </c>
      <c r="C74">
        <v>26260000</v>
      </c>
      <c r="E74">
        <f t="shared" si="1"/>
        <v>5.270646058332798E-2</v>
      </c>
      <c r="H74">
        <v>5.270646058332798E-2</v>
      </c>
    </row>
    <row r="75" spans="1:8" x14ac:dyDescent="0.25">
      <c r="A75" s="1">
        <v>43131</v>
      </c>
      <c r="B75">
        <v>162.78</v>
      </c>
      <c r="C75">
        <v>30170000</v>
      </c>
      <c r="E75">
        <f t="shared" si="1"/>
        <v>-3.1944956382847944E-2</v>
      </c>
      <c r="H75">
        <v>-3.1944956382847944E-2</v>
      </c>
    </row>
    <row r="76" spans="1:8" x14ac:dyDescent="0.25">
      <c r="A76" s="1">
        <v>43098</v>
      </c>
      <c r="B76">
        <v>157.58000000000001</v>
      </c>
      <c r="C76">
        <v>21140000</v>
      </c>
      <c r="E76">
        <f t="shared" si="1"/>
        <v>-0.10426450057113851</v>
      </c>
      <c r="H76">
        <v>-0.10426450057113851</v>
      </c>
    </row>
    <row r="77" spans="1:8" x14ac:dyDescent="0.25">
      <c r="A77" s="1">
        <v>43069</v>
      </c>
      <c r="B77">
        <v>141.15</v>
      </c>
      <c r="C77">
        <v>15710000</v>
      </c>
      <c r="E77">
        <f>(B78-B77)/B77</f>
        <v>-1</v>
      </c>
      <c r="H77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C325-9FC3-4A19-818A-8EF3896D5995}">
  <dimension ref="A1:L77"/>
  <sheetViews>
    <sheetView topLeftCell="D1" workbookViewId="0">
      <selection activeCell="J7" sqref="J7"/>
    </sheetView>
  </sheetViews>
  <sheetFormatPr defaultColWidth="8.85546875" defaultRowHeight="15" x14ac:dyDescent="0.25"/>
  <cols>
    <col min="1" max="1" width="10.7109375" bestFit="1" customWidth="1"/>
    <col min="4" max="4" width="15.7109375" customWidth="1"/>
    <col min="5" max="5" width="16.140625" customWidth="1"/>
    <col min="6" max="6" width="16.7109375" customWidth="1"/>
    <col min="7" max="7" width="17.7109375" customWidth="1"/>
    <col min="8" max="8" width="12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13</v>
      </c>
      <c r="H1" t="s">
        <v>22</v>
      </c>
      <c r="I1" s="4" t="s">
        <v>19</v>
      </c>
      <c r="L1" s="4" t="s">
        <v>20</v>
      </c>
    </row>
    <row r="2" spans="1:12" x14ac:dyDescent="0.25">
      <c r="A2" s="1">
        <v>45329</v>
      </c>
      <c r="B2">
        <v>141.93</v>
      </c>
      <c r="C2">
        <v>6730000</v>
      </c>
      <c r="D2">
        <v>11814667</v>
      </c>
      <c r="E2">
        <f>(B3-B2)/B2</f>
        <v>-7.0034524061156886E-2</v>
      </c>
      <c r="F2">
        <f>AVERAGE(E2:E77)</f>
        <v>-1.0929631682910872E-2</v>
      </c>
      <c r="H2">
        <v>-7.0034524061156886E-2</v>
      </c>
      <c r="I2" s="3"/>
      <c r="J2" s="3" t="s">
        <v>18</v>
      </c>
      <c r="L2">
        <f>SQRT(J3)</f>
        <v>0.14551571548540482</v>
      </c>
    </row>
    <row r="3" spans="1:12" ht="15.75" thickBot="1" x14ac:dyDescent="0.3">
      <c r="A3" s="1">
        <v>45322</v>
      </c>
      <c r="B3">
        <v>131.99</v>
      </c>
      <c r="C3">
        <v>15350000</v>
      </c>
      <c r="D3">
        <v>12178000</v>
      </c>
      <c r="E3">
        <f t="shared" ref="E3:E66" si="0">(B4-B3)/B3</f>
        <v>0.10803848776422449</v>
      </c>
      <c r="H3">
        <v>0.10803848776422449</v>
      </c>
      <c r="I3" s="2" t="s">
        <v>18</v>
      </c>
      <c r="J3" s="2">
        <f>VARP(EL!$E$2:$E$77)</f>
        <v>2.1174823453229286E-2</v>
      </c>
    </row>
    <row r="4" spans="1:12" x14ac:dyDescent="0.25">
      <c r="A4" s="1">
        <v>45289</v>
      </c>
      <c r="B4">
        <v>146.25</v>
      </c>
      <c r="C4">
        <v>14730000</v>
      </c>
      <c r="D4">
        <v>11831333</v>
      </c>
      <c r="E4">
        <f t="shared" si="0"/>
        <v>-0.12690598290598293</v>
      </c>
      <c r="F4" t="s">
        <v>17</v>
      </c>
      <c r="H4">
        <v>-0.12690598290598293</v>
      </c>
    </row>
    <row r="5" spans="1:12" x14ac:dyDescent="0.25">
      <c r="A5" s="1">
        <v>45260</v>
      </c>
      <c r="B5">
        <v>127.69</v>
      </c>
      <c r="C5">
        <v>18130000</v>
      </c>
      <c r="D5">
        <v>11424667</v>
      </c>
      <c r="E5">
        <f t="shared" si="0"/>
        <v>9.2411308638108459E-3</v>
      </c>
      <c r="F5">
        <f>F2-F7</f>
        <v>-4.4999268682910876E-2</v>
      </c>
      <c r="H5">
        <v>9.2411308638108459E-3</v>
      </c>
      <c r="I5" s="4" t="s">
        <v>24</v>
      </c>
    </row>
    <row r="6" spans="1:12" x14ac:dyDescent="0.25">
      <c r="A6" s="1">
        <v>45230</v>
      </c>
      <c r="B6">
        <v>128.87</v>
      </c>
      <c r="C6">
        <v>10700000</v>
      </c>
      <c r="D6">
        <v>10663333</v>
      </c>
      <c r="E6">
        <f t="shared" si="0"/>
        <v>0.12167300380228142</v>
      </c>
      <c r="F6" t="s">
        <v>23</v>
      </c>
      <c r="H6">
        <v>0.12167300380228142</v>
      </c>
      <c r="J6">
        <v>-7.00345240611569E-2</v>
      </c>
    </row>
    <row r="7" spans="1:12" x14ac:dyDescent="0.25">
      <c r="A7" s="1">
        <v>45198</v>
      </c>
      <c r="B7">
        <v>144.55000000000001</v>
      </c>
      <c r="C7">
        <v>12140000</v>
      </c>
      <c r="D7">
        <v>10359333</v>
      </c>
      <c r="E7">
        <f t="shared" si="0"/>
        <v>0.1105499827049463</v>
      </c>
      <c r="F7">
        <v>3.4069637E-2</v>
      </c>
      <c r="H7">
        <v>0.1105499827049463</v>
      </c>
      <c r="I7">
        <v>-7.00345240611569E-2</v>
      </c>
      <c r="J7">
        <v>2.1409954875088996E-2</v>
      </c>
    </row>
    <row r="8" spans="1:12" x14ac:dyDescent="0.25">
      <c r="A8" s="1">
        <v>45169</v>
      </c>
      <c r="B8">
        <v>160.53</v>
      </c>
      <c r="C8">
        <v>16740000</v>
      </c>
      <c r="D8">
        <v>10228000</v>
      </c>
      <c r="E8">
        <f t="shared" si="0"/>
        <v>0.12128574098299383</v>
      </c>
      <c r="H8">
        <v>0.12128574098299383</v>
      </c>
    </row>
    <row r="9" spans="1:12" x14ac:dyDescent="0.25">
      <c r="A9" s="1">
        <v>45138</v>
      </c>
      <c r="B9">
        <v>180</v>
      </c>
      <c r="C9">
        <v>11900000</v>
      </c>
      <c r="D9">
        <v>9906667</v>
      </c>
      <c r="E9">
        <f t="shared" si="0"/>
        <v>9.099999999999997E-2</v>
      </c>
      <c r="H9">
        <v>9.099999999999997E-2</v>
      </c>
    </row>
    <row r="10" spans="1:12" x14ac:dyDescent="0.25">
      <c r="A10" s="1">
        <v>45107</v>
      </c>
      <c r="B10">
        <v>196.38</v>
      </c>
      <c r="C10">
        <v>14750000</v>
      </c>
      <c r="D10">
        <v>9646667</v>
      </c>
      <c r="E10">
        <f t="shared" si="0"/>
        <v>-6.2888277828699435E-2</v>
      </c>
      <c r="H10">
        <v>-6.2888277828699435E-2</v>
      </c>
    </row>
    <row r="11" spans="1:12" x14ac:dyDescent="0.25">
      <c r="A11" s="1">
        <v>45077</v>
      </c>
      <c r="B11">
        <v>184.03</v>
      </c>
      <c r="C11">
        <v>15000000</v>
      </c>
      <c r="D11">
        <v>9494000</v>
      </c>
      <c r="E11">
        <f t="shared" si="0"/>
        <v>0.34065098081834483</v>
      </c>
      <c r="H11">
        <v>0.34065098081834483</v>
      </c>
    </row>
    <row r="12" spans="1:12" x14ac:dyDescent="0.25">
      <c r="A12" s="1">
        <v>45044</v>
      </c>
      <c r="B12">
        <v>246.72</v>
      </c>
      <c r="C12">
        <v>7010000</v>
      </c>
      <c r="D12">
        <v>9120000</v>
      </c>
      <c r="E12">
        <f t="shared" si="0"/>
        <v>-1.0538261997405597E-3</v>
      </c>
      <c r="H12">
        <v>-1.0538261997405597E-3</v>
      </c>
    </row>
    <row r="13" spans="1:12" x14ac:dyDescent="0.25">
      <c r="A13" s="1">
        <v>45016</v>
      </c>
      <c r="B13">
        <v>246.46</v>
      </c>
      <c r="C13">
        <v>8460000</v>
      </c>
      <c r="D13">
        <v>9386667</v>
      </c>
      <c r="E13">
        <f t="shared" si="0"/>
        <v>-1.3835916578755159E-2</v>
      </c>
      <c r="H13">
        <v>-1.3835916578755159E-2</v>
      </c>
    </row>
    <row r="14" spans="1:12" x14ac:dyDescent="0.25">
      <c r="A14" s="1">
        <v>44985</v>
      </c>
      <c r="B14">
        <v>243.05</v>
      </c>
      <c r="C14">
        <v>8410000</v>
      </c>
      <c r="D14">
        <v>9375333</v>
      </c>
      <c r="E14">
        <f t="shared" si="0"/>
        <v>0.14001234313927163</v>
      </c>
      <c r="H14">
        <v>0.14001234313927163</v>
      </c>
    </row>
    <row r="15" spans="1:12" x14ac:dyDescent="0.25">
      <c r="A15" s="1">
        <v>44957</v>
      </c>
      <c r="B15">
        <v>277.08</v>
      </c>
      <c r="C15">
        <v>7760000</v>
      </c>
      <c r="D15">
        <v>9444667</v>
      </c>
      <c r="E15">
        <f t="shared" si="0"/>
        <v>-0.1045546412588421</v>
      </c>
      <c r="H15">
        <v>-0.1045546412588421</v>
      </c>
    </row>
    <row r="16" spans="1:12" x14ac:dyDescent="0.25">
      <c r="A16" s="1">
        <v>44925</v>
      </c>
      <c r="B16">
        <v>248.11</v>
      </c>
      <c r="C16">
        <v>9410000</v>
      </c>
      <c r="D16">
        <v>9472000</v>
      </c>
      <c r="E16">
        <f t="shared" si="0"/>
        <v>-4.9655394784571441E-2</v>
      </c>
      <c r="H16">
        <v>-4.9655394784571441E-2</v>
      </c>
    </row>
    <row r="17" spans="1:8" x14ac:dyDescent="0.25">
      <c r="A17" s="1">
        <v>44895</v>
      </c>
      <c r="B17">
        <v>235.79</v>
      </c>
      <c r="C17">
        <v>12180000</v>
      </c>
      <c r="D17">
        <v>9364667</v>
      </c>
      <c r="E17">
        <f t="shared" si="0"/>
        <v>-0.14970948725560873</v>
      </c>
      <c r="H17">
        <v>-0.14970948725560873</v>
      </c>
    </row>
    <row r="18" spans="1:8" x14ac:dyDescent="0.25">
      <c r="A18" s="1">
        <v>44865</v>
      </c>
      <c r="B18">
        <v>200.49</v>
      </c>
      <c r="C18">
        <v>10150000</v>
      </c>
      <c r="D18">
        <v>8965333</v>
      </c>
      <c r="E18">
        <f t="shared" si="0"/>
        <v>7.6861688862287378E-2</v>
      </c>
      <c r="H18">
        <v>7.6861688862287378E-2</v>
      </c>
    </row>
    <row r="19" spans="1:8" x14ac:dyDescent="0.25">
      <c r="A19" s="1">
        <v>44834</v>
      </c>
      <c r="B19">
        <v>215.9</v>
      </c>
      <c r="C19">
        <v>8630000</v>
      </c>
      <c r="D19">
        <v>8704000</v>
      </c>
      <c r="E19">
        <f t="shared" si="0"/>
        <v>0.17823066234367757</v>
      </c>
      <c r="H19">
        <v>0.17823066234367757</v>
      </c>
    </row>
    <row r="20" spans="1:8" x14ac:dyDescent="0.25">
      <c r="A20" s="1">
        <v>44804</v>
      </c>
      <c r="B20">
        <v>254.38</v>
      </c>
      <c r="C20">
        <v>6710000</v>
      </c>
      <c r="D20">
        <v>8674667</v>
      </c>
      <c r="E20">
        <f t="shared" si="0"/>
        <v>7.359069109206709E-2</v>
      </c>
      <c r="H20">
        <v>7.359069109206709E-2</v>
      </c>
    </row>
    <row r="21" spans="1:8" x14ac:dyDescent="0.25">
      <c r="A21" s="1">
        <v>44771</v>
      </c>
      <c r="B21">
        <v>273.10000000000002</v>
      </c>
      <c r="C21">
        <v>6140000</v>
      </c>
      <c r="D21">
        <v>8772667</v>
      </c>
      <c r="E21">
        <f t="shared" si="0"/>
        <v>-6.7484437934822533E-2</v>
      </c>
      <c r="H21">
        <v>-6.7484437934822533E-2</v>
      </c>
    </row>
    <row r="22" spans="1:8" x14ac:dyDescent="0.25">
      <c r="A22" s="1">
        <v>44742</v>
      </c>
      <c r="B22">
        <v>254.67</v>
      </c>
      <c r="C22">
        <v>10170000</v>
      </c>
      <c r="D22">
        <v>8800000</v>
      </c>
      <c r="E22">
        <f t="shared" si="0"/>
        <v>-7.8533003494647227E-5</v>
      </c>
      <c r="H22">
        <v>-7.8533003494647227E-5</v>
      </c>
    </row>
    <row r="23" spans="1:8" x14ac:dyDescent="0.25">
      <c r="A23" s="1">
        <v>44712</v>
      </c>
      <c r="B23">
        <v>254.65</v>
      </c>
      <c r="C23">
        <v>11920000</v>
      </c>
      <c r="D23">
        <v>8906000</v>
      </c>
      <c r="E23">
        <f t="shared" si="0"/>
        <v>3.6952680149224412E-2</v>
      </c>
      <c r="H23">
        <v>3.6952680149224412E-2</v>
      </c>
    </row>
    <row r="24" spans="1:8" x14ac:dyDescent="0.25">
      <c r="A24" s="1">
        <v>44680</v>
      </c>
      <c r="B24">
        <v>264.06</v>
      </c>
      <c r="C24">
        <v>8000000</v>
      </c>
      <c r="D24">
        <v>8637333</v>
      </c>
      <c r="E24">
        <f t="shared" si="0"/>
        <v>3.1280769522078283E-2</v>
      </c>
      <c r="H24">
        <v>3.1280769522078283E-2</v>
      </c>
    </row>
    <row r="25" spans="1:8" x14ac:dyDescent="0.25">
      <c r="A25" s="1">
        <v>44651</v>
      </c>
      <c r="B25">
        <v>272.32</v>
      </c>
      <c r="C25">
        <v>12460000</v>
      </c>
      <c r="D25">
        <v>8671333</v>
      </c>
      <c r="E25">
        <f t="shared" si="0"/>
        <v>8.8168331374853082E-2</v>
      </c>
      <c r="H25">
        <v>8.8168331374853082E-2</v>
      </c>
    </row>
    <row r="26" spans="1:8" x14ac:dyDescent="0.25">
      <c r="A26" s="1">
        <v>44620</v>
      </c>
      <c r="B26">
        <v>296.33</v>
      </c>
      <c r="C26">
        <v>9390000</v>
      </c>
      <c r="D26">
        <v>8419333</v>
      </c>
      <c r="E26">
        <f t="shared" si="0"/>
        <v>5.2171565484426273E-2</v>
      </c>
      <c r="H26">
        <v>5.2171565484426273E-2</v>
      </c>
    </row>
    <row r="27" spans="1:8" x14ac:dyDescent="0.25">
      <c r="A27" s="1">
        <v>44592</v>
      </c>
      <c r="B27">
        <v>311.79000000000002</v>
      </c>
      <c r="C27">
        <v>11010000</v>
      </c>
      <c r="D27">
        <v>8422667</v>
      </c>
      <c r="E27">
        <f t="shared" si="0"/>
        <v>0.1873376310978542</v>
      </c>
      <c r="H27">
        <v>0.1873376310978542</v>
      </c>
    </row>
    <row r="28" spans="1:8" x14ac:dyDescent="0.25">
      <c r="A28" s="1">
        <v>44561</v>
      </c>
      <c r="B28">
        <v>370.2</v>
      </c>
      <c r="C28">
        <v>8290000</v>
      </c>
      <c r="D28">
        <v>8114000</v>
      </c>
      <c r="E28">
        <f t="shared" si="0"/>
        <v>-0.10299837925445704</v>
      </c>
      <c r="H28">
        <v>-0.10299837925445704</v>
      </c>
    </row>
    <row r="29" spans="1:8" x14ac:dyDescent="0.25">
      <c r="A29" s="1">
        <v>44530</v>
      </c>
      <c r="B29">
        <v>332.07</v>
      </c>
      <c r="C29">
        <v>9450000</v>
      </c>
      <c r="D29">
        <v>8060000</v>
      </c>
      <c r="E29">
        <f t="shared" si="0"/>
        <v>-2.3308338603306559E-2</v>
      </c>
      <c r="H29">
        <v>-2.3308338603306559E-2</v>
      </c>
    </row>
    <row r="30" spans="1:8" x14ac:dyDescent="0.25">
      <c r="A30" s="1">
        <v>44498</v>
      </c>
      <c r="B30">
        <v>324.33</v>
      </c>
      <c r="C30">
        <v>8170000</v>
      </c>
      <c r="D30">
        <v>7934667</v>
      </c>
      <c r="E30">
        <f t="shared" si="0"/>
        <v>-7.5232016773039742E-2</v>
      </c>
      <c r="H30">
        <v>-7.5232016773039742E-2</v>
      </c>
    </row>
    <row r="31" spans="1:8" x14ac:dyDescent="0.25">
      <c r="A31" s="1">
        <v>44469</v>
      </c>
      <c r="B31">
        <v>299.93</v>
      </c>
      <c r="C31">
        <v>7800000</v>
      </c>
      <c r="D31">
        <v>7846000</v>
      </c>
      <c r="E31">
        <f t="shared" si="0"/>
        <v>0.1352315540292735</v>
      </c>
      <c r="H31">
        <v>0.1352315540292735</v>
      </c>
    </row>
    <row r="32" spans="1:8" x14ac:dyDescent="0.25">
      <c r="A32" s="1">
        <v>44439</v>
      </c>
      <c r="B32">
        <v>340.49</v>
      </c>
      <c r="C32">
        <v>6190000</v>
      </c>
      <c r="D32">
        <v>7948667</v>
      </c>
      <c r="E32">
        <f t="shared" si="0"/>
        <v>-1.9560045816323608E-2</v>
      </c>
      <c r="H32">
        <v>-1.9560045816323608E-2</v>
      </c>
    </row>
    <row r="33" spans="1:8" x14ac:dyDescent="0.25">
      <c r="A33" s="1">
        <v>44407</v>
      </c>
      <c r="B33">
        <v>333.83</v>
      </c>
      <c r="C33">
        <v>6230000</v>
      </c>
      <c r="D33">
        <v>8136667</v>
      </c>
      <c r="E33">
        <f t="shared" si="0"/>
        <v>-4.7179702243656953E-2</v>
      </c>
      <c r="H33">
        <v>-4.7179702243656953E-2</v>
      </c>
    </row>
    <row r="34" spans="1:8" x14ac:dyDescent="0.25">
      <c r="A34" s="1">
        <v>44377</v>
      </c>
      <c r="B34">
        <v>318.08</v>
      </c>
      <c r="C34">
        <v>8190000</v>
      </c>
      <c r="D34">
        <v>8479333</v>
      </c>
      <c r="E34">
        <f t="shared" si="0"/>
        <v>-3.6343058350100613E-2</v>
      </c>
      <c r="H34">
        <v>-3.6343058350100613E-2</v>
      </c>
    </row>
    <row r="35" spans="1:8" x14ac:dyDescent="0.25">
      <c r="A35" s="1">
        <v>44347</v>
      </c>
      <c r="B35">
        <v>306.52</v>
      </c>
      <c r="C35">
        <v>8180000</v>
      </c>
      <c r="D35">
        <v>9208667</v>
      </c>
      <c r="E35">
        <f t="shared" si="0"/>
        <v>2.3750489364478763E-2</v>
      </c>
      <c r="H35">
        <v>2.3750489364478763E-2</v>
      </c>
    </row>
    <row r="36" spans="1:8" x14ac:dyDescent="0.25">
      <c r="A36" s="1">
        <v>44316</v>
      </c>
      <c r="B36">
        <v>313.8</v>
      </c>
      <c r="C36">
        <v>6550000</v>
      </c>
      <c r="D36">
        <v>9601333</v>
      </c>
      <c r="E36">
        <f t="shared" si="0"/>
        <v>-7.3135755258126156E-2</v>
      </c>
      <c r="H36">
        <v>-7.3135755258126156E-2</v>
      </c>
    </row>
    <row r="37" spans="1:8" x14ac:dyDescent="0.25">
      <c r="A37" s="1">
        <v>44286</v>
      </c>
      <c r="B37">
        <v>290.85000000000002</v>
      </c>
      <c r="C37">
        <v>11760000</v>
      </c>
      <c r="D37">
        <v>9964667</v>
      </c>
      <c r="E37">
        <f t="shared" si="0"/>
        <v>-1.7156609936393358E-2</v>
      </c>
      <c r="H37">
        <v>-1.7156609936393358E-2</v>
      </c>
    </row>
    <row r="38" spans="1:8" x14ac:dyDescent="0.25">
      <c r="A38" s="1">
        <v>44253</v>
      </c>
      <c r="B38">
        <v>285.86</v>
      </c>
      <c r="C38">
        <v>7890000</v>
      </c>
      <c r="D38">
        <v>9826667</v>
      </c>
      <c r="E38">
        <f t="shared" si="0"/>
        <v>-0.17214720492548802</v>
      </c>
      <c r="H38">
        <v>-0.17214720492548802</v>
      </c>
    </row>
    <row r="39" spans="1:8" x14ac:dyDescent="0.25">
      <c r="A39" s="1">
        <v>44225</v>
      </c>
      <c r="B39">
        <v>236.65</v>
      </c>
      <c r="C39">
        <v>8510000</v>
      </c>
      <c r="D39">
        <v>9874000</v>
      </c>
      <c r="E39">
        <f t="shared" si="0"/>
        <v>0.12482569195013729</v>
      </c>
      <c r="H39">
        <v>0.12482569195013729</v>
      </c>
    </row>
    <row r="40" spans="1:8" x14ac:dyDescent="0.25">
      <c r="A40" s="1">
        <v>44196</v>
      </c>
      <c r="B40">
        <v>266.19</v>
      </c>
      <c r="C40">
        <v>8680000</v>
      </c>
      <c r="D40">
        <v>10049333</v>
      </c>
      <c r="E40">
        <f t="shared" si="0"/>
        <v>-7.840264472745033E-2</v>
      </c>
      <c r="H40">
        <v>-7.840264472745033E-2</v>
      </c>
    </row>
    <row r="41" spans="1:8" x14ac:dyDescent="0.25">
      <c r="A41" s="1">
        <v>44165</v>
      </c>
      <c r="B41">
        <v>245.32</v>
      </c>
      <c r="C41">
        <v>9440000</v>
      </c>
      <c r="D41">
        <v>10066667</v>
      </c>
      <c r="E41">
        <f t="shared" si="0"/>
        <v>-0.10459807598239033</v>
      </c>
      <c r="H41">
        <v>-0.10459807598239033</v>
      </c>
    </row>
    <row r="42" spans="1:8" x14ac:dyDescent="0.25">
      <c r="A42" s="1">
        <v>44134</v>
      </c>
      <c r="B42">
        <v>219.66</v>
      </c>
      <c r="C42">
        <v>6380000</v>
      </c>
      <c r="D42">
        <v>10172000</v>
      </c>
      <c r="E42">
        <f t="shared" si="0"/>
        <v>-6.4190111991259064E-3</v>
      </c>
      <c r="H42">
        <v>-6.4190111991259064E-3</v>
      </c>
    </row>
    <row r="43" spans="1:8" x14ac:dyDescent="0.25">
      <c r="A43" s="1">
        <v>44104</v>
      </c>
      <c r="B43">
        <v>218.25</v>
      </c>
      <c r="C43">
        <v>7480000</v>
      </c>
      <c r="D43">
        <v>10214667</v>
      </c>
      <c r="E43">
        <f t="shared" si="0"/>
        <v>1.5899198167239399E-2</v>
      </c>
      <c r="H43">
        <v>1.5899198167239399E-2</v>
      </c>
    </row>
    <row r="44" spans="1:8" x14ac:dyDescent="0.25">
      <c r="A44" s="1">
        <v>44074</v>
      </c>
      <c r="B44">
        <v>221.72</v>
      </c>
      <c r="C44">
        <v>7570000</v>
      </c>
      <c r="D44">
        <v>10264000</v>
      </c>
      <c r="E44">
        <f t="shared" si="0"/>
        <v>-0.10905646761681403</v>
      </c>
      <c r="H44">
        <v>-0.10905646761681403</v>
      </c>
    </row>
    <row r="45" spans="1:8" x14ac:dyDescent="0.25">
      <c r="A45" s="1">
        <v>44043</v>
      </c>
      <c r="B45">
        <v>197.54</v>
      </c>
      <c r="C45">
        <v>6840000</v>
      </c>
      <c r="D45">
        <v>10394667</v>
      </c>
      <c r="E45">
        <f t="shared" si="0"/>
        <v>-4.4851675610002965E-2</v>
      </c>
      <c r="H45">
        <v>-4.4851675610002965E-2</v>
      </c>
    </row>
    <row r="46" spans="1:8" x14ac:dyDescent="0.25">
      <c r="A46" s="1">
        <v>44012</v>
      </c>
      <c r="B46">
        <v>188.68</v>
      </c>
      <c r="C46">
        <v>9340000</v>
      </c>
      <c r="D46">
        <v>10370000</v>
      </c>
      <c r="E46">
        <f t="shared" si="0"/>
        <v>4.6586813652745349E-2</v>
      </c>
      <c r="H46">
        <v>4.6586813652745349E-2</v>
      </c>
    </row>
    <row r="47" spans="1:8" x14ac:dyDescent="0.25">
      <c r="A47" s="1">
        <v>43980</v>
      </c>
      <c r="B47">
        <v>197.47</v>
      </c>
      <c r="C47">
        <v>9010000</v>
      </c>
      <c r="D47">
        <v>10334000</v>
      </c>
      <c r="E47">
        <f t="shared" si="0"/>
        <v>-0.10669975186104215</v>
      </c>
      <c r="H47">
        <v>-0.10669975186104215</v>
      </c>
    </row>
    <row r="48" spans="1:8" x14ac:dyDescent="0.25">
      <c r="A48" s="1">
        <v>43951</v>
      </c>
      <c r="B48">
        <v>176.4</v>
      </c>
      <c r="C48">
        <v>11370000</v>
      </c>
      <c r="D48">
        <v>10392667</v>
      </c>
      <c r="E48">
        <f t="shared" si="0"/>
        <v>-9.6712018140589578E-2</v>
      </c>
      <c r="H48">
        <v>-9.6712018140589578E-2</v>
      </c>
    </row>
    <row r="49" spans="1:8" x14ac:dyDescent="0.25">
      <c r="A49" s="1">
        <v>43921</v>
      </c>
      <c r="B49">
        <v>159.34</v>
      </c>
      <c r="C49">
        <v>19130000</v>
      </c>
      <c r="D49">
        <v>10526000</v>
      </c>
      <c r="E49">
        <f t="shared" si="0"/>
        <v>0.15225304380569846</v>
      </c>
      <c r="H49">
        <v>0.15225304380569846</v>
      </c>
    </row>
    <row r="50" spans="1:8" x14ac:dyDescent="0.25">
      <c r="A50" s="1">
        <v>43889</v>
      </c>
      <c r="B50">
        <v>183.6</v>
      </c>
      <c r="C50">
        <v>14070000</v>
      </c>
      <c r="D50">
        <v>9958667</v>
      </c>
      <c r="E50">
        <f t="shared" si="0"/>
        <v>6.2962962962962971E-2</v>
      </c>
      <c r="H50">
        <v>6.2962962962962971E-2</v>
      </c>
    </row>
    <row r="51" spans="1:8" x14ac:dyDescent="0.25">
      <c r="A51" s="1">
        <v>43861</v>
      </c>
      <c r="B51">
        <v>195.16</v>
      </c>
      <c r="C51">
        <v>12000000</v>
      </c>
      <c r="D51">
        <v>9824000</v>
      </c>
      <c r="E51">
        <f t="shared" si="0"/>
        <v>5.8311129329780671E-2</v>
      </c>
      <c r="H51">
        <v>5.8311129329780671E-2</v>
      </c>
    </row>
    <row r="52" spans="1:8" x14ac:dyDescent="0.25">
      <c r="A52" s="1">
        <v>43830</v>
      </c>
      <c r="B52">
        <v>206.54</v>
      </c>
      <c r="C52">
        <v>9690000</v>
      </c>
      <c r="D52">
        <v>9886667</v>
      </c>
      <c r="E52">
        <f t="shared" si="0"/>
        <v>-5.3597366127626576E-2</v>
      </c>
      <c r="H52">
        <v>-5.3597366127626576E-2</v>
      </c>
    </row>
    <row r="53" spans="1:8" x14ac:dyDescent="0.25">
      <c r="A53" s="1">
        <v>43798</v>
      </c>
      <c r="B53">
        <v>195.47</v>
      </c>
      <c r="C53">
        <v>8600000</v>
      </c>
      <c r="D53">
        <v>9774667</v>
      </c>
      <c r="E53">
        <f t="shared" si="0"/>
        <v>-4.7066045940553483E-2</v>
      </c>
      <c r="H53">
        <v>-4.7066045940553483E-2</v>
      </c>
    </row>
    <row r="54" spans="1:8" x14ac:dyDescent="0.25">
      <c r="A54" s="1">
        <v>43769</v>
      </c>
      <c r="B54">
        <v>186.27</v>
      </c>
      <c r="C54">
        <v>11140000</v>
      </c>
      <c r="D54">
        <v>10004667</v>
      </c>
      <c r="E54">
        <f t="shared" si="0"/>
        <v>6.8073227036022851E-2</v>
      </c>
      <c r="H54">
        <v>6.8073227036022851E-2</v>
      </c>
    </row>
    <row r="55" spans="1:8" x14ac:dyDescent="0.25">
      <c r="A55" s="1">
        <v>43738</v>
      </c>
      <c r="B55">
        <v>198.95</v>
      </c>
      <c r="C55">
        <v>8940000</v>
      </c>
      <c r="D55">
        <v>9918667</v>
      </c>
      <c r="E55">
        <f t="shared" si="0"/>
        <v>-4.825332998240661E-3</v>
      </c>
      <c r="H55">
        <v>-4.825332998240661E-3</v>
      </c>
    </row>
    <row r="56" spans="1:8" x14ac:dyDescent="0.25">
      <c r="A56" s="1">
        <v>43707</v>
      </c>
      <c r="B56">
        <v>197.99</v>
      </c>
      <c r="C56">
        <v>11020000</v>
      </c>
      <c r="D56">
        <v>9977333</v>
      </c>
      <c r="E56">
        <f t="shared" si="0"/>
        <v>-6.970048992373358E-2</v>
      </c>
      <c r="H56">
        <v>-6.970048992373358E-2</v>
      </c>
    </row>
    <row r="57" spans="1:8" x14ac:dyDescent="0.25">
      <c r="A57" s="1">
        <v>43677</v>
      </c>
      <c r="B57">
        <v>184.19</v>
      </c>
      <c r="C57">
        <v>7020000</v>
      </c>
      <c r="D57">
        <v>10089333</v>
      </c>
      <c r="E57">
        <f t="shared" si="0"/>
        <v>-5.8635105054562356E-3</v>
      </c>
      <c r="H57">
        <v>-5.8635105054562356E-3</v>
      </c>
    </row>
    <row r="58" spans="1:8" x14ac:dyDescent="0.25">
      <c r="A58" s="1">
        <v>43644</v>
      </c>
      <c r="B58">
        <v>183.11</v>
      </c>
      <c r="C58">
        <v>8220000</v>
      </c>
      <c r="D58">
        <v>10242667</v>
      </c>
      <c r="E58">
        <f t="shared" si="0"/>
        <v>-0.12058325596635908</v>
      </c>
      <c r="H58">
        <v>-0.12058325596635908</v>
      </c>
    </row>
    <row r="59" spans="1:8" x14ac:dyDescent="0.25">
      <c r="A59" s="1">
        <v>43616</v>
      </c>
      <c r="B59">
        <v>161.03</v>
      </c>
      <c r="C59">
        <v>9530000</v>
      </c>
      <c r="D59">
        <v>10398000</v>
      </c>
      <c r="E59">
        <f t="shared" si="0"/>
        <v>6.6944047692976474E-2</v>
      </c>
      <c r="H59">
        <v>6.6944047692976474E-2</v>
      </c>
    </row>
    <row r="60" spans="1:8" x14ac:dyDescent="0.25">
      <c r="A60" s="1">
        <v>43585</v>
      </c>
      <c r="B60">
        <v>171.81</v>
      </c>
      <c r="C60">
        <v>6470000</v>
      </c>
      <c r="D60">
        <v>10476000</v>
      </c>
      <c r="E60">
        <f t="shared" si="0"/>
        <v>-3.6435597462312966E-2</v>
      </c>
      <c r="H60">
        <v>-3.6435597462312966E-2</v>
      </c>
    </row>
    <row r="61" spans="1:8" x14ac:dyDescent="0.25">
      <c r="A61" s="1">
        <v>43553</v>
      </c>
      <c r="B61">
        <v>165.55</v>
      </c>
      <c r="C61">
        <v>8800000</v>
      </c>
      <c r="D61">
        <v>10606667</v>
      </c>
      <c r="E61">
        <f t="shared" si="0"/>
        <v>-5.2008456659619527E-2</v>
      </c>
      <c r="H61">
        <v>-5.2008456659619527E-2</v>
      </c>
    </row>
    <row r="62" spans="1:8" x14ac:dyDescent="0.25">
      <c r="A62" s="1">
        <v>43524</v>
      </c>
      <c r="B62">
        <v>156.94</v>
      </c>
      <c r="C62">
        <v>9890000</v>
      </c>
      <c r="D62">
        <v>10615333</v>
      </c>
      <c r="E62">
        <f t="shared" si="0"/>
        <v>-0.13075060532687657</v>
      </c>
      <c r="H62">
        <v>-0.13075060532687657</v>
      </c>
    </row>
    <row r="63" spans="1:8" x14ac:dyDescent="0.25">
      <c r="A63" s="1">
        <v>43496</v>
      </c>
      <c r="B63">
        <v>136.41999999999999</v>
      </c>
      <c r="C63">
        <v>13370000</v>
      </c>
      <c r="D63">
        <v>10709333</v>
      </c>
      <c r="E63">
        <f t="shared" si="0"/>
        <v>-4.6327517959243468E-2</v>
      </c>
      <c r="H63">
        <v>-4.6327517959243468E-2</v>
      </c>
    </row>
    <row r="64" spans="1:8" x14ac:dyDescent="0.25">
      <c r="A64" s="1">
        <v>43465</v>
      </c>
      <c r="B64">
        <v>130.1</v>
      </c>
      <c r="C64">
        <v>10620000</v>
      </c>
      <c r="E64">
        <f t="shared" si="0"/>
        <v>9.6541122213681801E-2</v>
      </c>
      <c r="H64">
        <v>9.6541122213681801E-2</v>
      </c>
    </row>
    <row r="65" spans="1:8" x14ac:dyDescent="0.25">
      <c r="A65" s="1">
        <v>43434</v>
      </c>
      <c r="B65">
        <v>142.66</v>
      </c>
      <c r="C65">
        <v>12050000</v>
      </c>
      <c r="E65">
        <f t="shared" si="0"/>
        <v>-3.6590494882938446E-2</v>
      </c>
      <c r="H65">
        <v>-3.6590494882938446E-2</v>
      </c>
    </row>
    <row r="66" spans="1:8" x14ac:dyDescent="0.25">
      <c r="A66" s="1">
        <v>43404</v>
      </c>
      <c r="B66">
        <v>137.44</v>
      </c>
      <c r="C66">
        <v>12940000</v>
      </c>
      <c r="E66">
        <f t="shared" si="0"/>
        <v>5.7334109429569236E-2</v>
      </c>
      <c r="H66">
        <v>5.7334109429569236E-2</v>
      </c>
    </row>
    <row r="67" spans="1:8" x14ac:dyDescent="0.25">
      <c r="A67" s="1">
        <v>43371</v>
      </c>
      <c r="B67">
        <v>145.32</v>
      </c>
      <c r="C67">
        <v>8010000</v>
      </c>
      <c r="E67">
        <f t="shared" ref="E67:E77" si="1">(B68-B67)/B67</f>
        <v>-3.5783099366914317E-2</v>
      </c>
      <c r="H67">
        <v>-3.5783099366914317E-2</v>
      </c>
    </row>
    <row r="68" spans="1:8" x14ac:dyDescent="0.25">
      <c r="A68" s="1">
        <v>43343</v>
      </c>
      <c r="B68">
        <v>140.12</v>
      </c>
      <c r="C68">
        <v>12050000</v>
      </c>
      <c r="E68">
        <f t="shared" si="1"/>
        <v>-3.6968312874678895E-2</v>
      </c>
      <c r="H68">
        <v>-3.6968312874678895E-2</v>
      </c>
    </row>
    <row r="69" spans="1:8" x14ac:dyDescent="0.25">
      <c r="A69" s="1">
        <v>43312</v>
      </c>
      <c r="B69">
        <v>134.94</v>
      </c>
      <c r="C69">
        <v>9850000</v>
      </c>
      <c r="E69">
        <f t="shared" si="1"/>
        <v>5.7432933155476512E-2</v>
      </c>
      <c r="H69">
        <v>5.7432933155476512E-2</v>
      </c>
    </row>
    <row r="70" spans="1:8" x14ac:dyDescent="0.25">
      <c r="A70" s="1">
        <v>43280</v>
      </c>
      <c r="B70">
        <v>142.69</v>
      </c>
      <c r="C70">
        <v>9820000</v>
      </c>
      <c r="E70">
        <f t="shared" si="1"/>
        <v>4.7305347256289862E-2</v>
      </c>
      <c r="H70">
        <v>4.7305347256289862E-2</v>
      </c>
    </row>
    <row r="71" spans="1:8" x14ac:dyDescent="0.25">
      <c r="A71" s="1">
        <v>43251</v>
      </c>
      <c r="B71">
        <v>149.44</v>
      </c>
      <c r="C71">
        <v>12700000</v>
      </c>
      <c r="E71">
        <f t="shared" si="1"/>
        <v>-9.0337259100642022E-3</v>
      </c>
      <c r="H71">
        <v>-9.0337259100642022E-3</v>
      </c>
    </row>
    <row r="72" spans="1:8" x14ac:dyDescent="0.25">
      <c r="A72" s="1">
        <v>43220</v>
      </c>
      <c r="B72">
        <v>148.09</v>
      </c>
      <c r="C72">
        <v>9320000</v>
      </c>
      <c r="E72">
        <f t="shared" si="1"/>
        <v>1.100682017691941E-2</v>
      </c>
      <c r="H72">
        <v>1.100682017691941E-2</v>
      </c>
    </row>
    <row r="73" spans="1:8" x14ac:dyDescent="0.25">
      <c r="A73" s="1">
        <v>43189</v>
      </c>
      <c r="B73">
        <v>149.72</v>
      </c>
      <c r="C73">
        <v>10550000</v>
      </c>
      <c r="E73">
        <f t="shared" si="1"/>
        <v>-7.534063585359338E-2</v>
      </c>
      <c r="H73">
        <v>-7.534063585359338E-2</v>
      </c>
    </row>
    <row r="74" spans="1:8" x14ac:dyDescent="0.25">
      <c r="A74" s="1">
        <v>43159</v>
      </c>
      <c r="B74">
        <v>138.44</v>
      </c>
      <c r="C74">
        <v>10700000</v>
      </c>
      <c r="E74">
        <f t="shared" si="1"/>
        <v>-2.5137243571222118E-2</v>
      </c>
      <c r="H74">
        <v>-2.5137243571222118E-2</v>
      </c>
    </row>
    <row r="75" spans="1:8" x14ac:dyDescent="0.25">
      <c r="A75" s="1">
        <v>43131</v>
      </c>
      <c r="B75">
        <v>134.96</v>
      </c>
      <c r="C75">
        <v>8430000</v>
      </c>
      <c r="E75">
        <f t="shared" si="1"/>
        <v>-5.7202133965619538E-2</v>
      </c>
      <c r="H75">
        <v>-5.7202133965619538E-2</v>
      </c>
    </row>
    <row r="76" spans="1:8" x14ac:dyDescent="0.25">
      <c r="A76" s="1">
        <v>43098</v>
      </c>
      <c r="B76">
        <v>127.24</v>
      </c>
      <c r="C76">
        <v>8930000</v>
      </c>
      <c r="E76">
        <f t="shared" si="1"/>
        <v>-1.8940584721785576E-2</v>
      </c>
      <c r="H76">
        <v>-1.8940584721785576E-2</v>
      </c>
    </row>
    <row r="77" spans="1:8" x14ac:dyDescent="0.25">
      <c r="A77" s="1">
        <v>43069</v>
      </c>
      <c r="B77">
        <v>124.83</v>
      </c>
      <c r="C77">
        <v>11300000</v>
      </c>
      <c r="E77">
        <f t="shared" si="1"/>
        <v>-1</v>
      </c>
      <c r="H77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5D5A-B5C2-47F5-A2A0-97666890FFB9}">
  <dimension ref="A1:L77"/>
  <sheetViews>
    <sheetView topLeftCell="E1" workbookViewId="0">
      <selection activeCell="L7" sqref="L7"/>
    </sheetView>
  </sheetViews>
  <sheetFormatPr defaultColWidth="8.85546875" defaultRowHeight="15" x14ac:dyDescent="0.25"/>
  <cols>
    <col min="1" max="1" width="10.7109375" bestFit="1" customWidth="1"/>
    <col min="4" max="4" width="13.42578125" customWidth="1"/>
    <col min="5" max="5" width="16.140625" customWidth="1"/>
    <col min="6" max="6" width="17.85546875" customWidth="1"/>
    <col min="7" max="7" width="18" customWidth="1"/>
    <col min="8" max="8" width="12.7109375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14</v>
      </c>
      <c r="H1" t="s">
        <v>22</v>
      </c>
      <c r="I1" s="4" t="s">
        <v>19</v>
      </c>
      <c r="L1" s="4" t="s">
        <v>20</v>
      </c>
    </row>
    <row r="2" spans="1:12" x14ac:dyDescent="0.25">
      <c r="A2" s="1">
        <v>45329</v>
      </c>
      <c r="B2">
        <v>127.47</v>
      </c>
      <c r="C2">
        <v>11380000</v>
      </c>
      <c r="D2">
        <v>50998000</v>
      </c>
      <c r="E2">
        <f>(B3-B2)/B2</f>
        <v>-5.2482937161685082E-2</v>
      </c>
      <c r="F2">
        <f>AVERAGE(E2:E77)</f>
        <v>-2.3086373314023235E-2</v>
      </c>
      <c r="H2">
        <v>-5.2482937161685082E-2</v>
      </c>
      <c r="I2" s="3"/>
      <c r="J2" s="3" t="s">
        <v>18</v>
      </c>
      <c r="L2">
        <f>SQRT(J3)</f>
        <v>0.12638232557978396</v>
      </c>
    </row>
    <row r="3" spans="1:12" ht="15.75" thickBot="1" x14ac:dyDescent="0.3">
      <c r="A3" s="1">
        <v>45322</v>
      </c>
      <c r="B3">
        <v>120.78</v>
      </c>
      <c r="C3">
        <v>55280000</v>
      </c>
      <c r="D3">
        <v>54149332</v>
      </c>
      <c r="E3">
        <f t="shared" ref="E3:E66" si="0">(B4-B3)/B3</f>
        <v>-9.7367113760556429E-2</v>
      </c>
      <c r="H3">
        <v>-9.7367113760556429E-2</v>
      </c>
      <c r="I3" s="2" t="s">
        <v>18</v>
      </c>
      <c r="J3" s="2">
        <f>VARP(mrk!$E$2:$E$77)</f>
        <v>1.5972492218954516E-2</v>
      </c>
    </row>
    <row r="4" spans="1:12" x14ac:dyDescent="0.25">
      <c r="A4" s="1">
        <v>45289</v>
      </c>
      <c r="B4">
        <v>109.02</v>
      </c>
      <c r="C4">
        <v>66600000</v>
      </c>
      <c r="D4">
        <v>54275332</v>
      </c>
      <c r="E4">
        <f t="shared" si="0"/>
        <v>-5.9988992845349406E-2</v>
      </c>
      <c r="F4" t="s">
        <v>17</v>
      </c>
      <c r="H4">
        <v>-5.9988992845349406E-2</v>
      </c>
    </row>
    <row r="5" spans="1:12" x14ac:dyDescent="0.25">
      <c r="A5" s="1">
        <v>45260</v>
      </c>
      <c r="B5">
        <v>102.48</v>
      </c>
      <c r="C5">
        <v>64180000</v>
      </c>
      <c r="D5">
        <v>53431332</v>
      </c>
      <c r="E5">
        <f t="shared" si="0"/>
        <v>2.1467603434816439E-3</v>
      </c>
      <c r="F5">
        <f>F2-F7</f>
        <v>-5.7156010314023231E-2</v>
      </c>
      <c r="H5">
        <v>2.1467603434816439E-3</v>
      </c>
      <c r="I5" s="4" t="s">
        <v>24</v>
      </c>
    </row>
    <row r="6" spans="1:12" x14ac:dyDescent="0.25">
      <c r="A6" s="1">
        <v>45230</v>
      </c>
      <c r="B6">
        <v>102.7</v>
      </c>
      <c r="C6">
        <v>49860000</v>
      </c>
      <c r="D6">
        <v>52401332</v>
      </c>
      <c r="E6">
        <f t="shared" si="0"/>
        <v>2.4342745861733201E-3</v>
      </c>
      <c r="F6" t="s">
        <v>23</v>
      </c>
      <c r="H6">
        <v>2.4342745861733201E-3</v>
      </c>
      <c r="J6">
        <v>-5.2482937161685103E-2</v>
      </c>
    </row>
    <row r="7" spans="1:12" x14ac:dyDescent="0.25">
      <c r="A7" s="1">
        <v>45198</v>
      </c>
      <c r="B7">
        <v>102.95</v>
      </c>
      <c r="C7">
        <v>40760000</v>
      </c>
      <c r="D7">
        <v>52496000</v>
      </c>
      <c r="E7">
        <f t="shared" si="0"/>
        <v>5.8572122389509478E-2</v>
      </c>
      <c r="F7">
        <v>3.4069637E-2</v>
      </c>
      <c r="H7">
        <v>5.8572122389509478E-2</v>
      </c>
      <c r="I7">
        <v>-5.2482937161685103E-2</v>
      </c>
      <c r="J7">
        <v>1.6173783047577057E-2</v>
      </c>
    </row>
    <row r="8" spans="1:12" x14ac:dyDescent="0.25">
      <c r="A8" s="1">
        <v>45169</v>
      </c>
      <c r="B8">
        <v>108.98</v>
      </c>
      <c r="C8">
        <v>46880000</v>
      </c>
      <c r="D8">
        <v>55018000</v>
      </c>
      <c r="E8">
        <f t="shared" si="0"/>
        <v>-2.1380069737566509E-2</v>
      </c>
      <c r="H8">
        <v>-2.1380069737566509E-2</v>
      </c>
    </row>
    <row r="9" spans="1:12" x14ac:dyDescent="0.25">
      <c r="A9" s="1">
        <v>45138</v>
      </c>
      <c r="B9">
        <v>106.65</v>
      </c>
      <c r="C9">
        <v>47720000</v>
      </c>
      <c r="D9">
        <v>56361332</v>
      </c>
      <c r="E9">
        <f t="shared" si="0"/>
        <v>8.1950304735114804E-2</v>
      </c>
      <c r="H9">
        <v>8.1950304735114804E-2</v>
      </c>
    </row>
    <row r="10" spans="1:12" x14ac:dyDescent="0.25">
      <c r="A10" s="1">
        <v>45107</v>
      </c>
      <c r="B10">
        <v>115.39</v>
      </c>
      <c r="C10">
        <v>56680000</v>
      </c>
      <c r="D10">
        <v>56856000</v>
      </c>
      <c r="E10">
        <f t="shared" si="0"/>
        <v>-4.3157985960655204E-2</v>
      </c>
      <c r="H10">
        <v>-4.3157985960655204E-2</v>
      </c>
    </row>
    <row r="11" spans="1:12" x14ac:dyDescent="0.25">
      <c r="A11" s="1">
        <v>45077</v>
      </c>
      <c r="B11">
        <v>110.41</v>
      </c>
      <c r="C11">
        <v>48360000</v>
      </c>
      <c r="D11">
        <v>57512000</v>
      </c>
      <c r="E11">
        <f t="shared" si="0"/>
        <v>4.5829182139298999E-2</v>
      </c>
      <c r="H11">
        <v>4.5829182139298999E-2</v>
      </c>
    </row>
    <row r="12" spans="1:12" x14ac:dyDescent="0.25">
      <c r="A12" s="1">
        <v>45044</v>
      </c>
      <c r="B12">
        <v>115.47</v>
      </c>
      <c r="C12">
        <v>37980000</v>
      </c>
      <c r="D12">
        <v>58193332</v>
      </c>
      <c r="E12">
        <f t="shared" si="0"/>
        <v>-7.8635143327271145E-2</v>
      </c>
      <c r="H12">
        <v>-7.8635143327271145E-2</v>
      </c>
    </row>
    <row r="13" spans="1:12" x14ac:dyDescent="0.25">
      <c r="A13" s="1">
        <v>45016</v>
      </c>
      <c r="B13">
        <v>106.39</v>
      </c>
      <c r="C13">
        <v>79690000</v>
      </c>
      <c r="D13">
        <v>60146668</v>
      </c>
      <c r="E13">
        <f t="shared" si="0"/>
        <v>-1.409906946141608E-3</v>
      </c>
      <c r="H13">
        <v>-1.409906946141608E-3</v>
      </c>
    </row>
    <row r="14" spans="1:12" x14ac:dyDescent="0.25">
      <c r="A14" s="1">
        <v>44985</v>
      </c>
      <c r="B14">
        <v>106.24</v>
      </c>
      <c r="C14">
        <v>46050000</v>
      </c>
      <c r="D14">
        <v>60128000</v>
      </c>
      <c r="E14">
        <f t="shared" si="0"/>
        <v>1.1012801204819294E-2</v>
      </c>
      <c r="H14">
        <v>1.1012801204819294E-2</v>
      </c>
    </row>
    <row r="15" spans="1:12" x14ac:dyDescent="0.25">
      <c r="A15" s="1">
        <v>44957</v>
      </c>
      <c r="B15">
        <v>107.41</v>
      </c>
      <c r="C15">
        <v>48780000</v>
      </c>
      <c r="D15">
        <v>61848000</v>
      </c>
      <c r="E15">
        <f t="shared" si="0"/>
        <v>3.2957825155944573E-2</v>
      </c>
      <c r="H15">
        <v>3.2957825155944573E-2</v>
      </c>
    </row>
    <row r="16" spans="1:12" x14ac:dyDescent="0.25">
      <c r="A16" s="1">
        <v>44925</v>
      </c>
      <c r="B16">
        <v>110.95</v>
      </c>
      <c r="C16">
        <v>64770000</v>
      </c>
      <c r="D16">
        <v>64175332</v>
      </c>
      <c r="E16">
        <f t="shared" si="0"/>
        <v>-7.4808472284812822E-3</v>
      </c>
      <c r="H16">
        <v>-7.4808472284812822E-3</v>
      </c>
    </row>
    <row r="17" spans="1:8" x14ac:dyDescent="0.25">
      <c r="A17" s="1">
        <v>44895</v>
      </c>
      <c r="B17">
        <v>110.12</v>
      </c>
      <c r="C17">
        <v>58650000</v>
      </c>
      <c r="D17">
        <v>65633332</v>
      </c>
      <c r="E17">
        <f t="shared" si="0"/>
        <v>-8.1002542680711956E-2</v>
      </c>
      <c r="H17">
        <v>-8.1002542680711956E-2</v>
      </c>
    </row>
    <row r="18" spans="1:8" x14ac:dyDescent="0.25">
      <c r="A18" s="1">
        <v>44865</v>
      </c>
      <c r="B18">
        <v>101.2</v>
      </c>
      <c r="C18">
        <v>57170000</v>
      </c>
      <c r="D18">
        <v>64831332</v>
      </c>
      <c r="E18">
        <f t="shared" si="0"/>
        <v>-0.14901185770750985</v>
      </c>
      <c r="H18">
        <v>-0.14901185770750985</v>
      </c>
    </row>
    <row r="19" spans="1:8" x14ac:dyDescent="0.25">
      <c r="A19" s="1">
        <v>44834</v>
      </c>
      <c r="B19">
        <v>86.12</v>
      </c>
      <c r="C19">
        <v>53940000</v>
      </c>
      <c r="D19">
        <v>64573332</v>
      </c>
      <c r="E19">
        <f t="shared" si="0"/>
        <v>-8.8248954946586744E-3</v>
      </c>
      <c r="H19">
        <v>-8.8248954946586744E-3</v>
      </c>
    </row>
    <row r="20" spans="1:8" x14ac:dyDescent="0.25">
      <c r="A20" s="1">
        <v>44804</v>
      </c>
      <c r="B20">
        <v>85.36</v>
      </c>
      <c r="C20">
        <v>48730000</v>
      </c>
      <c r="D20">
        <v>66694668</v>
      </c>
      <c r="E20">
        <f t="shared" si="0"/>
        <v>4.6626054358013168E-2</v>
      </c>
      <c r="H20">
        <v>4.6626054358013168E-2</v>
      </c>
    </row>
    <row r="21" spans="1:8" x14ac:dyDescent="0.25">
      <c r="A21" s="1">
        <v>44771</v>
      </c>
      <c r="B21">
        <v>89.34</v>
      </c>
      <c r="C21">
        <v>51280000</v>
      </c>
      <c r="D21">
        <v>67536664</v>
      </c>
      <c r="E21">
        <f t="shared" si="0"/>
        <v>2.0483546004029528E-2</v>
      </c>
      <c r="H21">
        <v>2.0483546004029528E-2</v>
      </c>
    </row>
    <row r="22" spans="1:8" x14ac:dyDescent="0.25">
      <c r="A22" s="1">
        <v>44742</v>
      </c>
      <c r="B22">
        <v>91.17</v>
      </c>
      <c r="C22">
        <v>78590000</v>
      </c>
      <c r="D22">
        <v>68308664</v>
      </c>
      <c r="E22">
        <f t="shared" si="0"/>
        <v>9.4329274980805029E-3</v>
      </c>
      <c r="H22">
        <v>9.4329274980805029E-3</v>
      </c>
    </row>
    <row r="23" spans="1:8" x14ac:dyDescent="0.25">
      <c r="A23" s="1">
        <v>44712</v>
      </c>
      <c r="B23">
        <v>92.03</v>
      </c>
      <c r="C23">
        <v>67030000</v>
      </c>
      <c r="D23">
        <v>70144664</v>
      </c>
      <c r="E23">
        <f t="shared" si="0"/>
        <v>-3.6292513310876927E-2</v>
      </c>
      <c r="H23">
        <v>-3.6292513310876927E-2</v>
      </c>
    </row>
    <row r="24" spans="1:8" x14ac:dyDescent="0.25">
      <c r="A24" s="1">
        <v>44680</v>
      </c>
      <c r="B24">
        <v>88.69</v>
      </c>
      <c r="C24">
        <v>55140000</v>
      </c>
      <c r="D24">
        <v>69300000</v>
      </c>
      <c r="E24">
        <f t="shared" si="0"/>
        <v>-7.4867516067200365E-2</v>
      </c>
      <c r="H24">
        <v>-7.4867516067200365E-2</v>
      </c>
    </row>
    <row r="25" spans="1:8" x14ac:dyDescent="0.25">
      <c r="A25" s="1">
        <v>44651</v>
      </c>
      <c r="B25">
        <v>82.05</v>
      </c>
      <c r="C25">
        <v>66520000</v>
      </c>
      <c r="D25">
        <v>69289336</v>
      </c>
      <c r="E25">
        <f t="shared" si="0"/>
        <v>-6.6666666666666652E-2</v>
      </c>
      <c r="H25">
        <v>-6.6666666666666652E-2</v>
      </c>
    </row>
    <row r="26" spans="1:8" x14ac:dyDescent="0.25">
      <c r="A26" s="1">
        <v>44620</v>
      </c>
      <c r="B26">
        <v>76.58</v>
      </c>
      <c r="C26">
        <v>58580000</v>
      </c>
      <c r="D26">
        <v>69232000</v>
      </c>
      <c r="E26">
        <f t="shared" si="0"/>
        <v>6.3985374771480877E-2</v>
      </c>
      <c r="H26">
        <v>6.3985374771480877E-2</v>
      </c>
    </row>
    <row r="27" spans="1:8" x14ac:dyDescent="0.25">
      <c r="A27" s="1">
        <v>44592</v>
      </c>
      <c r="B27">
        <v>81.48</v>
      </c>
      <c r="C27">
        <v>67280000</v>
      </c>
      <c r="D27">
        <v>68728664</v>
      </c>
      <c r="E27">
        <f t="shared" si="0"/>
        <v>-5.9401080019636759E-2</v>
      </c>
      <c r="H27">
        <v>-5.9401080019636759E-2</v>
      </c>
    </row>
    <row r="28" spans="1:8" x14ac:dyDescent="0.25">
      <c r="A28" s="1">
        <v>44561</v>
      </c>
      <c r="B28">
        <v>76.64</v>
      </c>
      <c r="C28">
        <v>79410000</v>
      </c>
      <c r="D28">
        <v>67854664</v>
      </c>
      <c r="E28">
        <f t="shared" si="0"/>
        <v>-2.2573068893528236E-2</v>
      </c>
      <c r="H28">
        <v>-2.2573068893528236E-2</v>
      </c>
    </row>
    <row r="29" spans="1:8" x14ac:dyDescent="0.25">
      <c r="A29" s="1">
        <v>44530</v>
      </c>
      <c r="B29">
        <v>74.91</v>
      </c>
      <c r="C29">
        <v>71850000</v>
      </c>
      <c r="D29">
        <v>66254668</v>
      </c>
      <c r="E29">
        <f t="shared" si="0"/>
        <v>0.17541049259110936</v>
      </c>
      <c r="H29">
        <v>0.17541049259110936</v>
      </c>
    </row>
    <row r="30" spans="1:8" x14ac:dyDescent="0.25">
      <c r="A30" s="1">
        <v>44498</v>
      </c>
      <c r="B30">
        <v>88.05</v>
      </c>
      <c r="C30">
        <v>83690000</v>
      </c>
      <c r="D30">
        <v>64137332</v>
      </c>
      <c r="E30">
        <f t="shared" si="0"/>
        <v>-0.14696195343554797</v>
      </c>
      <c r="H30">
        <v>-0.14696195343554797</v>
      </c>
    </row>
    <row r="31" spans="1:8" x14ac:dyDescent="0.25">
      <c r="A31" s="1">
        <v>44469</v>
      </c>
      <c r="B31">
        <v>75.11</v>
      </c>
      <c r="C31">
        <v>86640000</v>
      </c>
      <c r="D31">
        <v>62018000</v>
      </c>
      <c r="E31">
        <f t="shared" si="0"/>
        <v>1.5710291572360629E-2</v>
      </c>
      <c r="H31">
        <v>1.5710291572360629E-2</v>
      </c>
    </row>
    <row r="32" spans="1:8" x14ac:dyDescent="0.25">
      <c r="A32" s="1">
        <v>44439</v>
      </c>
      <c r="B32">
        <v>76.290000000000006</v>
      </c>
      <c r="C32">
        <v>46620000</v>
      </c>
      <c r="D32">
        <v>61036000</v>
      </c>
      <c r="E32">
        <f t="shared" si="0"/>
        <v>7.6025691440555548E-3</v>
      </c>
      <c r="H32">
        <v>7.6025691440555548E-3</v>
      </c>
    </row>
    <row r="33" spans="1:8" x14ac:dyDescent="0.25">
      <c r="A33" s="1">
        <v>44407</v>
      </c>
      <c r="B33">
        <v>76.87</v>
      </c>
      <c r="C33">
        <v>53300000</v>
      </c>
      <c r="D33">
        <v>61740000</v>
      </c>
      <c r="E33">
        <f t="shared" si="0"/>
        <v>1.1708078574216097E-2</v>
      </c>
      <c r="H33">
        <v>1.1708078574216097E-2</v>
      </c>
    </row>
    <row r="34" spans="1:8" x14ac:dyDescent="0.25">
      <c r="A34" s="1">
        <v>44377</v>
      </c>
      <c r="B34">
        <v>77.77</v>
      </c>
      <c r="C34">
        <v>85760000</v>
      </c>
      <c r="D34">
        <v>62674668</v>
      </c>
      <c r="E34">
        <f t="shared" si="0"/>
        <v>-6.9524238138099437E-2</v>
      </c>
      <c r="H34">
        <v>-6.9524238138099437E-2</v>
      </c>
    </row>
    <row r="35" spans="1:8" x14ac:dyDescent="0.25">
      <c r="A35" s="1">
        <v>44347</v>
      </c>
      <c r="B35">
        <v>72.363100000000003</v>
      </c>
      <c r="C35">
        <v>61360000</v>
      </c>
      <c r="D35">
        <v>65287332</v>
      </c>
      <c r="E35">
        <f t="shared" si="0"/>
        <v>-1.8315964904765024E-2</v>
      </c>
      <c r="H35">
        <v>-1.8315964904765024E-2</v>
      </c>
    </row>
    <row r="36" spans="1:8" x14ac:dyDescent="0.25">
      <c r="A36" s="1">
        <v>44316</v>
      </c>
      <c r="B36">
        <v>71.037700000000001</v>
      </c>
      <c r="C36">
        <v>62860000</v>
      </c>
      <c r="D36">
        <v>66321332</v>
      </c>
      <c r="E36">
        <f t="shared" si="0"/>
        <v>3.4764639057852376E-2</v>
      </c>
      <c r="H36">
        <v>3.4764639057852376E-2</v>
      </c>
    </row>
    <row r="37" spans="1:8" x14ac:dyDescent="0.25">
      <c r="A37" s="1">
        <v>44286</v>
      </c>
      <c r="B37">
        <v>73.507300000000001</v>
      </c>
      <c r="C37">
        <v>106130000</v>
      </c>
      <c r="D37">
        <v>66116668</v>
      </c>
      <c r="E37">
        <f t="shared" si="0"/>
        <v>-5.7983356755043472E-2</v>
      </c>
      <c r="H37">
        <v>-5.7983356755043472E-2</v>
      </c>
    </row>
    <row r="38" spans="1:8" x14ac:dyDescent="0.25">
      <c r="A38" s="1">
        <v>44253</v>
      </c>
      <c r="B38">
        <v>69.245099999999994</v>
      </c>
      <c r="C38">
        <v>54360000</v>
      </c>
      <c r="D38">
        <v>62660000</v>
      </c>
      <c r="E38">
        <f t="shared" si="0"/>
        <v>6.1277982124366949E-2</v>
      </c>
      <c r="H38">
        <v>6.1277982124366949E-2</v>
      </c>
    </row>
    <row r="39" spans="1:8" x14ac:dyDescent="0.25">
      <c r="A39" s="1">
        <v>44225</v>
      </c>
      <c r="B39">
        <v>73.488299999999995</v>
      </c>
      <c r="C39">
        <v>54980000</v>
      </c>
      <c r="D39">
        <v>62444668</v>
      </c>
      <c r="E39">
        <f t="shared" si="0"/>
        <v>6.1371674130439931E-2</v>
      </c>
      <c r="H39">
        <v>6.1371674130439931E-2</v>
      </c>
    </row>
    <row r="40" spans="1:8" x14ac:dyDescent="0.25">
      <c r="A40" s="1">
        <v>44196</v>
      </c>
      <c r="B40">
        <v>77.998400000000004</v>
      </c>
      <c r="C40">
        <v>65660000</v>
      </c>
      <c r="D40">
        <v>62552668</v>
      </c>
      <c r="E40">
        <f t="shared" si="0"/>
        <v>-1.7236251000020606E-2</v>
      </c>
      <c r="H40">
        <v>-1.7236251000020606E-2</v>
      </c>
    </row>
    <row r="41" spans="1:8" x14ac:dyDescent="0.25">
      <c r="A41" s="1">
        <v>44165</v>
      </c>
      <c r="B41">
        <v>76.653999999999996</v>
      </c>
      <c r="C41">
        <v>51030000</v>
      </c>
      <c r="D41">
        <v>62412000</v>
      </c>
      <c r="E41">
        <f t="shared" si="0"/>
        <v>-6.4436298171002201E-2</v>
      </c>
      <c r="H41">
        <v>-6.4436298171002201E-2</v>
      </c>
    </row>
    <row r="42" spans="1:8" x14ac:dyDescent="0.25">
      <c r="A42" s="1">
        <v>44134</v>
      </c>
      <c r="B42">
        <v>71.714699999999993</v>
      </c>
      <c r="C42">
        <v>54170000</v>
      </c>
      <c r="D42">
        <v>63022000</v>
      </c>
      <c r="E42">
        <f t="shared" si="0"/>
        <v>0.10291195528950139</v>
      </c>
      <c r="H42">
        <v>0.10291195528950139</v>
      </c>
    </row>
    <row r="43" spans="1:8" x14ac:dyDescent="0.25">
      <c r="A43" s="1">
        <v>44104</v>
      </c>
      <c r="B43">
        <v>79.094999999999999</v>
      </c>
      <c r="C43">
        <v>55410000</v>
      </c>
      <c r="D43">
        <v>63592000</v>
      </c>
      <c r="E43">
        <f t="shared" si="0"/>
        <v>2.7968898160439924E-2</v>
      </c>
      <c r="H43">
        <v>2.7968898160439924E-2</v>
      </c>
    </row>
    <row r="44" spans="1:8" x14ac:dyDescent="0.25">
      <c r="A44" s="1">
        <v>44074</v>
      </c>
      <c r="B44">
        <v>81.307199999999995</v>
      </c>
      <c r="C44">
        <v>40090000</v>
      </c>
      <c r="D44">
        <v>64756668</v>
      </c>
      <c r="E44">
        <f t="shared" si="0"/>
        <v>-5.8989855756931595E-2</v>
      </c>
      <c r="H44">
        <v>-5.8989855756931595E-2</v>
      </c>
    </row>
    <row r="45" spans="1:8" x14ac:dyDescent="0.25">
      <c r="A45" s="1">
        <v>44043</v>
      </c>
      <c r="B45">
        <v>76.510900000000007</v>
      </c>
      <c r="C45">
        <v>51900000</v>
      </c>
      <c r="D45">
        <v>66638000</v>
      </c>
      <c r="E45">
        <f t="shared" si="0"/>
        <v>-3.6265421005373215E-2</v>
      </c>
      <c r="H45">
        <v>-3.6265421005373215E-2</v>
      </c>
    </row>
    <row r="46" spans="1:8" x14ac:dyDescent="0.25">
      <c r="A46" s="1">
        <v>44012</v>
      </c>
      <c r="B46">
        <v>73.736199999999997</v>
      </c>
      <c r="C46">
        <v>71910000</v>
      </c>
      <c r="D46">
        <v>68347336</v>
      </c>
      <c r="E46">
        <f t="shared" si="0"/>
        <v>4.3837355328861516E-2</v>
      </c>
      <c r="H46">
        <v>4.3837355328861516E-2</v>
      </c>
    </row>
    <row r="47" spans="1:8" x14ac:dyDescent="0.25">
      <c r="A47" s="1">
        <v>43980</v>
      </c>
      <c r="B47">
        <v>76.968599999999995</v>
      </c>
      <c r="C47">
        <v>57180000</v>
      </c>
      <c r="D47">
        <v>68146000</v>
      </c>
      <c r="E47">
        <f t="shared" si="0"/>
        <v>-1.7095283011513734E-2</v>
      </c>
      <c r="H47">
        <v>-1.7095283011513734E-2</v>
      </c>
    </row>
    <row r="48" spans="1:8" x14ac:dyDescent="0.25">
      <c r="A48" s="1">
        <v>43951</v>
      </c>
      <c r="B48">
        <v>75.652799999999999</v>
      </c>
      <c r="C48">
        <v>67320000</v>
      </c>
      <c r="D48">
        <v>68104000</v>
      </c>
      <c r="E48">
        <f t="shared" si="0"/>
        <v>-3.0250037011187943E-2</v>
      </c>
      <c r="H48">
        <v>-3.0250037011187943E-2</v>
      </c>
    </row>
    <row r="49" spans="1:8" x14ac:dyDescent="0.25">
      <c r="A49" s="1">
        <v>43921</v>
      </c>
      <c r="B49">
        <v>73.3643</v>
      </c>
      <c r="C49">
        <v>124950000</v>
      </c>
      <c r="D49">
        <v>69737336</v>
      </c>
      <c r="E49">
        <f t="shared" si="0"/>
        <v>-4.9383692068213662E-3</v>
      </c>
      <c r="H49">
        <v>-4.9383692068213662E-3</v>
      </c>
    </row>
    <row r="50" spans="1:8" x14ac:dyDescent="0.25">
      <c r="A50" s="1">
        <v>43889</v>
      </c>
      <c r="B50">
        <v>73.001999999999995</v>
      </c>
      <c r="C50">
        <v>76870000</v>
      </c>
      <c r="D50">
        <v>68393336</v>
      </c>
      <c r="E50">
        <f t="shared" si="0"/>
        <v>0.11598723322648707</v>
      </c>
      <c r="H50">
        <v>0.11598723322648707</v>
      </c>
    </row>
    <row r="51" spans="1:8" x14ac:dyDescent="0.25">
      <c r="A51" s="1">
        <v>43861</v>
      </c>
      <c r="B51">
        <v>81.469300000000004</v>
      </c>
      <c r="C51">
        <v>59790000</v>
      </c>
      <c r="D51">
        <v>69266664</v>
      </c>
      <c r="E51">
        <f t="shared" si="0"/>
        <v>6.4489322971966148E-2</v>
      </c>
      <c r="H51">
        <v>6.4489322971966148E-2</v>
      </c>
    </row>
    <row r="52" spans="1:8" x14ac:dyDescent="0.25">
      <c r="A52" s="1">
        <v>43830</v>
      </c>
      <c r="B52">
        <v>86.723200000000006</v>
      </c>
      <c r="C52">
        <v>54280000</v>
      </c>
      <c r="D52">
        <v>70690000</v>
      </c>
      <c r="E52">
        <f t="shared" si="0"/>
        <v>-4.1451422456735984E-2</v>
      </c>
      <c r="H52">
        <v>-4.1451422456735984E-2</v>
      </c>
    </row>
    <row r="53" spans="1:8" x14ac:dyDescent="0.25">
      <c r="A53" s="1">
        <v>43798</v>
      </c>
      <c r="B53">
        <v>83.128399999999999</v>
      </c>
      <c r="C53">
        <v>51130000</v>
      </c>
      <c r="D53">
        <v>70568000</v>
      </c>
      <c r="E53">
        <f t="shared" si="0"/>
        <v>-5.9642673262086448E-3</v>
      </c>
      <c r="H53">
        <v>-5.9642673262086448E-3</v>
      </c>
    </row>
    <row r="54" spans="1:8" x14ac:dyDescent="0.25">
      <c r="A54" s="1">
        <v>43769</v>
      </c>
      <c r="B54">
        <v>82.632599999999996</v>
      </c>
      <c r="C54">
        <v>56600000</v>
      </c>
      <c r="D54">
        <v>70580000</v>
      </c>
      <c r="E54">
        <f t="shared" si="0"/>
        <v>-2.8618245099391797E-2</v>
      </c>
      <c r="H54">
        <v>-2.8618245099391797E-2</v>
      </c>
    </row>
    <row r="55" spans="1:8" x14ac:dyDescent="0.25">
      <c r="A55" s="1">
        <v>43738</v>
      </c>
      <c r="B55">
        <v>80.267799999999994</v>
      </c>
      <c r="C55">
        <v>63550000</v>
      </c>
      <c r="D55">
        <v>70201336</v>
      </c>
      <c r="E55">
        <f t="shared" si="0"/>
        <v>2.7203934828162885E-2</v>
      </c>
      <c r="H55">
        <v>2.7203934828162885E-2</v>
      </c>
    </row>
    <row r="56" spans="1:8" x14ac:dyDescent="0.25">
      <c r="A56" s="1">
        <v>43707</v>
      </c>
      <c r="B56">
        <v>82.451400000000007</v>
      </c>
      <c r="C56">
        <v>60180000</v>
      </c>
      <c r="D56">
        <v>70948664</v>
      </c>
      <c r="E56">
        <f t="shared" si="0"/>
        <v>-4.0245526455584837E-2</v>
      </c>
      <c r="H56">
        <v>-4.0245526455584837E-2</v>
      </c>
    </row>
    <row r="57" spans="1:8" x14ac:dyDescent="0.25">
      <c r="A57" s="1">
        <v>43677</v>
      </c>
      <c r="B57">
        <v>79.133099999999999</v>
      </c>
      <c r="C57">
        <v>62720000</v>
      </c>
      <c r="D57">
        <v>71413336</v>
      </c>
      <c r="E57">
        <f t="shared" si="0"/>
        <v>1.0363552040802098E-2</v>
      </c>
      <c r="H57">
        <v>1.0363552040802098E-2</v>
      </c>
    </row>
    <row r="58" spans="1:8" x14ac:dyDescent="0.25">
      <c r="A58" s="1">
        <v>43644</v>
      </c>
      <c r="B58">
        <v>79.953199999999995</v>
      </c>
      <c r="C58">
        <v>72880000</v>
      </c>
      <c r="D58">
        <v>72493336</v>
      </c>
      <c r="E58">
        <f t="shared" si="0"/>
        <v>-5.5337372362832156E-2</v>
      </c>
      <c r="H58">
        <v>-5.5337372362832156E-2</v>
      </c>
    </row>
    <row r="59" spans="1:8" x14ac:dyDescent="0.25">
      <c r="A59" s="1">
        <v>43616</v>
      </c>
      <c r="B59">
        <v>75.528800000000004</v>
      </c>
      <c r="C59">
        <v>68310000</v>
      </c>
      <c r="D59">
        <v>72869336</v>
      </c>
      <c r="E59">
        <f t="shared" si="0"/>
        <v>-6.3128237175752453E-3</v>
      </c>
      <c r="H59">
        <v>-6.3128237175752453E-3</v>
      </c>
    </row>
    <row r="60" spans="1:8" x14ac:dyDescent="0.25">
      <c r="A60" s="1">
        <v>43585</v>
      </c>
      <c r="B60">
        <v>75.052000000000007</v>
      </c>
      <c r="C60">
        <v>77540000</v>
      </c>
      <c r="D60">
        <v>73361336</v>
      </c>
      <c r="E60">
        <f t="shared" si="0"/>
        <v>5.6664712466023462E-2</v>
      </c>
      <c r="H60">
        <v>5.6664712466023462E-2</v>
      </c>
    </row>
    <row r="61" spans="1:8" x14ac:dyDescent="0.25">
      <c r="A61" s="1">
        <v>43553</v>
      </c>
      <c r="B61">
        <v>79.3048</v>
      </c>
      <c r="C61">
        <v>68890000</v>
      </c>
      <c r="D61">
        <v>73664000</v>
      </c>
      <c r="E61">
        <f t="shared" si="0"/>
        <v>-2.2605189093220037E-2</v>
      </c>
      <c r="H61">
        <v>-2.2605189093220037E-2</v>
      </c>
    </row>
    <row r="62" spans="1:8" x14ac:dyDescent="0.25">
      <c r="A62" s="1">
        <v>43524</v>
      </c>
      <c r="B62">
        <v>77.512100000000004</v>
      </c>
      <c r="C62">
        <v>56550000</v>
      </c>
      <c r="D62">
        <v>74774000</v>
      </c>
      <c r="E62">
        <f t="shared" si="0"/>
        <v>-8.4389405009024435E-2</v>
      </c>
      <c r="H62">
        <v>-8.4389405009024435E-2</v>
      </c>
    </row>
    <row r="63" spans="1:8" x14ac:dyDescent="0.25">
      <c r="A63" s="1">
        <v>43496</v>
      </c>
      <c r="B63">
        <v>70.9709</v>
      </c>
      <c r="C63">
        <v>91820000</v>
      </c>
      <c r="D63">
        <v>76284664</v>
      </c>
      <c r="E63">
        <f t="shared" si="0"/>
        <v>2.6602452554497762E-2</v>
      </c>
      <c r="H63">
        <v>2.6602452554497762E-2</v>
      </c>
    </row>
    <row r="64" spans="1:8" x14ac:dyDescent="0.25">
      <c r="A64" s="1">
        <v>43465</v>
      </c>
      <c r="B64">
        <v>72.858900000000006</v>
      </c>
      <c r="C64">
        <v>104790000</v>
      </c>
      <c r="E64">
        <f t="shared" si="0"/>
        <v>3.8346722226110928E-2</v>
      </c>
      <c r="H64">
        <v>3.8346722226110928E-2</v>
      </c>
    </row>
    <row r="65" spans="1:8" x14ac:dyDescent="0.25">
      <c r="A65" s="1">
        <v>43434</v>
      </c>
      <c r="B65">
        <v>75.652799999999999</v>
      </c>
      <c r="C65">
        <v>89970000</v>
      </c>
      <c r="E65">
        <f t="shared" si="0"/>
        <v>-7.2222045978470151E-2</v>
      </c>
      <c r="H65">
        <v>-7.2222045978470151E-2</v>
      </c>
    </row>
    <row r="66" spans="1:8" x14ac:dyDescent="0.25">
      <c r="A66" s="1">
        <v>43404</v>
      </c>
      <c r="B66">
        <v>70.188999999999993</v>
      </c>
      <c r="C66">
        <v>81140000</v>
      </c>
      <c r="E66">
        <f t="shared" si="0"/>
        <v>-3.6272065423356779E-2</v>
      </c>
      <c r="H66">
        <v>-3.6272065423356779E-2</v>
      </c>
    </row>
    <row r="67" spans="1:8" x14ac:dyDescent="0.25">
      <c r="A67" s="1">
        <v>43371</v>
      </c>
      <c r="B67">
        <v>67.643100000000004</v>
      </c>
      <c r="C67">
        <v>52450000</v>
      </c>
      <c r="E67">
        <f t="shared" ref="E67:E77" si="1">(B68-B67)/B67</f>
        <v>-3.3125329856260342E-2</v>
      </c>
      <c r="H67">
        <v>-3.3125329856260342E-2</v>
      </c>
    </row>
    <row r="68" spans="1:8" x14ac:dyDescent="0.25">
      <c r="A68" s="1">
        <v>43343</v>
      </c>
      <c r="B68">
        <v>65.4024</v>
      </c>
      <c r="C68">
        <v>51310000</v>
      </c>
      <c r="E68">
        <f t="shared" si="1"/>
        <v>-3.9656037087324042E-2</v>
      </c>
      <c r="H68">
        <v>-3.9656037087324042E-2</v>
      </c>
    </row>
    <row r="69" spans="1:8" x14ac:dyDescent="0.25">
      <c r="A69" s="1">
        <v>43312</v>
      </c>
      <c r="B69">
        <v>62.808799999999998</v>
      </c>
      <c r="C69">
        <v>50920000</v>
      </c>
      <c r="E69">
        <f t="shared" si="1"/>
        <v>-7.8489001541185321E-2</v>
      </c>
      <c r="H69">
        <v>-7.8489001541185321E-2</v>
      </c>
    </row>
    <row r="70" spans="1:8" x14ac:dyDescent="0.25">
      <c r="A70" s="1">
        <v>43280</v>
      </c>
      <c r="B70">
        <v>57.878999999999998</v>
      </c>
      <c r="C70">
        <v>74760000</v>
      </c>
      <c r="E70">
        <f t="shared" si="1"/>
        <v>-1.9274693757666869E-2</v>
      </c>
      <c r="H70">
        <v>-1.9274693757666869E-2</v>
      </c>
    </row>
    <row r="71" spans="1:8" x14ac:dyDescent="0.25">
      <c r="A71" s="1">
        <v>43251</v>
      </c>
      <c r="B71">
        <v>56.763399999999997</v>
      </c>
      <c r="C71">
        <v>67150000</v>
      </c>
      <c r="E71">
        <f t="shared" si="1"/>
        <v>-1.1086369033567417E-2</v>
      </c>
      <c r="H71">
        <v>-1.1086369033567417E-2</v>
      </c>
    </row>
    <row r="72" spans="1:8" x14ac:dyDescent="0.25">
      <c r="A72" s="1">
        <v>43220</v>
      </c>
      <c r="B72">
        <v>56.134099999999997</v>
      </c>
      <c r="C72">
        <v>78920000</v>
      </c>
      <c r="E72">
        <f t="shared" si="1"/>
        <v>-7.4740665655991564E-2</v>
      </c>
      <c r="H72">
        <v>-7.4740665655991564E-2</v>
      </c>
    </row>
    <row r="73" spans="1:8" x14ac:dyDescent="0.25">
      <c r="A73" s="1">
        <v>43189</v>
      </c>
      <c r="B73">
        <v>51.938600000000001</v>
      </c>
      <c r="C73">
        <v>78520000</v>
      </c>
      <c r="E73">
        <f t="shared" si="1"/>
        <v>-4.5900351568967709E-3</v>
      </c>
      <c r="H73">
        <v>-4.5900351568967709E-3</v>
      </c>
    </row>
    <row r="74" spans="1:8" x14ac:dyDescent="0.25">
      <c r="A74" s="1">
        <v>43159</v>
      </c>
      <c r="B74">
        <v>51.700200000000002</v>
      </c>
      <c r="C74">
        <v>75690000</v>
      </c>
      <c r="E74">
        <f t="shared" si="1"/>
        <v>9.2769467042680659E-2</v>
      </c>
      <c r="H74">
        <v>9.2769467042680659E-2</v>
      </c>
    </row>
    <row r="75" spans="1:8" x14ac:dyDescent="0.25">
      <c r="A75" s="1">
        <v>43131</v>
      </c>
      <c r="B75">
        <v>56.496400000000001</v>
      </c>
      <c r="C75">
        <v>82080000</v>
      </c>
      <c r="E75">
        <f t="shared" si="1"/>
        <v>-5.0295240050693558E-2</v>
      </c>
      <c r="H75">
        <v>-5.0295240050693558E-2</v>
      </c>
    </row>
    <row r="76" spans="1:8" x14ac:dyDescent="0.25">
      <c r="A76" s="1">
        <v>43098</v>
      </c>
      <c r="B76">
        <v>53.654899999999998</v>
      </c>
      <c r="C76">
        <v>85540000</v>
      </c>
      <c r="E76">
        <f t="shared" si="1"/>
        <v>-1.7770977114858071E-2</v>
      </c>
      <c r="H76">
        <v>-1.7770977114858071E-2</v>
      </c>
    </row>
    <row r="77" spans="1:8" x14ac:dyDescent="0.25">
      <c r="A77" s="1">
        <v>43069</v>
      </c>
      <c r="B77">
        <v>52.7014</v>
      </c>
      <c r="C77">
        <v>79210000</v>
      </c>
      <c r="E77">
        <f t="shared" si="1"/>
        <v>-1</v>
      </c>
      <c r="H77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68F1-1B92-4D9E-8FA1-6660AC4CC40B}">
  <dimension ref="A1:O77"/>
  <sheetViews>
    <sheetView topLeftCell="F1" workbookViewId="0">
      <selection activeCell="I5" sqref="I5"/>
    </sheetView>
  </sheetViews>
  <sheetFormatPr defaultColWidth="8.85546875" defaultRowHeight="15" x14ac:dyDescent="0.25"/>
  <cols>
    <col min="1" max="1" width="10.7109375" bestFit="1" customWidth="1"/>
    <col min="4" max="4" width="13.85546875" customWidth="1"/>
    <col min="5" max="5" width="15.28515625" customWidth="1"/>
    <col min="6" max="6" width="17.42578125" customWidth="1"/>
    <col min="7" max="7" width="11.7109375" customWidth="1"/>
    <col min="8" max="8" width="13.28515625" customWidth="1"/>
  </cols>
  <sheetData>
    <row r="1" spans="1:1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15</v>
      </c>
      <c r="H1" t="s">
        <v>21</v>
      </c>
      <c r="I1" s="4" t="s">
        <v>19</v>
      </c>
      <c r="L1" s="4" t="s">
        <v>20</v>
      </c>
      <c r="O1" s="4"/>
    </row>
    <row r="2" spans="1:15" x14ac:dyDescent="0.25">
      <c r="A2" s="1">
        <v>45329</v>
      </c>
      <c r="B2">
        <v>33.18</v>
      </c>
      <c r="C2">
        <v>39480000</v>
      </c>
      <c r="D2">
        <v>212048672</v>
      </c>
      <c r="E2">
        <f>(B3-B2)/B2</f>
        <v>2.5015069318866736E-2</v>
      </c>
      <c r="F2">
        <f>AVERAGE(E2:E77)</f>
        <v>-1.1151845304066429E-2</v>
      </c>
      <c r="H2">
        <v>2.5015069318866736E-2</v>
      </c>
      <c r="I2" s="3"/>
      <c r="J2" s="3" t="s">
        <v>18</v>
      </c>
      <c r="L2">
        <f>SQRT(J3)</f>
        <v>0.14722995865069266</v>
      </c>
    </row>
    <row r="3" spans="1:15" ht="15.75" thickBot="1" x14ac:dyDescent="0.3">
      <c r="A3" s="1">
        <v>45322</v>
      </c>
      <c r="B3">
        <v>34.01</v>
      </c>
      <c r="C3">
        <v>212420000</v>
      </c>
      <c r="D3">
        <v>221679328</v>
      </c>
      <c r="E3">
        <f t="shared" ref="E3:E66" si="0">(B4-B3)/B3</f>
        <v>-9.9970596883268547E-3</v>
      </c>
      <c r="H3">
        <v>-9.9970596883268547E-3</v>
      </c>
      <c r="I3" s="2" t="s">
        <v>18</v>
      </c>
      <c r="J3" s="2">
        <f>VARP(BAC!$E$2:$E$77)</f>
        <v>2.1676660724284674E-2</v>
      </c>
    </row>
    <row r="4" spans="1:15" x14ac:dyDescent="0.25">
      <c r="A4" s="1">
        <v>45289</v>
      </c>
      <c r="B4">
        <v>33.67</v>
      </c>
      <c r="C4">
        <v>206180000</v>
      </c>
      <c r="D4">
        <v>224791328</v>
      </c>
      <c r="E4">
        <f t="shared" si="0"/>
        <v>-9.4446094446094545E-2</v>
      </c>
      <c r="F4" t="s">
        <v>17</v>
      </c>
      <c r="H4">
        <v>-9.4446094446094545E-2</v>
      </c>
    </row>
    <row r="5" spans="1:15" x14ac:dyDescent="0.25">
      <c r="A5" s="1">
        <v>45260</v>
      </c>
      <c r="B5">
        <v>30.49</v>
      </c>
      <c r="C5">
        <v>193030000</v>
      </c>
      <c r="D5">
        <v>227383328</v>
      </c>
      <c r="E5">
        <f t="shared" si="0"/>
        <v>-0.13611020006559524</v>
      </c>
      <c r="F5">
        <f>F2-F7</f>
        <v>-4.5221482304066432E-2</v>
      </c>
      <c r="H5">
        <v>-0.13611020006559524</v>
      </c>
      <c r="I5" s="4" t="s">
        <v>24</v>
      </c>
    </row>
    <row r="6" spans="1:15" x14ac:dyDescent="0.25">
      <c r="A6" s="1">
        <v>45230</v>
      </c>
      <c r="B6">
        <v>26.34</v>
      </c>
      <c r="C6">
        <v>232470000</v>
      </c>
      <c r="D6">
        <v>229002000</v>
      </c>
      <c r="E6">
        <f t="shared" si="0"/>
        <v>3.9483675018982506E-2</v>
      </c>
      <c r="F6" t="s">
        <v>23</v>
      </c>
      <c r="H6">
        <v>3.9483675018982506E-2</v>
      </c>
      <c r="J6">
        <v>2.5015069318866701E-2</v>
      </c>
    </row>
    <row r="7" spans="1:15" x14ac:dyDescent="0.25">
      <c r="A7" s="1">
        <v>45198</v>
      </c>
      <c r="B7">
        <v>27.38</v>
      </c>
      <c r="C7">
        <v>171160000</v>
      </c>
      <c r="D7">
        <v>227744000</v>
      </c>
      <c r="E7">
        <f t="shared" si="0"/>
        <v>4.7114682249817484E-2</v>
      </c>
      <c r="F7">
        <v>3.4069637E-2</v>
      </c>
      <c r="H7">
        <v>4.7114682249817484E-2</v>
      </c>
      <c r="I7">
        <v>2.5015069318866701E-2</v>
      </c>
      <c r="J7">
        <v>2.1948009716303729E-2</v>
      </c>
    </row>
    <row r="8" spans="1:15" x14ac:dyDescent="0.25">
      <c r="A8" s="1">
        <v>45169</v>
      </c>
      <c r="B8">
        <v>28.67</v>
      </c>
      <c r="C8">
        <v>172190000</v>
      </c>
      <c r="D8">
        <v>234972672</v>
      </c>
      <c r="E8">
        <f t="shared" si="0"/>
        <v>0.11614928496686425</v>
      </c>
      <c r="H8">
        <v>0.11614928496686425</v>
      </c>
    </row>
    <row r="9" spans="1:15" x14ac:dyDescent="0.25">
      <c r="A9" s="1">
        <v>45138</v>
      </c>
      <c r="B9">
        <v>32</v>
      </c>
      <c r="C9">
        <v>207880000</v>
      </c>
      <c r="D9">
        <v>243409328</v>
      </c>
      <c r="E9">
        <f t="shared" si="0"/>
        <v>-0.10343749999999996</v>
      </c>
      <c r="H9">
        <v>-0.10343749999999996</v>
      </c>
    </row>
    <row r="10" spans="1:15" x14ac:dyDescent="0.25">
      <c r="A10" s="1">
        <v>45107</v>
      </c>
      <c r="B10">
        <v>28.69</v>
      </c>
      <c r="C10">
        <v>235680000</v>
      </c>
      <c r="D10">
        <v>246201328</v>
      </c>
      <c r="E10">
        <f t="shared" si="0"/>
        <v>-3.1369815266643501E-2</v>
      </c>
      <c r="H10">
        <v>-3.1369815266643501E-2</v>
      </c>
    </row>
    <row r="11" spans="1:15" x14ac:dyDescent="0.25">
      <c r="A11" s="1">
        <v>45077</v>
      </c>
      <c r="B11">
        <v>27.79</v>
      </c>
      <c r="C11">
        <v>229330000</v>
      </c>
      <c r="D11">
        <v>252870000</v>
      </c>
      <c r="E11">
        <f t="shared" si="0"/>
        <v>5.3616408780136814E-2</v>
      </c>
      <c r="H11">
        <v>5.3616408780136814E-2</v>
      </c>
    </row>
    <row r="12" spans="1:15" x14ac:dyDescent="0.25">
      <c r="A12" s="1">
        <v>45044</v>
      </c>
      <c r="B12">
        <v>29.28</v>
      </c>
      <c r="C12">
        <v>230600000</v>
      </c>
      <c r="D12">
        <v>252499328</v>
      </c>
      <c r="E12">
        <f t="shared" si="0"/>
        <v>-2.3224043715846986E-2</v>
      </c>
      <c r="H12">
        <v>-2.3224043715846986E-2</v>
      </c>
    </row>
    <row r="13" spans="1:15" x14ac:dyDescent="0.25">
      <c r="A13" s="1">
        <v>45016</v>
      </c>
      <c r="B13">
        <v>28.6</v>
      </c>
      <c r="C13">
        <v>456940000</v>
      </c>
      <c r="D13">
        <v>255533344</v>
      </c>
      <c r="E13">
        <f t="shared" si="0"/>
        <v>0.19930069930069913</v>
      </c>
      <c r="H13">
        <v>0.19930069930069913</v>
      </c>
    </row>
    <row r="14" spans="1:15" x14ac:dyDescent="0.25">
      <c r="A14" s="1">
        <v>44985</v>
      </c>
      <c r="B14">
        <v>34.299999999999997</v>
      </c>
      <c r="C14">
        <v>172140000</v>
      </c>
      <c r="D14">
        <v>244800672</v>
      </c>
      <c r="E14">
        <f t="shared" si="0"/>
        <v>3.4402332361516026E-2</v>
      </c>
      <c r="H14">
        <v>3.4402332361516026E-2</v>
      </c>
    </row>
    <row r="15" spans="1:15" x14ac:dyDescent="0.25">
      <c r="A15" s="1">
        <v>44957</v>
      </c>
      <c r="B15">
        <v>35.479999999999997</v>
      </c>
      <c r="C15">
        <v>191000000</v>
      </c>
      <c r="D15">
        <v>248324672</v>
      </c>
      <c r="E15">
        <f t="shared" si="0"/>
        <v>-6.6516347237880483E-2</v>
      </c>
      <c r="H15">
        <v>-6.6516347237880483E-2</v>
      </c>
    </row>
    <row r="16" spans="1:15" x14ac:dyDescent="0.25">
      <c r="A16" s="1">
        <v>44925</v>
      </c>
      <c r="B16">
        <v>33.119999999999997</v>
      </c>
      <c r="C16">
        <v>230230000</v>
      </c>
      <c r="D16">
        <v>250668672</v>
      </c>
      <c r="E16">
        <f t="shared" si="0"/>
        <v>0.14281400966183588</v>
      </c>
      <c r="H16">
        <v>0.14281400966183588</v>
      </c>
    </row>
    <row r="17" spans="1:8" x14ac:dyDescent="0.25">
      <c r="A17" s="1">
        <v>44895</v>
      </c>
      <c r="B17">
        <v>37.85</v>
      </c>
      <c r="C17">
        <v>183940000</v>
      </c>
      <c r="D17">
        <v>252566672</v>
      </c>
      <c r="E17">
        <f t="shared" si="0"/>
        <v>-4.7820343461030444E-2</v>
      </c>
      <c r="H17">
        <v>-4.7820343461030444E-2</v>
      </c>
    </row>
    <row r="18" spans="1:8" x14ac:dyDescent="0.25">
      <c r="A18" s="1">
        <v>44865</v>
      </c>
      <c r="B18">
        <v>36.04</v>
      </c>
      <c r="C18">
        <v>259100000</v>
      </c>
      <c r="D18">
        <v>257804000</v>
      </c>
      <c r="E18">
        <f t="shared" si="0"/>
        <v>-0.16204217536071033</v>
      </c>
      <c r="H18">
        <v>-0.16204217536071033</v>
      </c>
    </row>
    <row r="19" spans="1:8" x14ac:dyDescent="0.25">
      <c r="A19" s="1">
        <v>44834</v>
      </c>
      <c r="B19">
        <v>30.2</v>
      </c>
      <c r="C19">
        <v>245060000</v>
      </c>
      <c r="D19">
        <v>257691344</v>
      </c>
      <c r="E19">
        <f t="shared" si="0"/>
        <v>0.11291390728476822</v>
      </c>
      <c r="H19">
        <v>0.11291390728476822</v>
      </c>
    </row>
    <row r="20" spans="1:8" x14ac:dyDescent="0.25">
      <c r="A20" s="1">
        <v>44804</v>
      </c>
      <c r="B20">
        <v>33.61</v>
      </c>
      <c r="C20">
        <v>217310000</v>
      </c>
      <c r="D20">
        <v>258354000</v>
      </c>
      <c r="E20">
        <f t="shared" si="0"/>
        <v>5.9506099375186807E-3</v>
      </c>
      <c r="H20">
        <v>5.9506099375186807E-3</v>
      </c>
    </row>
    <row r="21" spans="1:8" x14ac:dyDescent="0.25">
      <c r="A21" s="1">
        <v>44771</v>
      </c>
      <c r="B21">
        <v>33.81</v>
      </c>
      <c r="C21">
        <v>213600000</v>
      </c>
      <c r="D21">
        <v>257675344</v>
      </c>
      <c r="E21">
        <f t="shared" si="0"/>
        <v>-7.9266489204377497E-2</v>
      </c>
      <c r="H21">
        <v>-7.9266489204377497E-2</v>
      </c>
    </row>
    <row r="22" spans="1:8" x14ac:dyDescent="0.25">
      <c r="A22" s="1">
        <v>44742</v>
      </c>
      <c r="B22">
        <v>31.13</v>
      </c>
      <c r="C22">
        <v>279590016</v>
      </c>
      <c r="D22">
        <v>257278672</v>
      </c>
      <c r="E22">
        <f t="shared" si="0"/>
        <v>0.19498875682621278</v>
      </c>
      <c r="H22">
        <v>0.19498875682621278</v>
      </c>
    </row>
    <row r="23" spans="1:8" x14ac:dyDescent="0.25">
      <c r="A23" s="1">
        <v>44712</v>
      </c>
      <c r="B23">
        <v>37.200000000000003</v>
      </c>
      <c r="C23">
        <v>298740000</v>
      </c>
      <c r="D23">
        <v>256694000</v>
      </c>
      <c r="E23">
        <f t="shared" si="0"/>
        <v>-4.086021505376352E-2</v>
      </c>
      <c r="H23">
        <v>-4.086021505376352E-2</v>
      </c>
    </row>
    <row r="24" spans="1:8" x14ac:dyDescent="0.25">
      <c r="A24" s="1">
        <v>44680</v>
      </c>
      <c r="B24">
        <v>35.68</v>
      </c>
      <c r="C24">
        <v>249760000</v>
      </c>
      <c r="D24">
        <v>249431344</v>
      </c>
      <c r="E24">
        <f t="shared" si="0"/>
        <v>0.1552690582959641</v>
      </c>
      <c r="H24">
        <v>0.1552690582959641</v>
      </c>
    </row>
    <row r="25" spans="1:8" x14ac:dyDescent="0.25">
      <c r="A25" s="1">
        <v>44651</v>
      </c>
      <c r="B25">
        <v>41.22</v>
      </c>
      <c r="C25">
        <v>335710016</v>
      </c>
      <c r="D25">
        <v>248872000</v>
      </c>
      <c r="E25">
        <f t="shared" si="0"/>
        <v>7.2295002426006894E-2</v>
      </c>
      <c r="H25">
        <v>7.2295002426006894E-2</v>
      </c>
    </row>
    <row r="26" spans="1:8" x14ac:dyDescent="0.25">
      <c r="A26" s="1">
        <v>44620</v>
      </c>
      <c r="B26">
        <v>44.2</v>
      </c>
      <c r="C26">
        <v>223770000</v>
      </c>
      <c r="D26">
        <v>243029328</v>
      </c>
      <c r="E26">
        <f t="shared" si="0"/>
        <v>4.3891402714932075E-2</v>
      </c>
      <c r="H26">
        <v>4.3891402714932075E-2</v>
      </c>
    </row>
    <row r="27" spans="1:8" x14ac:dyDescent="0.25">
      <c r="A27" s="1">
        <v>44592</v>
      </c>
      <c r="B27">
        <v>46.14</v>
      </c>
      <c r="C27">
        <v>276110016</v>
      </c>
      <c r="D27">
        <v>245673328</v>
      </c>
      <c r="E27">
        <f t="shared" si="0"/>
        <v>-3.5760728218465508E-2</v>
      </c>
      <c r="H27">
        <v>-3.5760728218465508E-2</v>
      </c>
    </row>
    <row r="28" spans="1:8" x14ac:dyDescent="0.25">
      <c r="A28" s="1">
        <v>44561</v>
      </c>
      <c r="B28">
        <v>44.49</v>
      </c>
      <c r="C28">
        <v>295950016</v>
      </c>
      <c r="D28">
        <v>244962672</v>
      </c>
      <c r="E28">
        <f t="shared" si="0"/>
        <v>-4.4953922229721568E-4</v>
      </c>
      <c r="H28">
        <v>-4.4953922229721568E-4</v>
      </c>
    </row>
    <row r="29" spans="1:8" x14ac:dyDescent="0.25">
      <c r="A29" s="1">
        <v>44530</v>
      </c>
      <c r="B29">
        <v>44.47</v>
      </c>
      <c r="C29">
        <v>225000000</v>
      </c>
      <c r="D29">
        <v>245220000</v>
      </c>
      <c r="E29">
        <f t="shared" si="0"/>
        <v>7.4432201484146671E-2</v>
      </c>
      <c r="H29">
        <v>7.4432201484146671E-2</v>
      </c>
    </row>
    <row r="30" spans="1:8" x14ac:dyDescent="0.25">
      <c r="A30" s="1">
        <v>44498</v>
      </c>
      <c r="B30">
        <v>47.78</v>
      </c>
      <c r="C30">
        <v>226160000</v>
      </c>
      <c r="D30">
        <v>244350672</v>
      </c>
      <c r="E30">
        <f t="shared" si="0"/>
        <v>-0.11155295102553366</v>
      </c>
      <c r="H30">
        <v>-0.11155295102553366</v>
      </c>
    </row>
    <row r="31" spans="1:8" x14ac:dyDescent="0.25">
      <c r="A31" s="1">
        <v>44469</v>
      </c>
      <c r="B31">
        <v>42.45</v>
      </c>
      <c r="C31">
        <v>258700000</v>
      </c>
      <c r="D31">
        <v>244961328</v>
      </c>
      <c r="E31">
        <f t="shared" si="0"/>
        <v>-1.648998822143705E-2</v>
      </c>
      <c r="H31">
        <v>-1.648998822143705E-2</v>
      </c>
    </row>
    <row r="32" spans="1:8" x14ac:dyDescent="0.25">
      <c r="A32" s="1">
        <v>44439</v>
      </c>
      <c r="B32">
        <v>41.75</v>
      </c>
      <c r="C32">
        <v>262500000</v>
      </c>
      <c r="D32">
        <v>252544672</v>
      </c>
      <c r="E32">
        <f t="shared" si="0"/>
        <v>-8.1197604790419181E-2</v>
      </c>
      <c r="H32">
        <v>-8.1197604790419181E-2</v>
      </c>
    </row>
    <row r="33" spans="1:8" x14ac:dyDescent="0.25">
      <c r="A33" s="1">
        <v>44407</v>
      </c>
      <c r="B33">
        <v>38.36</v>
      </c>
      <c r="C33">
        <v>257410000</v>
      </c>
      <c r="D33">
        <v>254908000</v>
      </c>
      <c r="E33">
        <f t="shared" si="0"/>
        <v>7.4817518248175119E-2</v>
      </c>
      <c r="H33">
        <v>7.4817518248175119E-2</v>
      </c>
    </row>
    <row r="34" spans="1:8" x14ac:dyDescent="0.25">
      <c r="A34" s="1">
        <v>44377</v>
      </c>
      <c r="B34">
        <v>41.23</v>
      </c>
      <c r="C34">
        <v>255000000</v>
      </c>
      <c r="D34">
        <v>258053328</v>
      </c>
      <c r="E34">
        <f t="shared" si="0"/>
        <v>2.8134853262187818E-2</v>
      </c>
      <c r="H34">
        <v>2.8134853262187818E-2</v>
      </c>
    </row>
    <row r="35" spans="1:8" x14ac:dyDescent="0.25">
      <c r="A35" s="1">
        <v>44347</v>
      </c>
      <c r="B35">
        <v>42.39</v>
      </c>
      <c r="C35">
        <v>207130000</v>
      </c>
      <c r="D35">
        <v>280994656</v>
      </c>
      <c r="E35">
        <f t="shared" si="0"/>
        <v>-4.3878273177636221E-2</v>
      </c>
      <c r="H35">
        <v>-4.3878273177636221E-2</v>
      </c>
    </row>
    <row r="36" spans="1:8" x14ac:dyDescent="0.25">
      <c r="A36" s="1">
        <v>44316</v>
      </c>
      <c r="B36">
        <v>40.53</v>
      </c>
      <c r="C36">
        <v>207650000</v>
      </c>
      <c r="D36">
        <v>282960000</v>
      </c>
      <c r="E36">
        <f t="shared" si="0"/>
        <v>-4.5398470268936675E-2</v>
      </c>
      <c r="H36">
        <v>-4.5398470268936675E-2</v>
      </c>
    </row>
    <row r="37" spans="1:8" x14ac:dyDescent="0.25">
      <c r="A37" s="1">
        <v>44286</v>
      </c>
      <c r="B37">
        <v>38.69</v>
      </c>
      <c r="C37">
        <v>270820000</v>
      </c>
      <c r="D37">
        <v>283070016</v>
      </c>
      <c r="E37">
        <f t="shared" si="0"/>
        <v>-0.10286895838718008</v>
      </c>
      <c r="H37">
        <v>-0.10286895838718008</v>
      </c>
    </row>
    <row r="38" spans="1:8" x14ac:dyDescent="0.25">
      <c r="A38" s="1">
        <v>44253</v>
      </c>
      <c r="B38">
        <v>34.71</v>
      </c>
      <c r="C38">
        <v>189800000</v>
      </c>
      <c r="D38">
        <v>280889984</v>
      </c>
      <c r="E38">
        <f t="shared" si="0"/>
        <v>-0.14577931431864022</v>
      </c>
      <c r="H38">
        <v>-0.14577931431864022</v>
      </c>
    </row>
    <row r="39" spans="1:8" x14ac:dyDescent="0.25">
      <c r="A39" s="1">
        <v>44225</v>
      </c>
      <c r="B39">
        <v>29.65</v>
      </c>
      <c r="C39">
        <v>241370000</v>
      </c>
      <c r="D39">
        <v>279924000</v>
      </c>
      <c r="E39">
        <f t="shared" si="0"/>
        <v>2.2259696458684659E-2</v>
      </c>
      <c r="H39">
        <v>2.2259696458684659E-2</v>
      </c>
    </row>
    <row r="40" spans="1:8" x14ac:dyDescent="0.25">
      <c r="A40" s="1">
        <v>44196</v>
      </c>
      <c r="B40">
        <v>30.31</v>
      </c>
      <c r="C40">
        <v>248070000</v>
      </c>
      <c r="D40">
        <v>280031328</v>
      </c>
      <c r="E40">
        <f t="shared" si="0"/>
        <v>-7.0933685252391909E-2</v>
      </c>
      <c r="H40">
        <v>-7.0933685252391909E-2</v>
      </c>
    </row>
    <row r="41" spans="1:8" x14ac:dyDescent="0.25">
      <c r="A41" s="1">
        <v>44165</v>
      </c>
      <c r="B41">
        <v>28.16</v>
      </c>
      <c r="C41">
        <v>263430000</v>
      </c>
      <c r="D41">
        <v>282135328</v>
      </c>
      <c r="E41">
        <f t="shared" si="0"/>
        <v>-0.15838068181818185</v>
      </c>
      <c r="H41">
        <v>-0.15838068181818185</v>
      </c>
    </row>
    <row r="42" spans="1:8" x14ac:dyDescent="0.25">
      <c r="A42" s="1">
        <v>44134</v>
      </c>
      <c r="B42">
        <v>23.7</v>
      </c>
      <c r="C42">
        <v>265450000</v>
      </c>
      <c r="D42">
        <v>281516672</v>
      </c>
      <c r="E42">
        <f t="shared" si="0"/>
        <v>1.6455696202531671E-2</v>
      </c>
      <c r="H42">
        <v>1.6455696202531671E-2</v>
      </c>
    </row>
    <row r="43" spans="1:8" x14ac:dyDescent="0.25">
      <c r="A43" s="1">
        <v>44104</v>
      </c>
      <c r="B43">
        <v>24.09</v>
      </c>
      <c r="C43">
        <v>299809984</v>
      </c>
      <c r="D43">
        <v>276048000</v>
      </c>
      <c r="E43">
        <f t="shared" si="0"/>
        <v>6.8493150684931448E-2</v>
      </c>
      <c r="H43">
        <v>6.8493150684931448E-2</v>
      </c>
    </row>
    <row r="44" spans="1:8" x14ac:dyDescent="0.25">
      <c r="A44" s="1">
        <v>44074</v>
      </c>
      <c r="B44">
        <v>25.74</v>
      </c>
      <c r="C44">
        <v>211960000</v>
      </c>
      <c r="D44">
        <v>270970016</v>
      </c>
      <c r="E44">
        <f t="shared" si="0"/>
        <v>-3.3411033411033388E-2</v>
      </c>
      <c r="H44">
        <v>-3.3411033411033388E-2</v>
      </c>
    </row>
    <row r="45" spans="1:8" x14ac:dyDescent="0.25">
      <c r="A45" s="1">
        <v>44043</v>
      </c>
      <c r="B45">
        <v>24.88</v>
      </c>
      <c r="C45">
        <v>235320000</v>
      </c>
      <c r="D45">
        <v>271130016</v>
      </c>
      <c r="E45">
        <f t="shared" si="0"/>
        <v>-4.541800643086813E-2</v>
      </c>
      <c r="H45">
        <v>-4.541800643086813E-2</v>
      </c>
    </row>
    <row r="46" spans="1:8" x14ac:dyDescent="0.25">
      <c r="A46" s="1">
        <v>44012</v>
      </c>
      <c r="B46">
        <v>23.75</v>
      </c>
      <c r="C46">
        <v>372449984</v>
      </c>
      <c r="D46">
        <v>270748000</v>
      </c>
      <c r="E46">
        <f t="shared" si="0"/>
        <v>1.5578947368421095E-2</v>
      </c>
      <c r="H46">
        <v>1.5578947368421095E-2</v>
      </c>
    </row>
    <row r="47" spans="1:8" x14ac:dyDescent="0.25">
      <c r="A47" s="1">
        <v>43980</v>
      </c>
      <c r="B47">
        <v>24.12</v>
      </c>
      <c r="C47">
        <v>297950016</v>
      </c>
      <c r="D47">
        <v>264705328</v>
      </c>
      <c r="E47">
        <f t="shared" si="0"/>
        <v>-2.9021558872305256E-3</v>
      </c>
      <c r="H47">
        <v>-2.9021558872305256E-3</v>
      </c>
    </row>
    <row r="48" spans="1:8" x14ac:dyDescent="0.25">
      <c r="A48" s="1">
        <v>43951</v>
      </c>
      <c r="B48">
        <v>24.05</v>
      </c>
      <c r="C48">
        <v>304590016</v>
      </c>
      <c r="D48">
        <v>259000000</v>
      </c>
      <c r="E48">
        <f t="shared" si="0"/>
        <v>-0.11725571725571726</v>
      </c>
      <c r="H48">
        <v>-0.11725571725571726</v>
      </c>
    </row>
    <row r="49" spans="1:8" x14ac:dyDescent="0.25">
      <c r="A49" s="1">
        <v>43921</v>
      </c>
      <c r="B49">
        <v>21.23</v>
      </c>
      <c r="C49">
        <v>599120000</v>
      </c>
      <c r="D49">
        <v>261430000</v>
      </c>
      <c r="E49">
        <f t="shared" si="0"/>
        <v>0.34243994347621287</v>
      </c>
      <c r="H49">
        <v>0.34243994347621287</v>
      </c>
    </row>
    <row r="50" spans="1:8" x14ac:dyDescent="0.25">
      <c r="A50" s="1">
        <v>43889</v>
      </c>
      <c r="B50">
        <v>28.5</v>
      </c>
      <c r="C50">
        <v>236610000</v>
      </c>
      <c r="D50">
        <v>246985328</v>
      </c>
      <c r="E50">
        <f t="shared" si="0"/>
        <v>0.15192982456140344</v>
      </c>
      <c r="H50">
        <v>0.15192982456140344</v>
      </c>
    </row>
    <row r="51" spans="1:8" x14ac:dyDescent="0.25">
      <c r="A51" s="1">
        <v>43861</v>
      </c>
      <c r="B51">
        <v>32.83</v>
      </c>
      <c r="C51">
        <v>209300000</v>
      </c>
      <c r="D51">
        <v>246710000</v>
      </c>
      <c r="E51">
        <f t="shared" si="0"/>
        <v>7.2799268961315888E-2</v>
      </c>
      <c r="H51">
        <v>7.2799268961315888E-2</v>
      </c>
    </row>
    <row r="52" spans="1:8" x14ac:dyDescent="0.25">
      <c r="A52" s="1">
        <v>43830</v>
      </c>
      <c r="B52">
        <v>35.22</v>
      </c>
      <c r="C52">
        <v>238120000</v>
      </c>
      <c r="D52">
        <v>255391328</v>
      </c>
      <c r="E52">
        <f t="shared" si="0"/>
        <v>-5.3946621237932951E-2</v>
      </c>
      <c r="H52">
        <v>-5.3946621237932951E-2</v>
      </c>
    </row>
    <row r="53" spans="1:8" x14ac:dyDescent="0.25">
      <c r="A53" s="1">
        <v>43798</v>
      </c>
      <c r="B53">
        <v>33.32</v>
      </c>
      <c r="C53">
        <v>175310000</v>
      </c>
      <c r="D53">
        <v>256636672</v>
      </c>
      <c r="E53">
        <f t="shared" si="0"/>
        <v>-6.1524609843937594E-2</v>
      </c>
      <c r="H53">
        <v>-6.1524609843937594E-2</v>
      </c>
    </row>
    <row r="54" spans="1:8" x14ac:dyDescent="0.25">
      <c r="A54" s="1">
        <v>43769</v>
      </c>
      <c r="B54">
        <v>31.27</v>
      </c>
      <c r="C54">
        <v>242980000</v>
      </c>
      <c r="D54">
        <v>260868672</v>
      </c>
      <c r="E54">
        <f t="shared" si="0"/>
        <v>-6.7157019507515126E-2</v>
      </c>
      <c r="H54">
        <v>-6.7157019507515126E-2</v>
      </c>
    </row>
    <row r="55" spans="1:8" x14ac:dyDescent="0.25">
      <c r="A55" s="1">
        <v>43738</v>
      </c>
      <c r="B55">
        <v>29.17</v>
      </c>
      <c r="C55">
        <v>279630016</v>
      </c>
      <c r="D55">
        <v>263092672</v>
      </c>
      <c r="E55">
        <f t="shared" si="0"/>
        <v>-5.6907781967775115E-2</v>
      </c>
      <c r="H55">
        <v>-5.6907781967775115E-2</v>
      </c>
    </row>
    <row r="56" spans="1:8" x14ac:dyDescent="0.25">
      <c r="A56" s="1">
        <v>43707</v>
      </c>
      <c r="B56">
        <v>27.51</v>
      </c>
      <c r="C56">
        <v>254150000</v>
      </c>
      <c r="D56">
        <v>267438000</v>
      </c>
      <c r="E56">
        <f t="shared" si="0"/>
        <v>0.11523082515448921</v>
      </c>
      <c r="H56">
        <v>0.11523082515448921</v>
      </c>
    </row>
    <row r="57" spans="1:8" x14ac:dyDescent="0.25">
      <c r="A57" s="1">
        <v>43677</v>
      </c>
      <c r="B57">
        <v>30.68</v>
      </c>
      <c r="C57">
        <v>183420000</v>
      </c>
      <c r="D57">
        <v>272766656</v>
      </c>
      <c r="E57">
        <f t="shared" si="0"/>
        <v>-5.4758800521512378E-2</v>
      </c>
      <c r="H57">
        <v>-5.4758800521512378E-2</v>
      </c>
    </row>
    <row r="58" spans="1:8" x14ac:dyDescent="0.25">
      <c r="A58" s="1">
        <v>43644</v>
      </c>
      <c r="B58">
        <v>29</v>
      </c>
      <c r="C58">
        <v>223640000</v>
      </c>
      <c r="D58">
        <v>282848000</v>
      </c>
      <c r="E58">
        <f t="shared" si="0"/>
        <v>-8.275862068965513E-2</v>
      </c>
      <c r="H58">
        <v>-8.275862068965513E-2</v>
      </c>
    </row>
    <row r="59" spans="1:8" x14ac:dyDescent="0.25">
      <c r="A59" s="1">
        <v>43616</v>
      </c>
      <c r="B59">
        <v>26.6</v>
      </c>
      <c r="C59">
        <v>214360000</v>
      </c>
      <c r="D59">
        <v>291996000</v>
      </c>
      <c r="E59">
        <f t="shared" si="0"/>
        <v>0.14962406015037583</v>
      </c>
      <c r="H59">
        <v>0.14962406015037583</v>
      </c>
    </row>
    <row r="60" spans="1:8" x14ac:dyDescent="0.25">
      <c r="A60" s="1">
        <v>43585</v>
      </c>
      <c r="B60">
        <v>30.58</v>
      </c>
      <c r="C60">
        <v>229590000</v>
      </c>
      <c r="D60">
        <v>302915328</v>
      </c>
      <c r="E60">
        <f t="shared" si="0"/>
        <v>-9.7776324395029382E-2</v>
      </c>
      <c r="H60">
        <v>-9.7776324395029382E-2</v>
      </c>
    </row>
    <row r="61" spans="1:8" x14ac:dyDescent="0.25">
      <c r="A61" s="1">
        <v>43553</v>
      </c>
      <c r="B61">
        <v>27.59</v>
      </c>
      <c r="C61">
        <v>281809984</v>
      </c>
      <c r="D61">
        <v>307449984</v>
      </c>
      <c r="E61">
        <f t="shared" si="0"/>
        <v>5.4005074302283379E-2</v>
      </c>
      <c r="H61">
        <v>5.4005074302283379E-2</v>
      </c>
    </row>
    <row r="62" spans="1:8" x14ac:dyDescent="0.25">
      <c r="A62" s="1">
        <v>43524</v>
      </c>
      <c r="B62">
        <v>29.08</v>
      </c>
      <c r="C62">
        <v>212370000</v>
      </c>
      <c r="D62">
        <v>310689344</v>
      </c>
      <c r="E62">
        <f t="shared" si="0"/>
        <v>-2.0976616231086639E-2</v>
      </c>
      <c r="H62">
        <v>-2.0976616231086639E-2</v>
      </c>
    </row>
    <row r="63" spans="1:8" x14ac:dyDescent="0.25">
      <c r="A63" s="1">
        <v>43496</v>
      </c>
      <c r="B63">
        <v>28.47</v>
      </c>
      <c r="C63">
        <v>341040000</v>
      </c>
      <c r="D63">
        <v>317045984</v>
      </c>
      <c r="E63">
        <f t="shared" si="0"/>
        <v>-0.13452757288373721</v>
      </c>
      <c r="H63">
        <v>-0.13452757288373721</v>
      </c>
    </row>
    <row r="64" spans="1:8" x14ac:dyDescent="0.25">
      <c r="A64" s="1">
        <v>43465</v>
      </c>
      <c r="B64">
        <v>24.64</v>
      </c>
      <c r="C64">
        <v>382449984</v>
      </c>
      <c r="E64">
        <f t="shared" si="0"/>
        <v>0.15259740259740251</v>
      </c>
      <c r="H64">
        <v>0.15259740259740251</v>
      </c>
    </row>
    <row r="65" spans="1:8" x14ac:dyDescent="0.25">
      <c r="A65" s="1">
        <v>43434</v>
      </c>
      <c r="B65">
        <v>28.4</v>
      </c>
      <c r="C65">
        <v>232480000</v>
      </c>
      <c r="E65">
        <f t="shared" si="0"/>
        <v>-3.1690140845070373E-2</v>
      </c>
      <c r="H65">
        <v>-3.1690140845070373E-2</v>
      </c>
    </row>
    <row r="66" spans="1:8" x14ac:dyDescent="0.25">
      <c r="A66" s="1">
        <v>43404</v>
      </c>
      <c r="B66">
        <v>27.5</v>
      </c>
      <c r="C66">
        <v>339520000</v>
      </c>
      <c r="E66">
        <f t="shared" si="0"/>
        <v>7.1272727272727307E-2</v>
      </c>
      <c r="H66">
        <v>7.1272727272727307E-2</v>
      </c>
    </row>
    <row r="67" spans="1:8" x14ac:dyDescent="0.25">
      <c r="A67" s="1">
        <v>43371</v>
      </c>
      <c r="B67">
        <v>29.46</v>
      </c>
      <c r="C67">
        <v>256800000</v>
      </c>
      <c r="E67">
        <f t="shared" ref="E67:E77" si="1">(B68-B67)/B67</f>
        <v>4.9898167006109939E-2</v>
      </c>
      <c r="H67">
        <v>4.9898167006109939E-2</v>
      </c>
    </row>
    <row r="68" spans="1:8" x14ac:dyDescent="0.25">
      <c r="A68" s="1">
        <v>43343</v>
      </c>
      <c r="B68">
        <v>30.93</v>
      </c>
      <c r="C68">
        <v>238790000</v>
      </c>
      <c r="E68">
        <f t="shared" si="1"/>
        <v>-1.6165535079211352E-3</v>
      </c>
      <c r="H68">
        <v>-1.6165535079211352E-3</v>
      </c>
    </row>
    <row r="69" spans="1:8" x14ac:dyDescent="0.25">
      <c r="A69" s="1">
        <v>43312</v>
      </c>
      <c r="B69">
        <v>30.88</v>
      </c>
      <c r="C69">
        <v>276340000</v>
      </c>
      <c r="E69">
        <f t="shared" si="1"/>
        <v>-8.7111398963730505E-2</v>
      </c>
      <c r="H69">
        <v>-8.7111398963730505E-2</v>
      </c>
    </row>
    <row r="70" spans="1:8" x14ac:dyDescent="0.25">
      <c r="A70" s="1">
        <v>43280</v>
      </c>
      <c r="B70">
        <v>28.19</v>
      </c>
      <c r="C70">
        <v>344809984</v>
      </c>
      <c r="E70">
        <f t="shared" si="1"/>
        <v>3.0152536360411417E-2</v>
      </c>
      <c r="H70">
        <v>3.0152536360411417E-2</v>
      </c>
    </row>
    <row r="71" spans="1:8" x14ac:dyDescent="0.25">
      <c r="A71" s="1">
        <v>43251</v>
      </c>
      <c r="B71">
        <v>29.04</v>
      </c>
      <c r="C71">
        <v>334080000</v>
      </c>
      <c r="E71">
        <f t="shared" si="1"/>
        <v>3.0303030303030391E-2</v>
      </c>
      <c r="H71">
        <v>3.0303030303030391E-2</v>
      </c>
    </row>
    <row r="72" spans="1:8" x14ac:dyDescent="0.25">
      <c r="A72" s="1">
        <v>43220</v>
      </c>
      <c r="B72">
        <v>29.92</v>
      </c>
      <c r="C72">
        <v>334640000</v>
      </c>
      <c r="E72">
        <f t="shared" si="1"/>
        <v>2.3395721925132595E-3</v>
      </c>
      <c r="H72">
        <v>2.3395721925132595E-3</v>
      </c>
    </row>
    <row r="73" spans="1:8" x14ac:dyDescent="0.25">
      <c r="A73" s="1">
        <v>43189</v>
      </c>
      <c r="B73">
        <v>29.99</v>
      </c>
      <c r="C73">
        <v>360860000</v>
      </c>
      <c r="E73">
        <f t="shared" si="1"/>
        <v>7.0356785595198507E-2</v>
      </c>
      <c r="H73">
        <v>7.0356785595198507E-2</v>
      </c>
    </row>
    <row r="74" spans="1:8" x14ac:dyDescent="0.25">
      <c r="A74" s="1">
        <v>43159</v>
      </c>
      <c r="B74">
        <v>32.1</v>
      </c>
      <c r="C74">
        <v>378150016</v>
      </c>
      <c r="E74">
        <f t="shared" si="1"/>
        <v>-3.1152647975078323E-3</v>
      </c>
      <c r="H74">
        <v>-3.1152647975078323E-3</v>
      </c>
    </row>
    <row r="75" spans="1:8" x14ac:dyDescent="0.25">
      <c r="A75" s="1">
        <v>43131</v>
      </c>
      <c r="B75">
        <v>32</v>
      </c>
      <c r="C75">
        <v>297609984</v>
      </c>
      <c r="E75">
        <f t="shared" si="1"/>
        <v>-7.7500000000000013E-2</v>
      </c>
      <c r="H75">
        <v>-7.7500000000000013E-2</v>
      </c>
    </row>
    <row r="76" spans="1:8" x14ac:dyDescent="0.25">
      <c r="A76" s="1">
        <v>43098</v>
      </c>
      <c r="B76">
        <v>29.52</v>
      </c>
      <c r="C76">
        <v>330400000</v>
      </c>
      <c r="E76">
        <f t="shared" si="1"/>
        <v>-4.57317073170731E-2</v>
      </c>
      <c r="H76">
        <v>-4.57317073170731E-2</v>
      </c>
    </row>
    <row r="77" spans="1:8" x14ac:dyDescent="0.25">
      <c r="A77" s="1">
        <v>43069</v>
      </c>
      <c r="B77">
        <v>28.17</v>
      </c>
      <c r="C77">
        <v>307720000</v>
      </c>
      <c r="E77">
        <f t="shared" si="1"/>
        <v>-1</v>
      </c>
      <c r="H77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640D-A7EC-4770-8F4E-E98282188C63}">
  <dimension ref="A1:O77"/>
  <sheetViews>
    <sheetView tabSelected="1" topLeftCell="F1" workbookViewId="0">
      <selection activeCell="I5" sqref="I5"/>
    </sheetView>
  </sheetViews>
  <sheetFormatPr defaultColWidth="8.85546875" defaultRowHeight="15" x14ac:dyDescent="0.25"/>
  <cols>
    <col min="1" max="1" width="10.7109375" bestFit="1" customWidth="1"/>
    <col min="4" max="4" width="14.28515625" customWidth="1"/>
    <col min="5" max="5" width="16.85546875" customWidth="1"/>
    <col min="6" max="6" width="16.42578125" customWidth="1"/>
    <col min="7" max="7" width="12.140625" customWidth="1"/>
    <col min="8" max="8" width="11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16</v>
      </c>
      <c r="H1" t="s">
        <v>21</v>
      </c>
      <c r="I1" s="4" t="s">
        <v>19</v>
      </c>
      <c r="L1" s="4" t="s">
        <v>20</v>
      </c>
      <c r="O1" s="4"/>
    </row>
    <row r="2" spans="1:15" x14ac:dyDescent="0.25">
      <c r="A2" s="1">
        <v>45329</v>
      </c>
      <c r="B2">
        <v>67.819999999999993</v>
      </c>
      <c r="C2">
        <v>2570000</v>
      </c>
      <c r="D2">
        <v>10316667</v>
      </c>
      <c r="E2">
        <f>(B3-B2)/B2</f>
        <v>-4.4234739015039399E-3</v>
      </c>
      <c r="F2">
        <f>AVERAGE(E2:E77)</f>
        <v>-1.690368353262748E-2</v>
      </c>
      <c r="H2">
        <v>-4.4234739015039399E-3</v>
      </c>
      <c r="J2" t="s">
        <v>18</v>
      </c>
      <c r="L2">
        <f>SQRT(J3)</f>
        <v>0.13734930149252733</v>
      </c>
    </row>
    <row r="3" spans="1:15" x14ac:dyDescent="0.25">
      <c r="A3" s="1">
        <v>45322</v>
      </c>
      <c r="B3">
        <v>67.52</v>
      </c>
      <c r="C3">
        <v>11470000</v>
      </c>
      <c r="D3">
        <v>10916000</v>
      </c>
      <c r="E3">
        <f t="shared" ref="E3:E66" si="0">(B4-B3)/B3</f>
        <v>3.6433649289099646E-2</v>
      </c>
      <c r="H3">
        <v>3.6433649289099646E-2</v>
      </c>
      <c r="I3" t="s">
        <v>18</v>
      </c>
      <c r="J3">
        <f>VARP(IRM!$E$2:$E$77)</f>
        <v>1.8864830620485173E-2</v>
      </c>
    </row>
    <row r="4" spans="1:15" x14ac:dyDescent="0.25">
      <c r="A4" s="1">
        <v>45289</v>
      </c>
      <c r="B4">
        <v>69.98</v>
      </c>
      <c r="C4">
        <v>11020000</v>
      </c>
      <c r="D4">
        <v>10861333</v>
      </c>
      <c r="E4">
        <f t="shared" si="0"/>
        <v>-8.3309517004858502E-2</v>
      </c>
      <c r="F4" t="s">
        <v>17</v>
      </c>
      <c r="H4">
        <v>-8.3309517004858502E-2</v>
      </c>
    </row>
    <row r="5" spans="1:15" x14ac:dyDescent="0.25">
      <c r="A5" s="1">
        <v>45260</v>
      </c>
      <c r="B5">
        <v>64.150000000000006</v>
      </c>
      <c r="C5">
        <v>10740000</v>
      </c>
      <c r="D5">
        <v>11226667</v>
      </c>
      <c r="E5">
        <f t="shared" si="0"/>
        <v>-7.9189399844115438E-2</v>
      </c>
      <c r="F5">
        <f>F2-F7</f>
        <v>-5.0973320532627479E-2</v>
      </c>
      <c r="H5">
        <v>-7.9189399844115438E-2</v>
      </c>
      <c r="I5" s="4" t="s">
        <v>24</v>
      </c>
    </row>
    <row r="6" spans="1:15" x14ac:dyDescent="0.25">
      <c r="A6" s="1">
        <v>45230</v>
      </c>
      <c r="B6">
        <v>59.07</v>
      </c>
      <c r="C6">
        <v>9950000</v>
      </c>
      <c r="D6">
        <v>11214667</v>
      </c>
      <c r="E6">
        <f t="shared" si="0"/>
        <v>6.4330455391908336E-3</v>
      </c>
      <c r="F6" t="s">
        <v>23</v>
      </c>
      <c r="H6">
        <v>6.4330455391908336E-3</v>
      </c>
      <c r="J6">
        <v>-4.4234739015039399E-3</v>
      </c>
    </row>
    <row r="7" spans="1:15" x14ac:dyDescent="0.25">
      <c r="A7" s="1">
        <v>45198</v>
      </c>
      <c r="B7">
        <v>59.45</v>
      </c>
      <c r="C7">
        <v>11300000</v>
      </c>
      <c r="D7">
        <v>11463333</v>
      </c>
      <c r="E7">
        <f t="shared" si="0"/>
        <v>6.8797308662741738E-2</v>
      </c>
      <c r="F7">
        <v>3.4069637E-2</v>
      </c>
      <c r="H7">
        <v>6.8797308662741738E-2</v>
      </c>
      <c r="I7">
        <v>-4.4234739015039399E-3</v>
      </c>
      <c r="J7">
        <v>1.9114257263768947E-2</v>
      </c>
    </row>
    <row r="8" spans="1:15" x14ac:dyDescent="0.25">
      <c r="A8" s="1">
        <v>45169</v>
      </c>
      <c r="B8">
        <v>63.54</v>
      </c>
      <c r="C8">
        <v>9280000</v>
      </c>
      <c r="D8">
        <v>11510000</v>
      </c>
      <c r="E8">
        <f t="shared" si="0"/>
        <v>-3.3679571923197996E-2</v>
      </c>
      <c r="H8">
        <v>-3.3679571923197996E-2</v>
      </c>
    </row>
    <row r="9" spans="1:15" x14ac:dyDescent="0.25">
      <c r="A9" s="1">
        <v>45138</v>
      </c>
      <c r="B9">
        <v>61.4</v>
      </c>
      <c r="C9">
        <v>9570000</v>
      </c>
      <c r="D9">
        <v>11902000</v>
      </c>
      <c r="E9">
        <f t="shared" si="0"/>
        <v>-7.4592833876221468E-2</v>
      </c>
      <c r="H9">
        <v>-7.4592833876221468E-2</v>
      </c>
    </row>
    <row r="10" spans="1:15" x14ac:dyDescent="0.25">
      <c r="A10" s="1">
        <v>45107</v>
      </c>
      <c r="B10">
        <v>56.82</v>
      </c>
      <c r="C10">
        <v>12240000</v>
      </c>
      <c r="D10">
        <v>11905333</v>
      </c>
      <c r="E10">
        <f t="shared" si="0"/>
        <v>-5.9838085181274175E-2</v>
      </c>
      <c r="H10">
        <v>-5.9838085181274175E-2</v>
      </c>
    </row>
    <row r="11" spans="1:15" x14ac:dyDescent="0.25">
      <c r="A11" s="1">
        <v>45077</v>
      </c>
      <c r="B11">
        <v>53.42</v>
      </c>
      <c r="C11">
        <v>12500000</v>
      </c>
      <c r="D11">
        <v>12222000</v>
      </c>
      <c r="E11">
        <f>(B12-B11)/B11</f>
        <v>3.4069636840134788E-2</v>
      </c>
      <c r="H11">
        <v>3.4069636840134788E-2</v>
      </c>
    </row>
    <row r="12" spans="1:15" x14ac:dyDescent="0.25">
      <c r="A12" s="1">
        <v>45044</v>
      </c>
      <c r="B12">
        <v>55.24</v>
      </c>
      <c r="C12">
        <v>8940000</v>
      </c>
      <c r="D12">
        <v>12192667</v>
      </c>
      <c r="E12">
        <f t="shared" si="0"/>
        <v>-4.2179580014482354E-2</v>
      </c>
      <c r="H12">
        <v>-4.2179580014482354E-2</v>
      </c>
    </row>
    <row r="13" spans="1:15" x14ac:dyDescent="0.25">
      <c r="A13" s="1">
        <v>45016</v>
      </c>
      <c r="B13">
        <v>52.91</v>
      </c>
      <c r="C13">
        <v>11880000</v>
      </c>
      <c r="D13">
        <v>12919333</v>
      </c>
      <c r="E13">
        <f t="shared" si="0"/>
        <v>-3.0240030240029597E-3</v>
      </c>
      <c r="H13">
        <v>-3.0240030240029597E-3</v>
      </c>
    </row>
    <row r="14" spans="1:15" x14ac:dyDescent="0.25">
      <c r="A14" s="1">
        <v>44985</v>
      </c>
      <c r="B14">
        <v>52.75</v>
      </c>
      <c r="C14">
        <v>10510000</v>
      </c>
      <c r="D14">
        <v>12994667</v>
      </c>
      <c r="E14">
        <f t="shared" si="0"/>
        <v>3.4691943127962054E-2</v>
      </c>
      <c r="H14">
        <v>3.4691943127962054E-2</v>
      </c>
    </row>
    <row r="15" spans="1:15" x14ac:dyDescent="0.25">
      <c r="A15" s="1">
        <v>44957</v>
      </c>
      <c r="B15">
        <v>54.58</v>
      </c>
      <c r="C15">
        <v>12380000</v>
      </c>
      <c r="D15">
        <v>12978667</v>
      </c>
      <c r="E15">
        <f t="shared" si="0"/>
        <v>-8.6661780872114277E-2</v>
      </c>
      <c r="H15">
        <v>-8.6661780872114277E-2</v>
      </c>
    </row>
    <row r="16" spans="1:15" x14ac:dyDescent="0.25">
      <c r="A16" s="1">
        <v>44925</v>
      </c>
      <c r="B16">
        <v>49.85</v>
      </c>
      <c r="C16">
        <v>10400000</v>
      </c>
      <c r="D16">
        <v>12766000</v>
      </c>
      <c r="E16">
        <f t="shared" si="0"/>
        <v>8.9869608826479375E-2</v>
      </c>
      <c r="H16">
        <v>8.9869608826479375E-2</v>
      </c>
    </row>
    <row r="17" spans="1:8" x14ac:dyDescent="0.25">
      <c r="A17" s="1">
        <v>44895</v>
      </c>
      <c r="B17">
        <v>54.33</v>
      </c>
      <c r="C17">
        <v>11560000</v>
      </c>
      <c r="D17">
        <v>12820667</v>
      </c>
      <c r="E17">
        <f t="shared" si="0"/>
        <v>-7.8409718387631111E-2</v>
      </c>
      <c r="H17">
        <v>-7.8409718387631111E-2</v>
      </c>
    </row>
    <row r="18" spans="1:8" x14ac:dyDescent="0.25">
      <c r="A18" s="1">
        <v>44865</v>
      </c>
      <c r="B18">
        <v>50.07</v>
      </c>
      <c r="C18">
        <v>10650000</v>
      </c>
      <c r="D18">
        <v>12634667</v>
      </c>
      <c r="E18">
        <f t="shared" si="0"/>
        <v>-0.12182943878570004</v>
      </c>
      <c r="H18">
        <v>-0.12182943878570004</v>
      </c>
    </row>
    <row r="19" spans="1:8" x14ac:dyDescent="0.25">
      <c r="A19" s="1">
        <v>44834</v>
      </c>
      <c r="B19">
        <v>43.97</v>
      </c>
      <c r="C19">
        <v>16500000</v>
      </c>
      <c r="D19">
        <v>12698000</v>
      </c>
      <c r="E19">
        <f t="shared" si="0"/>
        <v>0.19649761200818741</v>
      </c>
      <c r="H19">
        <v>0.19649761200818741</v>
      </c>
    </row>
    <row r="20" spans="1:8" x14ac:dyDescent="0.25">
      <c r="A20" s="1">
        <v>44804</v>
      </c>
      <c r="B20">
        <v>52.61</v>
      </c>
      <c r="C20">
        <v>10560000</v>
      </c>
      <c r="D20">
        <v>12604667</v>
      </c>
      <c r="E20">
        <f t="shared" si="0"/>
        <v>-7.8312107964265298E-2</v>
      </c>
      <c r="H20">
        <v>-7.8312107964265298E-2</v>
      </c>
    </row>
    <row r="21" spans="1:8" x14ac:dyDescent="0.25">
      <c r="A21" s="1">
        <v>44771</v>
      </c>
      <c r="B21">
        <v>48.49</v>
      </c>
      <c r="C21">
        <v>13680000</v>
      </c>
      <c r="D21">
        <v>12805333</v>
      </c>
      <c r="E21">
        <f t="shared" si="0"/>
        <v>4.1245617653123479E-3</v>
      </c>
      <c r="H21">
        <v>4.1245617653123479E-3</v>
      </c>
    </row>
    <row r="22" spans="1:8" x14ac:dyDescent="0.25">
      <c r="A22" s="1">
        <v>44742</v>
      </c>
      <c r="B22">
        <v>48.69</v>
      </c>
      <c r="C22">
        <v>12000000</v>
      </c>
      <c r="D22">
        <v>12624667</v>
      </c>
      <c r="E22">
        <f t="shared" si="0"/>
        <v>0.10700349147668928</v>
      </c>
      <c r="H22">
        <v>0.10700349147668928</v>
      </c>
    </row>
    <row r="23" spans="1:8" x14ac:dyDescent="0.25">
      <c r="A23" s="1">
        <v>44712</v>
      </c>
      <c r="B23">
        <v>53.9</v>
      </c>
      <c r="C23">
        <v>15160000</v>
      </c>
      <c r="D23">
        <v>12748667</v>
      </c>
      <c r="E23">
        <f t="shared" si="0"/>
        <v>-3.1539888682746145E-3</v>
      </c>
      <c r="H23">
        <v>-3.1539888682746145E-3</v>
      </c>
    </row>
    <row r="24" spans="1:8" x14ac:dyDescent="0.25">
      <c r="A24" s="1">
        <v>44680</v>
      </c>
      <c r="B24">
        <v>53.73</v>
      </c>
      <c r="C24">
        <v>9620000</v>
      </c>
      <c r="D24">
        <v>12646000</v>
      </c>
      <c r="E24">
        <f t="shared" si="0"/>
        <v>3.1267448352875482E-2</v>
      </c>
      <c r="H24">
        <v>3.1267448352875482E-2</v>
      </c>
    </row>
    <row r="25" spans="1:8" x14ac:dyDescent="0.25">
      <c r="A25" s="1">
        <v>44651</v>
      </c>
      <c r="B25">
        <v>55.41</v>
      </c>
      <c r="C25">
        <v>16990000</v>
      </c>
      <c r="D25">
        <v>13280000</v>
      </c>
      <c r="E25">
        <f t="shared" si="0"/>
        <v>-0.11243457859592126</v>
      </c>
      <c r="H25">
        <v>-0.11243457859592126</v>
      </c>
    </row>
    <row r="26" spans="1:8" x14ac:dyDescent="0.25">
      <c r="A26" s="1">
        <v>44620</v>
      </c>
      <c r="B26">
        <v>49.18</v>
      </c>
      <c r="C26">
        <v>12060000</v>
      </c>
      <c r="D26">
        <v>13328000</v>
      </c>
      <c r="E26">
        <f t="shared" si="0"/>
        <v>-6.6287108580723828E-2</v>
      </c>
      <c r="H26">
        <v>-6.6287108580723828E-2</v>
      </c>
    </row>
    <row r="27" spans="1:8" x14ac:dyDescent="0.25">
      <c r="A27" s="1">
        <v>44592</v>
      </c>
      <c r="B27">
        <v>45.92</v>
      </c>
      <c r="C27">
        <v>19840000</v>
      </c>
      <c r="D27">
        <v>13756000</v>
      </c>
      <c r="E27">
        <f t="shared" si="0"/>
        <v>0.1395905923344947</v>
      </c>
      <c r="H27">
        <v>0.1395905923344947</v>
      </c>
    </row>
    <row r="28" spans="1:8" x14ac:dyDescent="0.25">
      <c r="A28" s="1">
        <v>44561</v>
      </c>
      <c r="B28">
        <v>52.33</v>
      </c>
      <c r="C28">
        <v>13010000</v>
      </c>
      <c r="D28">
        <v>13226667</v>
      </c>
      <c r="E28">
        <f t="shared" si="0"/>
        <v>-0.131664437225301</v>
      </c>
      <c r="H28">
        <v>-0.131664437225301</v>
      </c>
    </row>
    <row r="29" spans="1:8" x14ac:dyDescent="0.25">
      <c r="A29" s="1">
        <v>44530</v>
      </c>
      <c r="B29">
        <v>45.44</v>
      </c>
      <c r="C29">
        <v>10270000</v>
      </c>
      <c r="D29">
        <v>13300000</v>
      </c>
      <c r="E29">
        <f t="shared" si="0"/>
        <v>4.401408450704288E-3</v>
      </c>
      <c r="H29">
        <v>4.401408450704288E-3</v>
      </c>
    </row>
    <row r="30" spans="1:8" x14ac:dyDescent="0.25">
      <c r="A30" s="1">
        <v>44498</v>
      </c>
      <c r="B30">
        <v>45.64</v>
      </c>
      <c r="C30">
        <v>9190000</v>
      </c>
      <c r="D30">
        <v>13392667</v>
      </c>
      <c r="E30">
        <f t="shared" si="0"/>
        <v>-4.7984224364592411E-2</v>
      </c>
      <c r="H30">
        <v>-4.7984224364592411E-2</v>
      </c>
    </row>
    <row r="31" spans="1:8" x14ac:dyDescent="0.25">
      <c r="A31" s="1">
        <v>44469</v>
      </c>
      <c r="B31">
        <v>43.45</v>
      </c>
      <c r="C31">
        <v>11220000</v>
      </c>
      <c r="D31">
        <v>13608000</v>
      </c>
      <c r="E31">
        <f t="shared" si="0"/>
        <v>9.8964326812428005E-2</v>
      </c>
      <c r="H31">
        <v>9.8964326812428005E-2</v>
      </c>
    </row>
    <row r="32" spans="1:8" x14ac:dyDescent="0.25">
      <c r="A32" s="1">
        <v>44439</v>
      </c>
      <c r="B32">
        <v>47.75</v>
      </c>
      <c r="C32">
        <v>8770000</v>
      </c>
      <c r="D32">
        <v>14372000</v>
      </c>
      <c r="E32">
        <f t="shared" si="0"/>
        <v>-8.3560209424083806E-2</v>
      </c>
      <c r="H32">
        <v>-8.3560209424083806E-2</v>
      </c>
    </row>
    <row r="33" spans="1:8" x14ac:dyDescent="0.25">
      <c r="A33" s="1">
        <v>44407</v>
      </c>
      <c r="B33">
        <v>43.76</v>
      </c>
      <c r="C33">
        <v>11600000</v>
      </c>
      <c r="D33">
        <v>14724000</v>
      </c>
      <c r="E33">
        <f t="shared" si="0"/>
        <v>-3.2906764168190078E-2</v>
      </c>
      <c r="H33">
        <v>-3.2906764168190078E-2</v>
      </c>
    </row>
    <row r="34" spans="1:8" x14ac:dyDescent="0.25">
      <c r="A34" s="1">
        <v>44377</v>
      </c>
      <c r="B34">
        <v>42.32</v>
      </c>
      <c r="C34">
        <v>15100000</v>
      </c>
      <c r="D34">
        <v>14999333</v>
      </c>
      <c r="E34">
        <f t="shared" si="0"/>
        <v>2.8827977315689955E-2</v>
      </c>
      <c r="H34">
        <v>2.8827977315689955E-2</v>
      </c>
    </row>
    <row r="35" spans="1:8" x14ac:dyDescent="0.25">
      <c r="A35" s="1">
        <v>44347</v>
      </c>
      <c r="B35">
        <v>43.54</v>
      </c>
      <c r="C35">
        <v>13570000</v>
      </c>
      <c r="D35">
        <v>15754667</v>
      </c>
      <c r="E35">
        <f t="shared" si="0"/>
        <v>-7.8548461185117172E-2</v>
      </c>
      <c r="H35">
        <v>-7.8548461185117172E-2</v>
      </c>
    </row>
    <row r="36" spans="1:8" x14ac:dyDescent="0.25">
      <c r="A36" s="1">
        <v>44316</v>
      </c>
      <c r="B36">
        <v>40.119999999999997</v>
      </c>
      <c r="C36">
        <v>10970000</v>
      </c>
      <c r="D36">
        <v>15963333</v>
      </c>
      <c r="E36">
        <f t="shared" si="0"/>
        <v>-7.7517447657028907E-2</v>
      </c>
      <c r="H36">
        <v>-7.7517447657028907E-2</v>
      </c>
    </row>
    <row r="37" spans="1:8" x14ac:dyDescent="0.25">
      <c r="A37" s="1">
        <v>44286</v>
      </c>
      <c r="B37">
        <v>37.01</v>
      </c>
      <c r="C37">
        <v>13860000</v>
      </c>
      <c r="D37">
        <v>16348000</v>
      </c>
      <c r="E37">
        <f t="shared" si="0"/>
        <v>-5.9983788165360687E-2</v>
      </c>
      <c r="H37">
        <v>-5.9983788165360687E-2</v>
      </c>
    </row>
    <row r="38" spans="1:8" x14ac:dyDescent="0.25">
      <c r="A38" s="1">
        <v>44253</v>
      </c>
      <c r="B38">
        <v>34.79</v>
      </c>
      <c r="C38">
        <v>13620000</v>
      </c>
      <c r="D38">
        <v>16401333</v>
      </c>
      <c r="E38">
        <f t="shared" si="0"/>
        <v>-3.219315895372226E-2</v>
      </c>
      <c r="H38">
        <v>-3.219315895372226E-2</v>
      </c>
    </row>
    <row r="39" spans="1:8" x14ac:dyDescent="0.25">
      <c r="A39" s="1">
        <v>44225</v>
      </c>
      <c r="B39">
        <v>33.67</v>
      </c>
      <c r="C39">
        <v>19130000</v>
      </c>
      <c r="D39">
        <v>16295333</v>
      </c>
      <c r="E39">
        <f t="shared" si="0"/>
        <v>-0.12444312444312447</v>
      </c>
      <c r="H39">
        <v>-0.12444312444312447</v>
      </c>
    </row>
    <row r="40" spans="1:8" x14ac:dyDescent="0.25">
      <c r="A40" s="1">
        <v>44196</v>
      </c>
      <c r="B40">
        <v>29.48</v>
      </c>
      <c r="C40">
        <v>17710000</v>
      </c>
      <c r="D40">
        <v>15777333</v>
      </c>
      <c r="E40">
        <f t="shared" si="0"/>
        <v>-6.7164179104477625E-2</v>
      </c>
      <c r="H40">
        <v>-6.7164179104477625E-2</v>
      </c>
    </row>
    <row r="41" spans="1:8" x14ac:dyDescent="0.25">
      <c r="A41" s="1">
        <v>44165</v>
      </c>
      <c r="B41">
        <v>27.5</v>
      </c>
      <c r="C41">
        <v>18480000</v>
      </c>
      <c r="D41">
        <v>15538000</v>
      </c>
      <c r="E41">
        <f t="shared" si="0"/>
        <v>-5.2363636363636411E-2</v>
      </c>
      <c r="H41">
        <v>-5.2363636363636411E-2</v>
      </c>
    </row>
    <row r="42" spans="1:8" x14ac:dyDescent="0.25">
      <c r="A42" s="1">
        <v>44134</v>
      </c>
      <c r="B42">
        <v>26.06</v>
      </c>
      <c r="C42">
        <v>11900000</v>
      </c>
      <c r="D42">
        <v>15103333</v>
      </c>
      <c r="E42">
        <f t="shared" si="0"/>
        <v>2.8012279355333864E-2</v>
      </c>
      <c r="H42">
        <v>2.8012279355333864E-2</v>
      </c>
    </row>
    <row r="43" spans="1:8" x14ac:dyDescent="0.25">
      <c r="A43" s="1">
        <v>44104</v>
      </c>
      <c r="B43">
        <v>26.79</v>
      </c>
      <c r="C43">
        <v>14110000</v>
      </c>
      <c r="D43">
        <v>15361333</v>
      </c>
      <c r="E43">
        <f t="shared" si="0"/>
        <v>0.12318029115341549</v>
      </c>
      <c r="H43">
        <v>0.12318029115341549</v>
      </c>
    </row>
    <row r="44" spans="1:8" x14ac:dyDescent="0.25">
      <c r="A44" s="1">
        <v>44074</v>
      </c>
      <c r="B44">
        <v>30.09</v>
      </c>
      <c r="C44">
        <v>11660000</v>
      </c>
      <c r="D44">
        <v>15500000</v>
      </c>
      <c r="E44">
        <f t="shared" si="0"/>
        <v>-6.3143901628447949E-2</v>
      </c>
      <c r="H44">
        <v>-6.3143901628447949E-2</v>
      </c>
    </row>
    <row r="45" spans="1:8" x14ac:dyDescent="0.25">
      <c r="A45" s="1">
        <v>44043</v>
      </c>
      <c r="B45">
        <v>28.19</v>
      </c>
      <c r="C45">
        <v>12420000</v>
      </c>
      <c r="D45">
        <v>15758000</v>
      </c>
      <c r="E45">
        <f t="shared" si="0"/>
        <v>-7.4139765874423544E-2</v>
      </c>
      <c r="H45">
        <v>-7.4139765874423544E-2</v>
      </c>
    </row>
    <row r="46" spans="1:8" x14ac:dyDescent="0.25">
      <c r="A46" s="1">
        <v>44012</v>
      </c>
      <c r="B46">
        <v>26.1</v>
      </c>
      <c r="C46">
        <v>22680000</v>
      </c>
      <c r="D46">
        <v>15836000</v>
      </c>
      <c r="E46">
        <f t="shared" si="0"/>
        <v>-1.3026819923371642E-2</v>
      </c>
      <c r="H46">
        <v>-1.3026819923371642E-2</v>
      </c>
    </row>
    <row r="47" spans="1:8" x14ac:dyDescent="0.25">
      <c r="A47" s="1">
        <v>43980</v>
      </c>
      <c r="B47">
        <v>25.76</v>
      </c>
      <c r="C47">
        <v>14050000</v>
      </c>
      <c r="D47">
        <v>15217333</v>
      </c>
      <c r="E47">
        <f t="shared" si="0"/>
        <v>-6.1335403726708142E-2</v>
      </c>
      <c r="H47">
        <v>-6.1335403726708142E-2</v>
      </c>
    </row>
    <row r="48" spans="1:8" x14ac:dyDescent="0.25">
      <c r="A48" s="1">
        <v>43951</v>
      </c>
      <c r="B48">
        <v>24.18</v>
      </c>
      <c r="C48">
        <v>15730000</v>
      </c>
      <c r="D48">
        <v>15138000</v>
      </c>
      <c r="E48">
        <f t="shared" si="0"/>
        <v>-1.5715467328370512E-2</v>
      </c>
      <c r="H48">
        <v>-1.5715467328370512E-2</v>
      </c>
    </row>
    <row r="49" spans="1:8" x14ac:dyDescent="0.25">
      <c r="A49" s="1">
        <v>43921</v>
      </c>
      <c r="B49">
        <v>23.8</v>
      </c>
      <c r="C49">
        <v>26430000</v>
      </c>
      <c r="D49">
        <v>14768667</v>
      </c>
      <c r="E49">
        <f t="shared" si="0"/>
        <v>0.27773109243697475</v>
      </c>
      <c r="H49">
        <v>0.27773109243697475</v>
      </c>
    </row>
    <row r="50" spans="1:8" x14ac:dyDescent="0.25">
      <c r="A50" s="1">
        <v>43889</v>
      </c>
      <c r="B50">
        <v>30.41</v>
      </c>
      <c r="C50">
        <v>16700000</v>
      </c>
      <c r="D50">
        <v>13776000</v>
      </c>
      <c r="E50">
        <f t="shared" si="0"/>
        <v>3.9460703715882908E-2</v>
      </c>
      <c r="H50">
        <v>3.9460703715882908E-2</v>
      </c>
    </row>
    <row r="51" spans="1:8" x14ac:dyDescent="0.25">
      <c r="A51" s="1">
        <v>43861</v>
      </c>
      <c r="B51">
        <v>31.61</v>
      </c>
      <c r="C51">
        <v>16740000</v>
      </c>
      <c r="D51">
        <v>13295333</v>
      </c>
      <c r="E51">
        <f t="shared" si="0"/>
        <v>8.2252451755773989E-3</v>
      </c>
      <c r="H51">
        <v>8.2252451755773989E-3</v>
      </c>
    </row>
    <row r="52" spans="1:8" x14ac:dyDescent="0.25">
      <c r="A52" s="1">
        <v>43830</v>
      </c>
      <c r="B52">
        <v>31.87</v>
      </c>
      <c r="C52">
        <v>14660000</v>
      </c>
      <c r="D52">
        <v>13074667</v>
      </c>
      <c r="E52">
        <f t="shared" si="0"/>
        <v>7.8443677439597251E-3</v>
      </c>
      <c r="H52">
        <v>7.8443677439597251E-3</v>
      </c>
    </row>
    <row r="53" spans="1:8" x14ac:dyDescent="0.25">
      <c r="A53" s="1">
        <v>43798</v>
      </c>
      <c r="B53">
        <v>32.119999999999997</v>
      </c>
      <c r="C53">
        <v>12030000</v>
      </c>
      <c r="D53">
        <v>12736000</v>
      </c>
      <c r="E53">
        <f t="shared" si="0"/>
        <v>2.1170610211706097E-2</v>
      </c>
      <c r="H53">
        <v>2.1170610211706097E-2</v>
      </c>
    </row>
    <row r="54" spans="1:8" x14ac:dyDescent="0.25">
      <c r="A54" s="1">
        <v>43769</v>
      </c>
      <c r="B54">
        <v>32.799999999999997</v>
      </c>
      <c r="C54">
        <v>11360000</v>
      </c>
      <c r="D54">
        <v>12556667</v>
      </c>
      <c r="E54">
        <f t="shared" si="0"/>
        <v>-1.2499999999999897E-2</v>
      </c>
      <c r="H54">
        <v>-1.2499999999999897E-2</v>
      </c>
    </row>
    <row r="55" spans="1:8" x14ac:dyDescent="0.25">
      <c r="A55" s="1">
        <v>43738</v>
      </c>
      <c r="B55">
        <v>32.39</v>
      </c>
      <c r="C55">
        <v>14120000</v>
      </c>
      <c r="D55">
        <v>12676667</v>
      </c>
      <c r="E55">
        <f t="shared" si="0"/>
        <v>-1.6671812287743105E-2</v>
      </c>
      <c r="H55">
        <v>-1.6671812287743105E-2</v>
      </c>
    </row>
    <row r="56" spans="1:8" x14ac:dyDescent="0.25">
      <c r="A56" s="1">
        <v>43707</v>
      </c>
      <c r="B56">
        <v>31.85</v>
      </c>
      <c r="C56">
        <v>11960000</v>
      </c>
      <c r="D56">
        <v>12546000</v>
      </c>
      <c r="E56">
        <f t="shared" si="0"/>
        <v>-7.6609105180533793E-2</v>
      </c>
      <c r="H56">
        <v>-7.6609105180533793E-2</v>
      </c>
    </row>
    <row r="57" spans="1:8" x14ac:dyDescent="0.25">
      <c r="A57" s="1">
        <v>43677</v>
      </c>
      <c r="B57">
        <v>29.41</v>
      </c>
      <c r="C57">
        <v>15770000</v>
      </c>
      <c r="D57">
        <v>12328000</v>
      </c>
      <c r="E57">
        <f t="shared" si="0"/>
        <v>6.42638558313499E-2</v>
      </c>
      <c r="H57">
        <v>6.42638558313499E-2</v>
      </c>
    </row>
    <row r="58" spans="1:8" x14ac:dyDescent="0.25">
      <c r="A58" s="1">
        <v>43644</v>
      </c>
      <c r="B58">
        <v>31.3</v>
      </c>
      <c r="C58">
        <v>16190000</v>
      </c>
      <c r="D58">
        <v>11834667</v>
      </c>
      <c r="E58">
        <f t="shared" si="0"/>
        <v>-2.0766773162939366E-2</v>
      </c>
      <c r="H58">
        <v>-2.0766773162939366E-2</v>
      </c>
    </row>
    <row r="59" spans="1:8" x14ac:dyDescent="0.25">
      <c r="A59" s="1">
        <v>43616</v>
      </c>
      <c r="B59">
        <v>30.65</v>
      </c>
      <c r="C59">
        <v>15530000</v>
      </c>
      <c r="D59">
        <v>11514667</v>
      </c>
      <c r="E59">
        <f t="shared" si="0"/>
        <v>5.9706362153344156E-2</v>
      </c>
      <c r="H59">
        <v>5.9706362153344156E-2</v>
      </c>
    </row>
    <row r="60" spans="1:8" x14ac:dyDescent="0.25">
      <c r="A60" s="1">
        <v>43585</v>
      </c>
      <c r="B60">
        <v>32.479999999999997</v>
      </c>
      <c r="C60">
        <v>13590000</v>
      </c>
      <c r="D60">
        <v>11188000</v>
      </c>
      <c r="E60">
        <f t="shared" si="0"/>
        <v>9.1748768472906542E-2</v>
      </c>
      <c r="H60">
        <v>9.1748768472906542E-2</v>
      </c>
    </row>
    <row r="61" spans="1:8" x14ac:dyDescent="0.25">
      <c r="A61" s="1">
        <v>43553</v>
      </c>
      <c r="B61">
        <v>35.46</v>
      </c>
      <c r="C61">
        <v>13400000</v>
      </c>
      <c r="D61">
        <v>10962000</v>
      </c>
      <c r="E61">
        <f t="shared" si="0"/>
        <v>-1.1280315848843528E-3</v>
      </c>
      <c r="H61">
        <v>-1.1280315848843528E-3</v>
      </c>
    </row>
    <row r="62" spans="1:8" x14ac:dyDescent="0.25">
      <c r="A62" s="1">
        <v>43524</v>
      </c>
      <c r="B62">
        <v>35.42</v>
      </c>
      <c r="C62">
        <v>12860000</v>
      </c>
      <c r="D62">
        <v>10992667</v>
      </c>
      <c r="E62">
        <f t="shared" si="0"/>
        <v>5.0254093732354635E-2</v>
      </c>
      <c r="H62">
        <v>5.0254093732354635E-2</v>
      </c>
    </row>
    <row r="63" spans="1:8" x14ac:dyDescent="0.25">
      <c r="A63" s="1">
        <v>43496</v>
      </c>
      <c r="B63">
        <v>37.200000000000003</v>
      </c>
      <c r="C63">
        <v>10190000</v>
      </c>
      <c r="D63">
        <v>10566667</v>
      </c>
      <c r="E63">
        <f t="shared" si="0"/>
        <v>-0.12876344086021521</v>
      </c>
      <c r="H63">
        <v>-0.12876344086021521</v>
      </c>
    </row>
    <row r="64" spans="1:8" x14ac:dyDescent="0.25">
      <c r="A64" s="1">
        <v>43465</v>
      </c>
      <c r="B64">
        <v>32.409999999999997</v>
      </c>
      <c r="C64">
        <v>11540000</v>
      </c>
      <c r="E64">
        <f t="shared" si="0"/>
        <v>4.8133292193767434E-2</v>
      </c>
      <c r="H64">
        <v>4.8133292193767434E-2</v>
      </c>
    </row>
    <row r="65" spans="1:8" x14ac:dyDescent="0.25">
      <c r="A65" s="1">
        <v>43434</v>
      </c>
      <c r="B65">
        <v>33.97</v>
      </c>
      <c r="C65">
        <v>9490000</v>
      </c>
      <c r="E65">
        <f t="shared" si="0"/>
        <v>-9.8910803650279641E-2</v>
      </c>
      <c r="H65">
        <v>-9.8910803650279641E-2</v>
      </c>
    </row>
    <row r="66" spans="1:8" x14ac:dyDescent="0.25">
      <c r="A66" s="1">
        <v>43404</v>
      </c>
      <c r="B66">
        <v>30.61</v>
      </c>
      <c r="C66">
        <v>13430000</v>
      </c>
      <c r="E66">
        <f t="shared" si="0"/>
        <v>0.12773603397582503</v>
      </c>
      <c r="H66">
        <v>0.12773603397582503</v>
      </c>
    </row>
    <row r="67" spans="1:8" x14ac:dyDescent="0.25">
      <c r="A67" s="1">
        <v>43371</v>
      </c>
      <c r="B67">
        <v>34.520000000000003</v>
      </c>
      <c r="C67">
        <v>9580000</v>
      </c>
      <c r="E67">
        <f t="shared" ref="E67:E77" si="1">(B68-B67)/B67</f>
        <v>4.5770567786790214E-2</v>
      </c>
      <c r="H67">
        <v>4.5770567786790214E-2</v>
      </c>
    </row>
    <row r="68" spans="1:8" x14ac:dyDescent="0.25">
      <c r="A68" s="1">
        <v>43343</v>
      </c>
      <c r="B68">
        <v>36.1</v>
      </c>
      <c r="C68">
        <v>9340000</v>
      </c>
      <c r="E68">
        <f t="shared" si="1"/>
        <v>-2.7423822714681495E-2</v>
      </c>
      <c r="H68">
        <v>-2.7423822714681495E-2</v>
      </c>
    </row>
    <row r="69" spans="1:8" x14ac:dyDescent="0.25">
      <c r="A69" s="1">
        <v>43312</v>
      </c>
      <c r="B69">
        <v>35.11</v>
      </c>
      <c r="C69">
        <v>13160000</v>
      </c>
      <c r="E69">
        <f t="shared" si="1"/>
        <v>-2.8481913984620172E-3</v>
      </c>
      <c r="H69">
        <v>-2.8481913984620172E-3</v>
      </c>
    </row>
    <row r="70" spans="1:8" x14ac:dyDescent="0.25">
      <c r="A70" s="1">
        <v>43280</v>
      </c>
      <c r="B70">
        <v>35.01</v>
      </c>
      <c r="C70">
        <v>12160000</v>
      </c>
      <c r="E70">
        <f t="shared" si="1"/>
        <v>-4.9128820337046526E-2</v>
      </c>
      <c r="H70">
        <v>-4.9128820337046526E-2</v>
      </c>
    </row>
    <row r="71" spans="1:8" x14ac:dyDescent="0.25">
      <c r="A71" s="1">
        <v>43251</v>
      </c>
      <c r="B71">
        <v>33.29</v>
      </c>
      <c r="C71">
        <v>8690000</v>
      </c>
      <c r="E71">
        <f t="shared" si="1"/>
        <v>1.9525382997897224E-2</v>
      </c>
      <c r="H71">
        <v>1.9525382997897224E-2</v>
      </c>
    </row>
    <row r="72" spans="1:8" x14ac:dyDescent="0.25">
      <c r="A72" s="1">
        <v>43220</v>
      </c>
      <c r="B72">
        <v>33.94</v>
      </c>
      <c r="C72">
        <v>8370000</v>
      </c>
      <c r="E72">
        <f t="shared" si="1"/>
        <v>-3.1820860341779562E-2</v>
      </c>
      <c r="H72">
        <v>-3.1820860341779562E-2</v>
      </c>
    </row>
    <row r="73" spans="1:8" x14ac:dyDescent="0.25">
      <c r="A73" s="1">
        <v>43189</v>
      </c>
      <c r="B73">
        <v>32.86</v>
      </c>
      <c r="C73">
        <v>11390000</v>
      </c>
      <c r="E73">
        <f t="shared" si="1"/>
        <v>-4.2604990870359058E-2</v>
      </c>
      <c r="H73">
        <v>-4.2604990870359058E-2</v>
      </c>
    </row>
    <row r="74" spans="1:8" x14ac:dyDescent="0.25">
      <c r="A74" s="1">
        <v>43159</v>
      </c>
      <c r="B74">
        <v>31.46</v>
      </c>
      <c r="C74">
        <v>10630000</v>
      </c>
      <c r="E74">
        <f t="shared" si="1"/>
        <v>0.11347743165924985</v>
      </c>
      <c r="H74">
        <v>0.11347743165924985</v>
      </c>
    </row>
    <row r="75" spans="1:8" x14ac:dyDescent="0.25">
      <c r="A75" s="1">
        <v>43131</v>
      </c>
      <c r="B75">
        <v>35.03</v>
      </c>
      <c r="C75">
        <v>10200000</v>
      </c>
      <c r="E75">
        <f t="shared" si="1"/>
        <v>7.7076791321724111E-2</v>
      </c>
      <c r="H75">
        <v>7.7076791321724111E-2</v>
      </c>
    </row>
    <row r="76" spans="1:8" x14ac:dyDescent="0.25">
      <c r="A76" s="1">
        <v>43098</v>
      </c>
      <c r="B76">
        <v>37.729999999999997</v>
      </c>
      <c r="C76">
        <v>13860000</v>
      </c>
      <c r="E76">
        <f t="shared" si="1"/>
        <v>8.3222899549430185E-2</v>
      </c>
      <c r="H76">
        <v>8.3222899549430185E-2</v>
      </c>
    </row>
    <row r="77" spans="1:8" x14ac:dyDescent="0.25">
      <c r="A77" s="1">
        <v>43069</v>
      </c>
      <c r="B77">
        <v>40.869999999999997</v>
      </c>
      <c r="C77">
        <v>6470000</v>
      </c>
      <c r="E77">
        <f t="shared" si="1"/>
        <v>-1</v>
      </c>
      <c r="H77">
        <v>-1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oxy un equity</vt:lpstr>
      <vt:lpstr>EG</vt:lpstr>
      <vt:lpstr>YUM</vt:lpstr>
      <vt:lpstr>CAT</vt:lpstr>
      <vt:lpstr>EL</vt:lpstr>
      <vt:lpstr>mrk</vt:lpstr>
      <vt:lpstr>BAC</vt:lpstr>
      <vt:lpstr>IRM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Alyaa Mohamed Ali Ahmed Al Hamoudi</dc:creator>
  <cp:lastModifiedBy>Emmanuel Enzeyi</cp:lastModifiedBy>
  <dcterms:created xsi:type="dcterms:W3CDTF">2024-02-08T09:09:49Z</dcterms:created>
  <dcterms:modified xsi:type="dcterms:W3CDTF">2024-02-27T08:22:17Z</dcterms:modified>
</cp:coreProperties>
</file>