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ock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Listas" sheetId="3" state="hidden" r:id="rId3"/>
    <sheet xmlns:r="http://schemas.openxmlformats.org/officeDocument/2006/relationships" name="Dashboard" sheetId="4" state="visible" r:id="rId4"/>
    <sheet xmlns:r="http://schemas.openxmlformats.org/officeDocument/2006/relationships" name="Tablero" sheetId="5" state="visible" r:id="rId5"/>
    <sheet xmlns:r="http://schemas.openxmlformats.org/officeDocument/2006/relationships" name="Blanca Air Max" sheetId="6" state="visible" r:id="rId6"/>
    <sheet xmlns:r="http://schemas.openxmlformats.org/officeDocument/2006/relationships" name="Negra Air Max" sheetId="7" state="visible" r:id="rId7"/>
    <sheet xmlns:r="http://schemas.openxmlformats.org/officeDocument/2006/relationships" name="Gris tela" sheetId="8" state="visible" r:id="rId8"/>
    <sheet xmlns:r="http://schemas.openxmlformats.org/officeDocument/2006/relationships" name="Roja" sheetId="9" state="visible" r:id="rId9"/>
    <sheet xmlns:r="http://schemas.openxmlformats.org/officeDocument/2006/relationships" name="Combinada" sheetId="10" state="visible" r:id="rId10"/>
  </sheets>
  <definedNames>
    <definedName name="_xlnm._FilterDatabase" localSheetId="0" hidden="1">'Stock'!$A$1:$I$151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DD/MM/YYYY"/>
  </numFmts>
  <fonts count="8">
    <font>
      <name val="Calibri"/>
      <family val="2"/>
      <color theme="1"/>
      <sz val="11"/>
      <scheme val="minor"/>
    </font>
    <font>
      <b val="1"/>
    </font>
    <font>
      <b val="1"/>
      <sz val="14"/>
    </font>
    <font/>
    <font>
      <b val="1"/>
      <color rgb="00FFFFFF"/>
    </font>
    <font>
      <b val="1"/>
      <sz val="12"/>
    </font>
    <font>
      <b val="1"/>
      <sz val="11"/>
    </font>
    <font>
      <b val="1"/>
      <sz val="18"/>
    </font>
  </fonts>
  <fills count="7">
    <fill>
      <patternFill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004F81BD"/>
        <bgColor rgb="004F81BD"/>
      </patternFill>
    </fill>
    <fill>
      <patternFill patternType="solid">
        <fgColor rgb="009BBB59"/>
        <bgColor rgb="009BBB59"/>
      </patternFill>
    </fill>
    <fill>
      <patternFill patternType="solid">
        <fgColor rgb="FFF3F6FA"/>
        <bgColor rgb="FFF3F6FA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164" fontId="0" fillId="0" borderId="0" pivotButton="0" quotePrefix="0" xfId="0"/>
    <xf numFmtId="165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0" pivotButton="0" quotePrefix="0" xfId="0"/>
    <xf numFmtId="0" fontId="4" fillId="3" borderId="0" pivotButton="0" quotePrefix="0" xfId="0"/>
    <xf numFmtId="164" fontId="3" fillId="0" borderId="0" pivotButton="0" quotePrefix="0" xfId="0"/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" fontId="3" fillId="0" borderId="0" pivotButton="0" quotePrefix="0" xfId="0"/>
    <xf numFmtId="0" fontId="4" fillId="4" borderId="0" applyAlignment="1" pivotButton="0" quotePrefix="0" xfId="0">
      <alignment horizontal="center"/>
    </xf>
    <xf numFmtId="0" fontId="6" fillId="5" borderId="2" pivotButton="0" quotePrefix="0" xfId="0"/>
    <xf numFmtId="0" fontId="0" fillId="5" borderId="2" pivotButton="0" quotePrefix="0" xfId="0"/>
    <xf numFmtId="0" fontId="7" fillId="5" borderId="2" applyAlignment="1" pivotButton="0" quotePrefix="0" xfId="0">
      <alignment horizontal="center" vertical="center"/>
    </xf>
    <xf numFmtId="164" fontId="7" fillId="5" borderId="2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1" fillId="6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164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3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Stock por Modelo</a:t>
            </a:r>
          </a:p>
        </rich>
      </tx>
    </title>
    <plotArea>
      <pieChart>
        <varyColors val="1"/>
        <ser>
          <idx val="0"/>
          <order val="0"/>
          <tx>
            <strRef>
              <f>'Resumen'!B11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'Resumen'!$A$12:$A$16</f>
            </numRef>
          </cat>
          <val>
            <numRef>
              <f>'Resumen'!$B$12:$B$16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Pares Vendidos por Modelo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'Resumen'!$A$12:$A$16</f>
            </numRef>
          </cat>
          <val>
            <numRef>
              <f>'Resumen'!$C$12:$C$16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Vendida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 Stock por Modelo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'Tablero'!B3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'Tablero'!$A$4:$A$8</f>
            </numRef>
          </cat>
          <val>
            <numRef>
              <f>'Tablero'!$B$4:$B$8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Vendidos por Modelo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'Tablero'!C3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'Tablero'!$A$4:$A$8</f>
            </numRef>
          </cat>
          <val>
            <numRef>
              <f>'Tablero'!$C$4:$C$8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432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12</col>
      <colOff>0</colOff>
      <row>2</row>
      <rowOff>0</rowOff>
    </from>
    <ext cx="432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792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21</row>
      <rowOff>0</rowOff>
    </from>
    <ext cx="792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22" customWidth="1" min="2" max="2"/>
    <col width="8" customWidth="1" min="3" max="3"/>
    <col width="14" customWidth="1" min="4" max="4"/>
    <col width="14" customWidth="1" min="5" max="5"/>
    <col width="12" customWidth="1" min="6" max="6"/>
    <col width="14" customWidth="1" min="7" max="7"/>
    <col width="14" customWidth="1" min="8" max="8"/>
    <col width="12" customWidth="1" min="9" max="9"/>
    <col width="12" customWidth="1" min="10" max="10"/>
  </cols>
  <sheetData>
    <row r="1">
      <c r="A1" s="2" t="inlineStr">
        <is>
          <t>ID</t>
        </is>
      </c>
      <c r="B1" s="2" t="inlineStr">
        <is>
          <t>Modelo/Zapatilla</t>
        </is>
      </c>
      <c r="C1" s="2" t="inlineStr">
        <is>
          <t>Talle</t>
        </is>
      </c>
      <c r="D1" s="2" t="inlineStr">
        <is>
          <t>Costo Unitario</t>
        </is>
      </c>
      <c r="E1" s="2" t="inlineStr">
        <is>
          <t>Precio Venta</t>
        </is>
      </c>
      <c r="F1" s="2" t="inlineStr">
        <is>
          <t>Estado</t>
        </is>
      </c>
      <c r="G1" s="2" t="inlineStr">
        <is>
          <t>Fecha Ingreso</t>
        </is>
      </c>
      <c r="H1" s="2" t="inlineStr">
        <is>
          <t>Fecha Venta</t>
        </is>
      </c>
      <c r="I1" s="2" t="inlineStr">
        <is>
          <t>Ganancia</t>
        </is>
      </c>
      <c r="J1" s="26" t="inlineStr">
        <is>
          <t>Vendedor</t>
        </is>
      </c>
    </row>
    <row r="2">
      <c r="A2" t="n">
        <v>9</v>
      </c>
      <c r="B2" t="inlineStr">
        <is>
          <t>Air Max Blanca</t>
        </is>
      </c>
      <c r="C2" t="n">
        <v>37</v>
      </c>
      <c r="D2" s="3" t="n">
        <v>15000</v>
      </c>
      <c r="E2" s="3" t="n">
        <v>30000</v>
      </c>
      <c r="F2" t="inlineStr">
        <is>
          <t>En stock</t>
        </is>
      </c>
      <c r="G2" s="4" t="n"/>
      <c r="H2" s="4" t="n"/>
      <c r="I2" s="3" t="n"/>
    </row>
    <row r="3">
      <c r="A3" t="n">
        <v>10</v>
      </c>
      <c r="B3" t="inlineStr">
        <is>
          <t>Air Max Blanca</t>
        </is>
      </c>
      <c r="C3" t="n">
        <v>37</v>
      </c>
      <c r="D3" s="3" t="n">
        <v>15000</v>
      </c>
      <c r="E3" s="3" t="n">
        <v>30000</v>
      </c>
      <c r="F3" t="inlineStr">
        <is>
          <t>En stock</t>
        </is>
      </c>
      <c r="G3" s="4" t="n"/>
      <c r="H3" s="4" t="n"/>
      <c r="I3" s="3" t="n"/>
    </row>
    <row r="4">
      <c r="A4" t="n">
        <v>7</v>
      </c>
      <c r="B4" t="inlineStr">
        <is>
          <t>Air Max Blanca</t>
        </is>
      </c>
      <c r="C4" t="n">
        <v>38</v>
      </c>
      <c r="D4" s="3" t="n">
        <v>15000</v>
      </c>
      <c r="E4" s="3" t="n">
        <v>30000</v>
      </c>
      <c r="F4" t="inlineStr">
        <is>
          <t>En stock</t>
        </is>
      </c>
      <c r="G4" s="4" t="n"/>
      <c r="H4" s="4" t="n"/>
      <c r="I4" s="3" t="n"/>
    </row>
    <row r="5">
      <c r="A5" t="n">
        <v>8</v>
      </c>
      <c r="B5" t="inlineStr">
        <is>
          <t>Air Max Blanca</t>
        </is>
      </c>
      <c r="C5" t="n">
        <v>38</v>
      </c>
      <c r="D5" s="3" t="n">
        <v>15000</v>
      </c>
      <c r="E5" s="3" t="n">
        <v>30000</v>
      </c>
      <c r="F5" t="inlineStr">
        <is>
          <t>En stock</t>
        </is>
      </c>
      <c r="G5" s="4" t="n"/>
      <c r="H5" s="4" t="n"/>
      <c r="I5" s="3" t="n"/>
    </row>
    <row r="6">
      <c r="A6" t="n">
        <v>6</v>
      </c>
      <c r="B6" t="inlineStr">
        <is>
          <t>Air Max Blanca</t>
        </is>
      </c>
      <c r="C6" t="n">
        <v>39</v>
      </c>
      <c r="D6" s="3" t="n">
        <v>15000</v>
      </c>
      <c r="E6" s="3" t="n">
        <v>30000</v>
      </c>
      <c r="F6" t="inlineStr">
        <is>
          <t>En stock</t>
        </is>
      </c>
      <c r="G6" s="4" t="n"/>
      <c r="H6" s="4" t="n"/>
      <c r="I6" s="3" t="n"/>
    </row>
    <row r="7">
      <c r="A7" t="n">
        <v>1</v>
      </c>
      <c r="B7" t="inlineStr">
        <is>
          <t>Air Max Blanca</t>
        </is>
      </c>
      <c r="C7" t="n">
        <v>41</v>
      </c>
      <c r="D7" s="3" t="n">
        <v>15000</v>
      </c>
      <c r="E7" s="3" t="n">
        <v>30000</v>
      </c>
      <c r="F7" t="inlineStr">
        <is>
          <t>En stock</t>
        </is>
      </c>
      <c r="G7" s="4" t="n"/>
      <c r="H7" s="4" t="n"/>
      <c r="I7" s="3" t="n"/>
    </row>
    <row r="8">
      <c r="A8" t="n">
        <v>2</v>
      </c>
      <c r="B8" t="inlineStr">
        <is>
          <t>Air Max Blanca</t>
        </is>
      </c>
      <c r="C8" t="n">
        <v>41</v>
      </c>
      <c r="D8" s="3" t="n">
        <v>15000</v>
      </c>
      <c r="E8" s="3" t="n">
        <v>30000</v>
      </c>
      <c r="F8" t="inlineStr">
        <is>
          <t>En stock</t>
        </is>
      </c>
      <c r="G8" s="4" t="n"/>
      <c r="H8" s="4" t="n"/>
      <c r="I8" s="3" t="n"/>
    </row>
    <row r="9">
      <c r="A9" t="n">
        <v>3</v>
      </c>
      <c r="B9" t="inlineStr">
        <is>
          <t>Air Max Blanca</t>
        </is>
      </c>
      <c r="C9" t="n">
        <v>41</v>
      </c>
      <c r="D9" s="3" t="n">
        <v>15000</v>
      </c>
      <c r="E9" s="3" t="n">
        <v>30000</v>
      </c>
      <c r="F9" t="inlineStr">
        <is>
          <t>En stock</t>
        </is>
      </c>
      <c r="G9" s="4" t="n"/>
      <c r="H9" s="4" t="n"/>
      <c r="I9" s="3" t="n"/>
    </row>
    <row r="10">
      <c r="A10" t="n">
        <v>4</v>
      </c>
      <c r="B10" t="inlineStr">
        <is>
          <t>Air Max Blanca</t>
        </is>
      </c>
      <c r="C10" t="n">
        <v>42</v>
      </c>
      <c r="D10" s="3" t="n">
        <v>15000</v>
      </c>
      <c r="E10" s="3" t="n">
        <v>30000</v>
      </c>
      <c r="F10" t="inlineStr">
        <is>
          <t>En stock</t>
        </is>
      </c>
      <c r="G10" s="4" t="n"/>
      <c r="H10" s="4" t="n"/>
      <c r="I10" s="3" t="n"/>
    </row>
    <row r="11">
      <c r="A11" t="n">
        <v>5</v>
      </c>
      <c r="B11" t="inlineStr">
        <is>
          <t>Air Max Blanca</t>
        </is>
      </c>
      <c r="C11" t="n">
        <v>42</v>
      </c>
      <c r="D11" s="3" t="n">
        <v>15000</v>
      </c>
      <c r="E11" s="3" t="n">
        <v>30000</v>
      </c>
      <c r="F11" t="inlineStr">
        <is>
          <t>En stock</t>
        </is>
      </c>
      <c r="G11" s="4" t="n"/>
      <c r="H11" s="4" t="n"/>
      <c r="I11" s="3" t="n"/>
    </row>
    <row r="12">
      <c r="A12" t="n">
        <v>11</v>
      </c>
      <c r="B12" t="inlineStr">
        <is>
          <t>Air Max Blanca</t>
        </is>
      </c>
      <c r="C12" t="n">
        <v>44</v>
      </c>
      <c r="D12" s="3" t="n">
        <v>15000</v>
      </c>
      <c r="E12" s="3" t="n">
        <v>30000</v>
      </c>
      <c r="F12" t="inlineStr">
        <is>
          <t>En stock</t>
        </is>
      </c>
      <c r="G12" s="4" t="n"/>
      <c r="H12" s="4" t="n"/>
      <c r="I12" s="3" t="n"/>
    </row>
    <row r="13">
      <c r="A13" t="n">
        <v>37</v>
      </c>
      <c r="B13" t="inlineStr">
        <is>
          <t>Air Max Negra</t>
        </is>
      </c>
      <c r="C13" t="n">
        <v>37</v>
      </c>
      <c r="D13" s="3" t="n">
        <v>15000</v>
      </c>
      <c r="E13" s="3" t="n">
        <v>30000</v>
      </c>
      <c r="F13" t="inlineStr">
        <is>
          <t>En stock</t>
        </is>
      </c>
      <c r="G13" s="4" t="n"/>
      <c r="H13" s="4" t="n"/>
      <c r="I13" s="3" t="n"/>
    </row>
    <row r="14">
      <c r="A14" t="n">
        <v>38</v>
      </c>
      <c r="B14" t="inlineStr">
        <is>
          <t>Air Max Negra</t>
        </is>
      </c>
      <c r="C14" t="n">
        <v>37</v>
      </c>
      <c r="D14" s="3" t="n">
        <v>15000</v>
      </c>
      <c r="E14" s="3" t="n">
        <v>30000</v>
      </c>
      <c r="F14" t="inlineStr">
        <is>
          <t>En stock</t>
        </is>
      </c>
      <c r="G14" s="4" t="n"/>
      <c r="H14" s="4" t="n"/>
      <c r="I14" s="3" t="n"/>
    </row>
    <row r="15">
      <c r="A15" t="n">
        <v>32</v>
      </c>
      <c r="B15" t="inlineStr">
        <is>
          <t>Air Max Negra</t>
        </is>
      </c>
      <c r="C15" t="n">
        <v>38</v>
      </c>
      <c r="D15" s="3" t="n">
        <v>15000</v>
      </c>
      <c r="E15" s="3" t="n">
        <v>30000</v>
      </c>
      <c r="F15" t="inlineStr">
        <is>
          <t>En stock</t>
        </is>
      </c>
      <c r="G15" s="4" t="n"/>
      <c r="H15" s="4" t="n"/>
      <c r="I15" s="3" t="n"/>
    </row>
    <row r="16">
      <c r="A16" t="n">
        <v>33</v>
      </c>
      <c r="B16" t="inlineStr">
        <is>
          <t>Air Max Negra</t>
        </is>
      </c>
      <c r="C16" t="n">
        <v>38</v>
      </c>
      <c r="D16" s="3" t="n">
        <v>15000</v>
      </c>
      <c r="E16" s="3" t="n">
        <v>30000</v>
      </c>
      <c r="F16" t="inlineStr">
        <is>
          <t>En stock</t>
        </is>
      </c>
      <c r="G16" s="4" t="n"/>
      <c r="H16" s="4" t="n"/>
      <c r="I16" s="3" t="n"/>
    </row>
    <row r="17">
      <c r="A17" t="n">
        <v>34</v>
      </c>
      <c r="B17" t="inlineStr">
        <is>
          <t>Air Max Negra</t>
        </is>
      </c>
      <c r="C17" t="n">
        <v>39</v>
      </c>
      <c r="D17" s="3" t="n">
        <v>15000</v>
      </c>
      <c r="E17" s="3" t="n">
        <v>30000</v>
      </c>
      <c r="F17" t="inlineStr">
        <is>
          <t>En stock</t>
        </is>
      </c>
      <c r="G17" s="4" t="n"/>
      <c r="H17" s="4" t="n"/>
      <c r="I17" s="3" t="n"/>
    </row>
    <row r="18">
      <c r="A18" t="n">
        <v>35</v>
      </c>
      <c r="B18" t="inlineStr">
        <is>
          <t>Air Max Negra</t>
        </is>
      </c>
      <c r="C18" t="n">
        <v>39</v>
      </c>
      <c r="D18" s="3" t="n">
        <v>15000</v>
      </c>
      <c r="E18" s="3" t="n">
        <v>30000</v>
      </c>
      <c r="F18" t="inlineStr">
        <is>
          <t>En stock</t>
        </is>
      </c>
      <c r="G18" s="4" t="n"/>
      <c r="H18" s="4" t="n"/>
      <c r="I18" s="3" t="n"/>
    </row>
    <row r="19">
      <c r="A19" t="n">
        <v>36</v>
      </c>
      <c r="B19" t="inlineStr">
        <is>
          <t>Air Max Negra</t>
        </is>
      </c>
      <c r="C19" t="n">
        <v>41</v>
      </c>
      <c r="D19" s="3" t="n">
        <v>15000</v>
      </c>
      <c r="E19" s="3" t="n">
        <v>30000</v>
      </c>
      <c r="F19" t="inlineStr">
        <is>
          <t>En stock</t>
        </is>
      </c>
      <c r="G19" s="4" t="n"/>
      <c r="H19" s="4" t="n"/>
      <c r="I19" s="3" t="n"/>
    </row>
    <row r="20">
      <c r="A20" t="n">
        <v>39</v>
      </c>
      <c r="B20" t="inlineStr">
        <is>
          <t>Air Max Negra</t>
        </is>
      </c>
      <c r="C20" t="n">
        <v>42</v>
      </c>
      <c r="D20" s="3" t="n">
        <v>15000</v>
      </c>
      <c r="E20" s="3" t="n">
        <v>30000</v>
      </c>
      <c r="F20" t="inlineStr">
        <is>
          <t>En stock</t>
        </is>
      </c>
      <c r="G20" s="4" t="n"/>
      <c r="H20" s="4" t="n"/>
      <c r="I20" s="3" t="n"/>
    </row>
    <row r="21">
      <c r="A21" t="n">
        <v>40</v>
      </c>
      <c r="B21" t="inlineStr">
        <is>
          <t>Air Max Negra</t>
        </is>
      </c>
      <c r="C21" t="n">
        <v>43</v>
      </c>
      <c r="D21" s="3" t="n">
        <v>15000</v>
      </c>
      <c r="E21" s="3" t="n">
        <v>30000</v>
      </c>
      <c r="F21" t="inlineStr">
        <is>
          <t>En stock</t>
        </is>
      </c>
      <c r="G21" s="4" t="n"/>
      <c r="H21" s="4" t="n"/>
      <c r="I21" s="3" t="n"/>
    </row>
    <row r="22">
      <c r="A22" t="n">
        <v>41</v>
      </c>
      <c r="B22" t="inlineStr">
        <is>
          <t>Air Max Negra</t>
        </is>
      </c>
      <c r="C22" t="n">
        <v>44</v>
      </c>
      <c r="D22" s="3" t="n">
        <v>15000</v>
      </c>
      <c r="E22" s="3" t="n">
        <v>30000</v>
      </c>
      <c r="F22" t="inlineStr">
        <is>
          <t>En stock</t>
        </is>
      </c>
      <c r="G22" s="4" t="n"/>
      <c r="H22" s="4" t="n"/>
      <c r="I22" s="3" t="n"/>
    </row>
    <row r="23">
      <c r="A23" t="n">
        <v>43</v>
      </c>
      <c r="B23" t="inlineStr">
        <is>
          <t>Combinada</t>
        </is>
      </c>
      <c r="C23" t="n">
        <v>39</v>
      </c>
      <c r="D23" s="3" t="n">
        <v>15000</v>
      </c>
      <c r="E23" s="3" t="n">
        <v>30000</v>
      </c>
      <c r="F23" t="inlineStr">
        <is>
          <t>En stock</t>
        </is>
      </c>
      <c r="G23" s="4" t="n"/>
      <c r="H23" s="4" t="n"/>
      <c r="I23" s="3" t="n"/>
    </row>
    <row r="24">
      <c r="A24" t="n">
        <v>44</v>
      </c>
      <c r="B24" t="inlineStr">
        <is>
          <t>Combinada</t>
        </is>
      </c>
      <c r="C24" t="n">
        <v>39</v>
      </c>
      <c r="D24" s="3" t="n">
        <v>15000</v>
      </c>
      <c r="E24" s="3" t="n">
        <v>30000</v>
      </c>
      <c r="F24" t="inlineStr">
        <is>
          <t>En stock</t>
        </is>
      </c>
      <c r="G24" s="4" t="n"/>
      <c r="H24" s="4" t="n"/>
      <c r="I24" s="3" t="n"/>
    </row>
    <row r="25">
      <c r="A25" t="n">
        <v>45</v>
      </c>
      <c r="B25" t="inlineStr">
        <is>
          <t>Combinada</t>
        </is>
      </c>
      <c r="C25" t="n">
        <v>40</v>
      </c>
      <c r="D25" s="3" t="n">
        <v>15000</v>
      </c>
      <c r="E25" s="3" t="n">
        <v>30000</v>
      </c>
      <c r="F25" t="inlineStr">
        <is>
          <t>En stock</t>
        </is>
      </c>
      <c r="G25" s="4" t="n"/>
      <c r="H25" s="4" t="n"/>
      <c r="I25" s="3" t="n"/>
    </row>
    <row r="26">
      <c r="A26" t="n">
        <v>46</v>
      </c>
      <c r="B26" t="inlineStr">
        <is>
          <t>Combinada</t>
        </is>
      </c>
      <c r="C26" t="n">
        <v>40</v>
      </c>
      <c r="D26" s="3" t="n">
        <v>15000</v>
      </c>
      <c r="E26" s="3" t="n">
        <v>30000</v>
      </c>
      <c r="F26" t="inlineStr">
        <is>
          <t>En stock</t>
        </is>
      </c>
      <c r="G26" s="4" t="n"/>
      <c r="H26" s="4" t="n"/>
      <c r="I26" s="3" t="n"/>
    </row>
    <row r="27">
      <c r="A27" t="n">
        <v>42</v>
      </c>
      <c r="B27" t="inlineStr">
        <is>
          <t>Combinada</t>
        </is>
      </c>
      <c r="C27" t="n">
        <v>41</v>
      </c>
      <c r="D27" s="3" t="n">
        <v>15000</v>
      </c>
      <c r="E27" s="3" t="n">
        <v>30000</v>
      </c>
      <c r="F27" t="inlineStr">
        <is>
          <t>En stock</t>
        </is>
      </c>
      <c r="G27" s="4" t="n"/>
      <c r="H27" s="4" t="n"/>
      <c r="I27" s="3" t="n"/>
    </row>
    <row r="28">
      <c r="A28" t="n">
        <v>47</v>
      </c>
      <c r="B28" t="inlineStr">
        <is>
          <t>Combinada</t>
        </is>
      </c>
      <c r="C28" t="n">
        <v>42</v>
      </c>
      <c r="D28" s="3" t="n">
        <v>15000</v>
      </c>
      <c r="E28" s="3" t="n">
        <v>30000</v>
      </c>
      <c r="F28" t="inlineStr">
        <is>
          <t>En stock</t>
        </is>
      </c>
      <c r="G28" s="4" t="n"/>
      <c r="H28" s="4" t="n"/>
      <c r="I28" s="3" t="n"/>
    </row>
    <row r="29">
      <c r="A29" t="n">
        <v>48</v>
      </c>
      <c r="B29" t="inlineStr">
        <is>
          <t>Combinada</t>
        </is>
      </c>
      <c r="C29" t="n">
        <v>42</v>
      </c>
      <c r="D29" s="3" t="n">
        <v>15000</v>
      </c>
      <c r="E29" s="3" t="n">
        <v>30000</v>
      </c>
      <c r="F29" t="inlineStr">
        <is>
          <t>En stock</t>
        </is>
      </c>
      <c r="G29" s="4" t="n"/>
      <c r="H29" s="4" t="n"/>
      <c r="I29" s="3" t="n"/>
    </row>
    <row r="30">
      <c r="A30" t="n">
        <v>49</v>
      </c>
      <c r="B30" t="inlineStr">
        <is>
          <t>Combinada</t>
        </is>
      </c>
      <c r="C30" t="n">
        <v>43</v>
      </c>
      <c r="D30" s="3" t="n">
        <v>15000</v>
      </c>
      <c r="E30" s="3" t="n">
        <v>30000</v>
      </c>
      <c r="F30" t="inlineStr">
        <is>
          <t>En stock</t>
        </is>
      </c>
      <c r="G30" s="4" t="n"/>
      <c r="H30" s="4" t="n"/>
      <c r="I30" s="3" t="n"/>
    </row>
    <row r="31">
      <c r="A31" t="n">
        <v>50</v>
      </c>
      <c r="B31" t="inlineStr">
        <is>
          <t>Combinada</t>
        </is>
      </c>
      <c r="C31" t="n">
        <v>43</v>
      </c>
      <c r="D31" s="3" t="n">
        <v>15000</v>
      </c>
      <c r="E31" s="3" t="n">
        <v>30000</v>
      </c>
      <c r="F31" t="inlineStr">
        <is>
          <t>En stock</t>
        </is>
      </c>
      <c r="G31" s="4" t="n"/>
      <c r="H31" s="4" t="n"/>
      <c r="I31" s="3" t="n"/>
    </row>
    <row r="32">
      <c r="A32" t="n">
        <v>31</v>
      </c>
      <c r="B32" t="inlineStr">
        <is>
          <t>Gris tela</t>
        </is>
      </c>
      <c r="C32" t="n">
        <v>37</v>
      </c>
      <c r="D32" s="3" t="n">
        <v>15000</v>
      </c>
      <c r="E32" s="3" t="n">
        <v>30000</v>
      </c>
      <c r="F32" t="inlineStr">
        <is>
          <t>En stock</t>
        </is>
      </c>
      <c r="G32" s="4" t="n"/>
      <c r="H32" s="4" t="n"/>
      <c r="I32" s="3" t="n"/>
    </row>
    <row r="33">
      <c r="A33" t="n">
        <v>29</v>
      </c>
      <c r="B33" t="inlineStr">
        <is>
          <t>Gris tela</t>
        </is>
      </c>
      <c r="C33" t="n">
        <v>38</v>
      </c>
      <c r="D33" s="3" t="n">
        <v>15000</v>
      </c>
      <c r="E33" s="3" t="n">
        <v>30000</v>
      </c>
      <c r="F33" t="inlineStr">
        <is>
          <t>En stock</t>
        </is>
      </c>
      <c r="G33" s="4" t="n"/>
      <c r="H33" s="4" t="n"/>
      <c r="I33" s="3" t="n"/>
    </row>
    <row r="34">
      <c r="A34" t="n">
        <v>30</v>
      </c>
      <c r="B34" t="inlineStr">
        <is>
          <t>Gris tela</t>
        </is>
      </c>
      <c r="C34" t="n">
        <v>38</v>
      </c>
      <c r="D34" s="3" t="n">
        <v>15000</v>
      </c>
      <c r="E34" s="3" t="n">
        <v>30000</v>
      </c>
      <c r="F34" t="inlineStr">
        <is>
          <t>En stock</t>
        </is>
      </c>
      <c r="G34" s="4" t="n"/>
      <c r="H34" s="4" t="n"/>
      <c r="I34" s="3" t="n"/>
    </row>
    <row r="35">
      <c r="A35" t="n">
        <v>27</v>
      </c>
      <c r="B35" t="inlineStr">
        <is>
          <t>Gris tela</t>
        </is>
      </c>
      <c r="C35" t="n">
        <v>39</v>
      </c>
      <c r="D35" s="3" t="n">
        <v>15000</v>
      </c>
      <c r="E35" s="3" t="n">
        <v>30000</v>
      </c>
      <c r="F35" t="inlineStr">
        <is>
          <t>En stock</t>
        </is>
      </c>
      <c r="G35" s="4" t="n"/>
      <c r="H35" s="4" t="n"/>
      <c r="I35" s="3" t="n"/>
    </row>
    <row r="36">
      <c r="A36" t="n">
        <v>28</v>
      </c>
      <c r="B36" t="inlineStr">
        <is>
          <t>Gris tela</t>
        </is>
      </c>
      <c r="C36" t="n">
        <v>39</v>
      </c>
      <c r="D36" s="3" t="n">
        <v>15000</v>
      </c>
      <c r="E36" s="3" t="n">
        <v>30000</v>
      </c>
      <c r="F36" t="inlineStr">
        <is>
          <t>En stock</t>
        </is>
      </c>
      <c r="G36" s="4" t="n"/>
      <c r="H36" s="4" t="n"/>
      <c r="I36" s="3" t="n"/>
    </row>
    <row r="37">
      <c r="A37" t="n">
        <v>23</v>
      </c>
      <c r="B37" t="inlineStr">
        <is>
          <t>Gris tela</t>
        </is>
      </c>
      <c r="C37" t="n">
        <v>40</v>
      </c>
      <c r="D37" s="3" t="n">
        <v>15000</v>
      </c>
      <c r="E37" s="3" t="n">
        <v>30000</v>
      </c>
      <c r="F37" t="inlineStr">
        <is>
          <t>En stock</t>
        </is>
      </c>
      <c r="G37" s="4" t="n"/>
      <c r="H37" s="4" t="n"/>
      <c r="I37" s="3" t="n"/>
    </row>
    <row r="38">
      <c r="A38" t="n">
        <v>24</v>
      </c>
      <c r="B38" t="inlineStr">
        <is>
          <t>Gris tela</t>
        </is>
      </c>
      <c r="C38" t="n">
        <v>40</v>
      </c>
      <c r="D38" s="3" t="n">
        <v>15000</v>
      </c>
      <c r="E38" s="3" t="n">
        <v>30000</v>
      </c>
      <c r="F38" t="inlineStr">
        <is>
          <t>En stock</t>
        </is>
      </c>
      <c r="G38" s="4" t="n"/>
      <c r="H38" s="4" t="n"/>
      <c r="I38" s="3" t="n"/>
    </row>
    <row r="39">
      <c r="A39" t="n">
        <v>21</v>
      </c>
      <c r="B39" t="inlineStr">
        <is>
          <t>Gris tela</t>
        </is>
      </c>
      <c r="C39" t="n">
        <v>41</v>
      </c>
      <c r="D39" s="3" t="n">
        <v>15000</v>
      </c>
      <c r="E39" s="3" t="n">
        <v>30000</v>
      </c>
      <c r="F39" t="inlineStr">
        <is>
          <t>En stock</t>
        </is>
      </c>
      <c r="G39" s="4" t="n"/>
      <c r="H39" s="4" t="n"/>
      <c r="I39" s="3" t="n"/>
    </row>
    <row r="40">
      <c r="A40" t="n">
        <v>22</v>
      </c>
      <c r="B40" t="inlineStr">
        <is>
          <t>Gris tela</t>
        </is>
      </c>
      <c r="C40" t="n">
        <v>41</v>
      </c>
      <c r="D40" s="3" t="n">
        <v>15000</v>
      </c>
      <c r="E40" s="3" t="n">
        <v>30000</v>
      </c>
      <c r="F40" t="inlineStr">
        <is>
          <t>En stock</t>
        </is>
      </c>
      <c r="G40" s="4" t="n"/>
      <c r="H40" s="4" t="n"/>
      <c r="I40" s="3" t="n"/>
    </row>
    <row r="41">
      <c r="A41" t="n">
        <v>25</v>
      </c>
      <c r="B41" t="inlineStr">
        <is>
          <t>Gris tela</t>
        </is>
      </c>
      <c r="C41" t="n">
        <v>42</v>
      </c>
      <c r="D41" s="3" t="n">
        <v>15000</v>
      </c>
      <c r="E41" s="3" t="n">
        <v>30000</v>
      </c>
      <c r="F41" t="inlineStr">
        <is>
          <t>En stock</t>
        </is>
      </c>
      <c r="G41" s="4" t="n"/>
      <c r="H41" s="4" t="n"/>
      <c r="I41" s="3" t="n"/>
    </row>
    <row r="42">
      <c r="A42" t="n">
        <v>26</v>
      </c>
      <c r="B42" t="inlineStr">
        <is>
          <t>Gris tela</t>
        </is>
      </c>
      <c r="C42" t="n">
        <v>42</v>
      </c>
      <c r="D42" s="3" t="n">
        <v>15000</v>
      </c>
      <c r="E42" s="3" t="n">
        <v>30000</v>
      </c>
      <c r="F42" t="inlineStr">
        <is>
          <t>En stock</t>
        </is>
      </c>
      <c r="G42" s="4" t="n"/>
      <c r="H42" s="4" t="n"/>
      <c r="I42" s="3" t="n"/>
    </row>
    <row r="43">
      <c r="A43" t="n">
        <v>20</v>
      </c>
      <c r="B43" t="inlineStr">
        <is>
          <t>Roja</t>
        </is>
      </c>
      <c r="C43" t="n">
        <v>38</v>
      </c>
      <c r="D43" s="3" t="n">
        <v>15000</v>
      </c>
      <c r="E43" s="3" t="n">
        <v>30000</v>
      </c>
      <c r="F43" t="inlineStr">
        <is>
          <t>En stock</t>
        </is>
      </c>
      <c r="G43" s="4" t="n"/>
      <c r="H43" s="4" t="n"/>
      <c r="I43" s="3" t="n"/>
    </row>
    <row r="44">
      <c r="A44" t="n">
        <v>18</v>
      </c>
      <c r="B44" t="inlineStr">
        <is>
          <t>Roja</t>
        </is>
      </c>
      <c r="C44" t="n">
        <v>39</v>
      </c>
      <c r="D44" s="3" t="n">
        <v>15000</v>
      </c>
      <c r="E44" s="3" t="n">
        <v>30000</v>
      </c>
      <c r="F44" t="inlineStr">
        <is>
          <t>En stock</t>
        </is>
      </c>
      <c r="G44" s="4" t="n"/>
      <c r="H44" s="4" t="n"/>
      <c r="I44" s="3" t="n"/>
    </row>
    <row r="45">
      <c r="A45" t="n">
        <v>19</v>
      </c>
      <c r="B45" t="inlineStr">
        <is>
          <t>Roja</t>
        </is>
      </c>
      <c r="C45" t="n">
        <v>39</v>
      </c>
      <c r="D45" s="3" t="n">
        <v>15000</v>
      </c>
      <c r="E45" s="3" t="n">
        <v>30000</v>
      </c>
      <c r="F45" t="inlineStr">
        <is>
          <t>En stock</t>
        </is>
      </c>
      <c r="G45" s="4" t="n"/>
      <c r="H45" s="4" t="n"/>
      <c r="I45" s="3" t="n"/>
    </row>
    <row r="46">
      <c r="A46" t="n">
        <v>12</v>
      </c>
      <c r="B46" t="inlineStr">
        <is>
          <t>Roja</t>
        </is>
      </c>
      <c r="C46" t="n">
        <v>40</v>
      </c>
      <c r="D46" s="3" t="n">
        <v>15000</v>
      </c>
      <c r="E46" s="3" t="n">
        <v>30000</v>
      </c>
      <c r="F46" t="inlineStr">
        <is>
          <t>En stock</t>
        </is>
      </c>
      <c r="G46" s="4" t="n"/>
      <c r="H46" s="4" t="n"/>
      <c r="I46" s="3" t="n"/>
    </row>
    <row r="47">
      <c r="A47" t="n">
        <v>13</v>
      </c>
      <c r="B47" t="inlineStr">
        <is>
          <t>Roja</t>
        </is>
      </c>
      <c r="C47" t="n">
        <v>40</v>
      </c>
      <c r="D47" s="3" t="n">
        <v>15000</v>
      </c>
      <c r="E47" s="3" t="n">
        <v>30000</v>
      </c>
      <c r="F47" t="inlineStr">
        <is>
          <t>En stock</t>
        </is>
      </c>
      <c r="G47" s="4" t="n"/>
      <c r="H47" s="4" t="n"/>
      <c r="I47" s="3" t="n"/>
    </row>
    <row r="48">
      <c r="A48" t="n">
        <v>14</v>
      </c>
      <c r="B48" t="inlineStr">
        <is>
          <t>Roja</t>
        </is>
      </c>
      <c r="C48" t="n">
        <v>41</v>
      </c>
      <c r="D48" s="3" t="n">
        <v>15000</v>
      </c>
      <c r="E48" s="3" t="n">
        <v>30000</v>
      </c>
      <c r="F48" t="inlineStr">
        <is>
          <t>En stock</t>
        </is>
      </c>
      <c r="G48" s="4" t="n"/>
      <c r="H48" s="4" t="n"/>
      <c r="I48" s="3" t="n"/>
    </row>
    <row r="49">
      <c r="A49" t="n">
        <v>15</v>
      </c>
      <c r="B49" t="inlineStr">
        <is>
          <t>Roja</t>
        </is>
      </c>
      <c r="C49" t="n">
        <v>41</v>
      </c>
      <c r="D49" s="3" t="n">
        <v>15000</v>
      </c>
      <c r="E49" s="3" t="n">
        <v>30000</v>
      </c>
      <c r="F49" t="inlineStr">
        <is>
          <t>En stock</t>
        </is>
      </c>
      <c r="G49" s="4" t="n"/>
      <c r="H49" s="4" t="n"/>
      <c r="I49" s="3" t="n"/>
    </row>
    <row r="50">
      <c r="A50" t="n">
        <v>16</v>
      </c>
      <c r="B50" t="inlineStr">
        <is>
          <t>Roja</t>
        </is>
      </c>
      <c r="C50" t="n">
        <v>42</v>
      </c>
      <c r="D50" s="3" t="n">
        <v>15000</v>
      </c>
      <c r="E50" s="3" t="n">
        <v>30000</v>
      </c>
      <c r="F50" t="inlineStr">
        <is>
          <t>En stock</t>
        </is>
      </c>
      <c r="G50" s="4" t="n"/>
      <c r="H50" s="4" t="n"/>
      <c r="I50" s="3" t="n"/>
    </row>
    <row r="51">
      <c r="A51" t="n">
        <v>17</v>
      </c>
      <c r="B51" t="inlineStr">
        <is>
          <t>Roja</t>
        </is>
      </c>
      <c r="C51" t="n">
        <v>42</v>
      </c>
      <c r="D51" s="3" t="n">
        <v>15000</v>
      </c>
      <c r="E51" s="3" t="n">
        <v>30000</v>
      </c>
      <c r="F51" t="inlineStr">
        <is>
          <t>En stock</t>
        </is>
      </c>
      <c r="G51" s="4" t="n"/>
      <c r="H51" s="4" t="n"/>
      <c r="I51" s="3" t="n"/>
    </row>
    <row r="52">
      <c r="D52" s="3" t="n"/>
      <c r="E52" s="3" t="n"/>
      <c r="G52" s="4" t="n"/>
      <c r="H52" s="4" t="n"/>
      <c r="I52" s="3" t="n"/>
    </row>
    <row r="53">
      <c r="D53" s="3" t="n"/>
      <c r="E53" s="3" t="n"/>
      <c r="G53" s="4" t="n"/>
      <c r="H53" s="4" t="n"/>
      <c r="I53" s="3" t="n"/>
    </row>
    <row r="54">
      <c r="D54" s="3" t="n"/>
      <c r="E54" s="3" t="n"/>
      <c r="G54" s="4" t="n"/>
      <c r="H54" s="4" t="n"/>
      <c r="I54" s="3" t="n"/>
    </row>
    <row r="55">
      <c r="D55" s="3" t="n"/>
      <c r="E55" s="3" t="n"/>
      <c r="G55" s="4" t="n"/>
      <c r="H55" s="4" t="n"/>
      <c r="I55" s="3" t="n"/>
    </row>
    <row r="56">
      <c r="D56" s="3" t="n"/>
      <c r="E56" s="3" t="n"/>
      <c r="G56" s="4" t="n"/>
      <c r="H56" s="4" t="n"/>
      <c r="I56" s="3" t="n"/>
    </row>
    <row r="57">
      <c r="D57" s="3" t="n"/>
      <c r="E57" s="3" t="n"/>
      <c r="G57" s="4" t="n"/>
      <c r="H57" s="4" t="n"/>
      <c r="I57" s="3" t="n"/>
    </row>
    <row r="58">
      <c r="D58" s="3" t="n"/>
      <c r="E58" s="3" t="n"/>
      <c r="G58" s="4" t="n"/>
      <c r="H58" s="4" t="n"/>
      <c r="I58" s="3" t="n"/>
    </row>
    <row r="59">
      <c r="D59" s="3" t="n"/>
      <c r="E59" s="3" t="n"/>
      <c r="G59" s="4" t="n"/>
      <c r="H59" s="4" t="n"/>
      <c r="I59" s="3" t="n"/>
    </row>
    <row r="60">
      <c r="D60" s="3" t="n"/>
      <c r="E60" s="3" t="n"/>
      <c r="G60" s="4" t="n"/>
      <c r="H60" s="4" t="n"/>
      <c r="I60" s="3" t="n"/>
    </row>
    <row r="61">
      <c r="D61" s="3" t="n"/>
      <c r="E61" s="3" t="n"/>
      <c r="G61" s="4" t="n"/>
      <c r="H61" s="4" t="n"/>
      <c r="I61" s="3" t="n"/>
    </row>
    <row r="62">
      <c r="D62" s="3" t="n"/>
      <c r="E62" s="3" t="n"/>
      <c r="G62" s="4" t="n"/>
      <c r="H62" s="4" t="n"/>
      <c r="I62" s="3" t="n"/>
    </row>
    <row r="63">
      <c r="D63" s="3" t="n"/>
      <c r="E63" s="3" t="n"/>
      <c r="G63" s="4" t="n"/>
      <c r="H63" s="4" t="n"/>
      <c r="I63" s="3" t="n"/>
    </row>
    <row r="64">
      <c r="D64" s="3" t="n"/>
      <c r="E64" s="3" t="n"/>
      <c r="G64" s="4" t="n"/>
      <c r="H64" s="4" t="n"/>
      <c r="I64" s="3" t="n"/>
    </row>
    <row r="65">
      <c r="D65" s="3" t="n"/>
      <c r="E65" s="3" t="n"/>
      <c r="G65" s="4" t="n"/>
      <c r="H65" s="4" t="n"/>
      <c r="I65" s="3" t="n"/>
    </row>
    <row r="66">
      <c r="D66" s="3" t="n"/>
      <c r="E66" s="3" t="n"/>
      <c r="G66" s="4" t="n"/>
      <c r="H66" s="4" t="n"/>
      <c r="I66" s="3" t="n"/>
    </row>
    <row r="67">
      <c r="D67" s="3" t="n"/>
      <c r="E67" s="3" t="n"/>
      <c r="G67" s="4" t="n"/>
      <c r="H67" s="4" t="n"/>
      <c r="I67" s="3" t="n"/>
    </row>
    <row r="68">
      <c r="D68" s="3" t="n"/>
      <c r="E68" s="3" t="n"/>
      <c r="G68" s="4" t="n"/>
      <c r="H68" s="4" t="n"/>
      <c r="I68" s="3" t="n"/>
    </row>
    <row r="69">
      <c r="D69" s="3" t="n"/>
      <c r="E69" s="3" t="n"/>
      <c r="G69" s="4" t="n"/>
      <c r="H69" s="4" t="n"/>
      <c r="I69" s="3" t="n"/>
    </row>
    <row r="70">
      <c r="D70" s="3" t="n"/>
      <c r="E70" s="3" t="n"/>
      <c r="G70" s="4" t="n"/>
      <c r="H70" s="4" t="n"/>
      <c r="I70" s="3" t="n"/>
    </row>
    <row r="71">
      <c r="D71" s="3" t="n"/>
      <c r="E71" s="3" t="n"/>
      <c r="G71" s="4" t="n"/>
      <c r="H71" s="4" t="n"/>
      <c r="I71" s="3" t="n"/>
    </row>
    <row r="72">
      <c r="D72" s="3" t="n"/>
      <c r="E72" s="3" t="n"/>
      <c r="G72" s="4" t="n"/>
      <c r="H72" s="4" t="n"/>
      <c r="I72" s="3" t="n"/>
    </row>
    <row r="73">
      <c r="D73" s="3" t="n"/>
      <c r="E73" s="3" t="n"/>
      <c r="G73" s="4" t="n"/>
      <c r="H73" s="4" t="n"/>
      <c r="I73" s="3" t="n"/>
    </row>
    <row r="74">
      <c r="D74" s="3" t="n"/>
      <c r="E74" s="3" t="n"/>
      <c r="G74" s="4" t="n"/>
      <c r="H74" s="4" t="n"/>
      <c r="I74" s="3" t="n"/>
    </row>
    <row r="75">
      <c r="D75" s="3" t="n"/>
      <c r="E75" s="3" t="n"/>
      <c r="G75" s="4" t="n"/>
      <c r="H75" s="4" t="n"/>
      <c r="I75" s="3" t="n"/>
    </row>
    <row r="76">
      <c r="D76" s="3" t="n"/>
      <c r="E76" s="3" t="n"/>
      <c r="G76" s="4" t="n"/>
      <c r="H76" s="4" t="n"/>
      <c r="I76" s="3" t="n"/>
    </row>
    <row r="77">
      <c r="D77" s="3" t="n"/>
      <c r="E77" s="3" t="n"/>
      <c r="G77" s="4" t="n"/>
      <c r="H77" s="4" t="n"/>
      <c r="I77" s="3" t="n"/>
    </row>
    <row r="78">
      <c r="D78" s="3" t="n"/>
      <c r="E78" s="3" t="n"/>
      <c r="G78" s="4" t="n"/>
      <c r="H78" s="4" t="n"/>
      <c r="I78" s="3" t="n"/>
    </row>
    <row r="79">
      <c r="D79" s="3" t="n"/>
      <c r="E79" s="3" t="n"/>
      <c r="G79" s="4" t="n"/>
      <c r="H79" s="4" t="n"/>
      <c r="I79" s="3" t="n"/>
    </row>
    <row r="80">
      <c r="D80" s="3" t="n"/>
      <c r="E80" s="3" t="n"/>
      <c r="G80" s="4" t="n"/>
      <c r="H80" s="4" t="n"/>
      <c r="I80" s="3" t="n"/>
    </row>
    <row r="81">
      <c r="D81" s="3" t="n"/>
      <c r="E81" s="3" t="n"/>
      <c r="G81" s="4" t="n"/>
      <c r="H81" s="4" t="n"/>
      <c r="I81" s="3" t="n"/>
    </row>
    <row r="82">
      <c r="D82" s="3" t="n"/>
      <c r="E82" s="3" t="n"/>
      <c r="G82" s="4" t="n"/>
      <c r="H82" s="4" t="n"/>
      <c r="I82" s="3" t="n"/>
    </row>
    <row r="83">
      <c r="D83" s="3" t="n"/>
      <c r="E83" s="3" t="n"/>
      <c r="G83" s="4" t="n"/>
      <c r="H83" s="4" t="n"/>
      <c r="I83" s="3" t="n"/>
    </row>
    <row r="84">
      <c r="D84" s="3" t="n"/>
      <c r="E84" s="3" t="n"/>
      <c r="G84" s="4" t="n"/>
      <c r="H84" s="4" t="n"/>
      <c r="I84" s="3" t="n"/>
    </row>
    <row r="85">
      <c r="D85" s="3" t="n"/>
      <c r="E85" s="3" t="n"/>
      <c r="G85" s="4" t="n"/>
      <c r="H85" s="4" t="n"/>
      <c r="I85" s="3" t="n"/>
    </row>
    <row r="86">
      <c r="D86" s="3" t="n"/>
      <c r="E86" s="3" t="n"/>
      <c r="G86" s="4" t="n"/>
      <c r="H86" s="4" t="n"/>
      <c r="I86" s="3" t="n"/>
    </row>
    <row r="87">
      <c r="D87" s="3" t="n"/>
      <c r="E87" s="3" t="n"/>
      <c r="G87" s="4" t="n"/>
      <c r="H87" s="4" t="n"/>
      <c r="I87" s="3" t="n"/>
    </row>
    <row r="88">
      <c r="D88" s="3" t="n"/>
      <c r="E88" s="3" t="n"/>
      <c r="G88" s="4" t="n"/>
      <c r="H88" s="4" t="n"/>
      <c r="I88" s="3" t="n"/>
    </row>
    <row r="89">
      <c r="D89" s="3" t="n"/>
      <c r="E89" s="3" t="n"/>
      <c r="G89" s="4" t="n"/>
      <c r="H89" s="4" t="n"/>
      <c r="I89" s="3" t="n"/>
    </row>
    <row r="90">
      <c r="D90" s="3" t="n"/>
      <c r="E90" s="3" t="n"/>
      <c r="G90" s="4" t="n"/>
      <c r="H90" s="4" t="n"/>
      <c r="I90" s="3" t="n"/>
    </row>
    <row r="91">
      <c r="D91" s="3" t="n"/>
      <c r="E91" s="3" t="n"/>
      <c r="G91" s="4" t="n"/>
      <c r="H91" s="4" t="n"/>
      <c r="I91" s="3" t="n"/>
    </row>
    <row r="92">
      <c r="D92" s="3" t="n"/>
      <c r="E92" s="3" t="n"/>
      <c r="G92" s="4" t="n"/>
      <c r="H92" s="4" t="n"/>
      <c r="I92" s="3" t="n"/>
    </row>
    <row r="93">
      <c r="D93" s="3" t="n"/>
      <c r="E93" s="3" t="n"/>
      <c r="G93" s="4" t="n"/>
      <c r="H93" s="4" t="n"/>
      <c r="I93" s="3" t="n"/>
    </row>
    <row r="94">
      <c r="D94" s="3" t="n"/>
      <c r="E94" s="3" t="n"/>
      <c r="G94" s="4" t="n"/>
      <c r="H94" s="4" t="n"/>
      <c r="I94" s="3" t="n"/>
    </row>
    <row r="95">
      <c r="D95" s="3" t="n"/>
      <c r="E95" s="3" t="n"/>
      <c r="G95" s="4" t="n"/>
      <c r="H95" s="4" t="n"/>
      <c r="I95" s="3" t="n"/>
    </row>
    <row r="96">
      <c r="D96" s="3" t="n"/>
      <c r="E96" s="3" t="n"/>
      <c r="G96" s="4" t="n"/>
      <c r="H96" s="4" t="n"/>
      <c r="I96" s="3" t="n"/>
    </row>
    <row r="97">
      <c r="D97" s="3" t="n"/>
      <c r="E97" s="3" t="n"/>
      <c r="G97" s="4" t="n"/>
      <c r="H97" s="4" t="n"/>
      <c r="I97" s="3" t="n"/>
    </row>
    <row r="98">
      <c r="D98" s="3" t="n"/>
      <c r="E98" s="3" t="n"/>
      <c r="G98" s="4" t="n"/>
      <c r="H98" s="4" t="n"/>
      <c r="I98" s="3" t="n"/>
    </row>
    <row r="99">
      <c r="D99" s="3" t="n"/>
      <c r="E99" s="3" t="n"/>
      <c r="G99" s="4" t="n"/>
      <c r="H99" s="4" t="n"/>
      <c r="I99" s="3" t="n"/>
    </row>
    <row r="100">
      <c r="D100" s="3" t="n"/>
      <c r="E100" s="3" t="n"/>
      <c r="G100" s="4" t="n"/>
      <c r="H100" s="4" t="n"/>
      <c r="I100" s="3" t="n"/>
    </row>
    <row r="101">
      <c r="D101" s="3" t="n"/>
      <c r="E101" s="3" t="n"/>
      <c r="G101" s="4" t="n"/>
      <c r="H101" s="4" t="n"/>
      <c r="I101" s="3" t="n"/>
    </row>
    <row r="102">
      <c r="D102" s="3" t="n"/>
      <c r="E102" s="3" t="n"/>
      <c r="G102" s="4" t="n"/>
      <c r="H102" s="4" t="n"/>
      <c r="I102" s="3" t="n"/>
    </row>
    <row r="103">
      <c r="D103" s="3" t="n"/>
      <c r="E103" s="3" t="n"/>
      <c r="G103" s="4" t="n"/>
      <c r="H103" s="4" t="n"/>
      <c r="I103" s="3" t="n"/>
    </row>
    <row r="104">
      <c r="D104" s="3" t="n"/>
      <c r="E104" s="3" t="n"/>
      <c r="G104" s="4" t="n"/>
      <c r="H104" s="4" t="n"/>
      <c r="I104" s="3" t="n"/>
    </row>
    <row r="105">
      <c r="D105" s="3" t="n"/>
      <c r="E105" s="3" t="n"/>
      <c r="G105" s="4" t="n"/>
      <c r="H105" s="4" t="n"/>
      <c r="I105" s="3" t="n"/>
    </row>
    <row r="106">
      <c r="D106" s="3" t="n"/>
      <c r="E106" s="3" t="n"/>
      <c r="G106" s="4" t="n"/>
      <c r="H106" s="4" t="n"/>
      <c r="I106" s="3" t="n"/>
    </row>
    <row r="107">
      <c r="D107" s="3" t="n"/>
      <c r="E107" s="3" t="n"/>
      <c r="G107" s="4" t="n"/>
      <c r="H107" s="4" t="n"/>
      <c r="I107" s="3" t="n"/>
    </row>
    <row r="108">
      <c r="D108" s="3" t="n"/>
      <c r="E108" s="3" t="n"/>
      <c r="G108" s="4" t="n"/>
      <c r="H108" s="4" t="n"/>
      <c r="I108" s="3" t="n"/>
    </row>
    <row r="109">
      <c r="D109" s="3" t="n"/>
      <c r="E109" s="3" t="n"/>
      <c r="G109" s="4" t="n"/>
      <c r="H109" s="4" t="n"/>
      <c r="I109" s="3" t="n"/>
    </row>
    <row r="110">
      <c r="D110" s="3" t="n"/>
      <c r="E110" s="3" t="n"/>
      <c r="G110" s="4" t="n"/>
      <c r="H110" s="4" t="n"/>
      <c r="I110" s="3" t="n"/>
    </row>
    <row r="111">
      <c r="D111" s="3" t="n"/>
      <c r="E111" s="3" t="n"/>
      <c r="G111" s="4" t="n"/>
      <c r="H111" s="4" t="n"/>
      <c r="I111" s="3" t="n"/>
    </row>
    <row r="112">
      <c r="D112" s="3" t="n"/>
      <c r="E112" s="3" t="n"/>
      <c r="G112" s="4" t="n"/>
      <c r="H112" s="4" t="n"/>
      <c r="I112" s="3" t="n"/>
    </row>
    <row r="113">
      <c r="D113" s="3" t="n"/>
      <c r="E113" s="3" t="n"/>
      <c r="G113" s="4" t="n"/>
      <c r="H113" s="4" t="n"/>
      <c r="I113" s="3" t="n"/>
    </row>
    <row r="114">
      <c r="D114" s="3" t="n"/>
      <c r="E114" s="3" t="n"/>
      <c r="G114" s="4" t="n"/>
      <c r="H114" s="4" t="n"/>
      <c r="I114" s="3" t="n"/>
    </row>
    <row r="115">
      <c r="D115" s="3" t="n"/>
      <c r="E115" s="3" t="n"/>
      <c r="G115" s="4" t="n"/>
      <c r="H115" s="4" t="n"/>
      <c r="I115" s="3" t="n"/>
    </row>
    <row r="116">
      <c r="D116" s="3" t="n"/>
      <c r="E116" s="3" t="n"/>
      <c r="G116" s="4" t="n"/>
      <c r="H116" s="4" t="n"/>
      <c r="I116" s="3" t="n"/>
    </row>
    <row r="117">
      <c r="D117" s="3" t="n"/>
      <c r="E117" s="3" t="n"/>
      <c r="G117" s="4" t="n"/>
      <c r="H117" s="4" t="n"/>
      <c r="I117" s="3" t="n"/>
    </row>
    <row r="118">
      <c r="D118" s="3" t="n"/>
      <c r="E118" s="3" t="n"/>
      <c r="G118" s="4" t="n"/>
      <c r="H118" s="4" t="n"/>
      <c r="I118" s="3" t="n"/>
    </row>
    <row r="119">
      <c r="D119" s="3" t="n"/>
      <c r="E119" s="3" t="n"/>
      <c r="G119" s="4" t="n"/>
      <c r="H119" s="4" t="n"/>
      <c r="I119" s="3" t="n"/>
    </row>
    <row r="120">
      <c r="D120" s="3" t="n"/>
      <c r="E120" s="3" t="n"/>
      <c r="G120" s="4" t="n"/>
      <c r="H120" s="4" t="n"/>
      <c r="I120" s="3" t="n"/>
    </row>
    <row r="121">
      <c r="D121" s="3" t="n"/>
      <c r="E121" s="3" t="n"/>
      <c r="G121" s="4" t="n"/>
      <c r="H121" s="4" t="n"/>
      <c r="I121" s="3" t="n"/>
    </row>
    <row r="122">
      <c r="D122" s="3" t="n"/>
      <c r="E122" s="3" t="n"/>
      <c r="G122" s="4" t="n"/>
      <c r="H122" s="4" t="n"/>
      <c r="I122" s="3" t="n"/>
    </row>
    <row r="123">
      <c r="D123" s="3" t="n"/>
      <c r="E123" s="3" t="n"/>
      <c r="G123" s="4" t="n"/>
      <c r="H123" s="4" t="n"/>
      <c r="I123" s="3" t="n"/>
    </row>
    <row r="124">
      <c r="D124" s="3" t="n"/>
      <c r="E124" s="3" t="n"/>
      <c r="G124" s="4" t="n"/>
      <c r="H124" s="4" t="n"/>
      <c r="I124" s="3" t="n"/>
    </row>
    <row r="125">
      <c r="D125" s="3" t="n"/>
      <c r="E125" s="3" t="n"/>
      <c r="G125" s="4" t="n"/>
      <c r="H125" s="4" t="n"/>
      <c r="I125" s="3" t="n"/>
    </row>
    <row r="126">
      <c r="D126" s="3" t="n"/>
      <c r="E126" s="3" t="n"/>
      <c r="G126" s="4" t="n"/>
      <c r="H126" s="4" t="n"/>
      <c r="I126" s="3" t="n"/>
    </row>
    <row r="127">
      <c r="D127" s="3" t="n"/>
      <c r="E127" s="3" t="n"/>
      <c r="G127" s="4" t="n"/>
      <c r="H127" s="4" t="n"/>
      <c r="I127" s="3" t="n"/>
    </row>
    <row r="128">
      <c r="D128" s="3" t="n"/>
      <c r="E128" s="3" t="n"/>
      <c r="G128" s="4" t="n"/>
      <c r="H128" s="4" t="n"/>
      <c r="I128" s="3" t="n"/>
    </row>
    <row r="129">
      <c r="D129" s="3" t="n"/>
      <c r="E129" s="3" t="n"/>
      <c r="G129" s="4" t="n"/>
      <c r="H129" s="4" t="n"/>
      <c r="I129" s="3" t="n"/>
    </row>
    <row r="130">
      <c r="D130" s="3" t="n"/>
      <c r="E130" s="3" t="n"/>
      <c r="G130" s="4" t="n"/>
      <c r="H130" s="4" t="n"/>
      <c r="I130" s="3" t="n"/>
    </row>
    <row r="131">
      <c r="D131" s="3" t="n"/>
      <c r="E131" s="3" t="n"/>
      <c r="G131" s="4" t="n"/>
      <c r="H131" s="4" t="n"/>
      <c r="I131" s="3" t="n"/>
    </row>
    <row r="132">
      <c r="D132" s="3" t="n"/>
      <c r="E132" s="3" t="n"/>
      <c r="G132" s="4" t="n"/>
      <c r="H132" s="4" t="n"/>
      <c r="I132" s="3" t="n"/>
    </row>
    <row r="133">
      <c r="D133" s="3" t="n"/>
      <c r="E133" s="3" t="n"/>
      <c r="G133" s="4" t="n"/>
      <c r="H133" s="4" t="n"/>
      <c r="I133" s="3" t="n"/>
    </row>
    <row r="134">
      <c r="D134" s="3" t="n"/>
      <c r="E134" s="3" t="n"/>
      <c r="G134" s="4" t="n"/>
      <c r="H134" s="4" t="n"/>
      <c r="I134" s="3" t="n"/>
    </row>
    <row r="135">
      <c r="D135" s="3" t="n"/>
      <c r="E135" s="3" t="n"/>
      <c r="G135" s="4" t="n"/>
      <c r="H135" s="4" t="n"/>
      <c r="I135" s="3" t="n"/>
    </row>
    <row r="136">
      <c r="D136" s="3" t="n"/>
      <c r="E136" s="3" t="n"/>
      <c r="G136" s="4" t="n"/>
      <c r="H136" s="4" t="n"/>
      <c r="I136" s="3" t="n"/>
    </row>
    <row r="137">
      <c r="D137" s="3" t="n"/>
      <c r="E137" s="3" t="n"/>
      <c r="G137" s="4" t="n"/>
      <c r="H137" s="4" t="n"/>
      <c r="I137" s="3" t="n"/>
    </row>
    <row r="138">
      <c r="D138" s="3" t="n"/>
      <c r="E138" s="3" t="n"/>
      <c r="G138" s="4" t="n"/>
      <c r="H138" s="4" t="n"/>
      <c r="I138" s="3" t="n"/>
    </row>
    <row r="139">
      <c r="D139" s="3" t="n"/>
      <c r="E139" s="3" t="n"/>
      <c r="G139" s="4" t="n"/>
      <c r="H139" s="4" t="n"/>
      <c r="I139" s="3" t="n"/>
    </row>
    <row r="140">
      <c r="D140" s="3" t="n"/>
      <c r="E140" s="3" t="n"/>
      <c r="G140" s="4" t="n"/>
      <c r="H140" s="4" t="n"/>
      <c r="I140" s="3" t="n"/>
    </row>
    <row r="141">
      <c r="D141" s="3" t="n"/>
      <c r="E141" s="3" t="n"/>
      <c r="G141" s="4" t="n"/>
      <c r="H141" s="4" t="n"/>
      <c r="I141" s="3" t="n"/>
    </row>
    <row r="142">
      <c r="D142" s="3" t="n"/>
      <c r="E142" s="3" t="n"/>
      <c r="G142" s="4" t="n"/>
      <c r="H142" s="4" t="n"/>
      <c r="I142" s="3" t="n"/>
    </row>
    <row r="143">
      <c r="D143" s="3" t="n"/>
      <c r="E143" s="3" t="n"/>
      <c r="G143" s="4" t="n"/>
      <c r="H143" s="4" t="n"/>
      <c r="I143" s="3" t="n"/>
    </row>
    <row r="144">
      <c r="D144" s="3" t="n"/>
      <c r="E144" s="3" t="n"/>
      <c r="G144" s="4" t="n"/>
      <c r="H144" s="4" t="n"/>
      <c r="I144" s="3" t="n"/>
    </row>
    <row r="145">
      <c r="D145" s="3" t="n"/>
      <c r="E145" s="3" t="n"/>
      <c r="G145" s="4" t="n"/>
      <c r="H145" s="4" t="n"/>
      <c r="I145" s="3" t="n"/>
    </row>
    <row r="146">
      <c r="D146" s="3" t="n"/>
      <c r="E146" s="3" t="n"/>
      <c r="G146" s="4" t="n"/>
      <c r="H146" s="4" t="n"/>
      <c r="I146" s="3" t="n"/>
    </row>
    <row r="147">
      <c r="D147" s="3" t="n"/>
      <c r="E147" s="3" t="n"/>
      <c r="G147" s="4" t="n"/>
      <c r="H147" s="4" t="n"/>
      <c r="I147" s="3" t="n"/>
    </row>
    <row r="148">
      <c r="D148" s="3" t="n"/>
      <c r="E148" s="3" t="n"/>
      <c r="G148" s="4" t="n"/>
      <c r="H148" s="4" t="n"/>
      <c r="I148" s="3" t="n"/>
    </row>
    <row r="149">
      <c r="D149" s="3" t="n"/>
      <c r="E149" s="3" t="n"/>
      <c r="G149" s="4" t="n"/>
      <c r="H149" s="4" t="n"/>
      <c r="I149" s="3" t="n"/>
    </row>
    <row r="150">
      <c r="D150" s="3" t="n"/>
      <c r="E150" s="3" t="n"/>
      <c r="G150" s="4" t="n"/>
      <c r="H150" s="4" t="n"/>
      <c r="I150" s="3" t="n"/>
    </row>
    <row r="151">
      <c r="D151" s="3" t="n"/>
      <c r="E151" s="3" t="n"/>
      <c r="G151" s="4" t="n"/>
      <c r="H151" s="4" t="n"/>
      <c r="I151" s="3" t="n"/>
    </row>
  </sheetData>
  <autoFilter ref="A1:I151"/>
  <conditionalFormatting sqref="A2:I151">
    <cfRule type="expression" priority="1" dxfId="0" stopIfTrue="0">
      <formula>INDIRECT("F"&amp;ROW())="En stock"</formula>
    </cfRule>
    <cfRule type="expression" priority="2" dxfId="1" stopIfTrue="0">
      <formula>INDIRECT("F"&amp;ROW())="Vendido"</formula>
    </cfRule>
  </conditionalFormatting>
  <conditionalFormatting sqref="A2:J151">
    <cfRule type="expression" priority="3" dxfId="2" stopIfTrue="0">
      <formula>AND($F2="Vendido",$J2="")</formula>
    </cfRule>
  </conditionalFormatting>
  <dataValidations count="3">
    <dataValidation sqref="B2:B151" showErrorMessage="1" showInputMessage="1" allowBlank="1" type="list">
      <formula1>=Listas!$A$1:$A$5</formula1>
    </dataValidation>
    <dataValidation sqref="F2:F151" showErrorMessage="1" showInputMessage="1" allowBlank="1" type="list">
      <formula1>=Listas!$B$1:$B$2</formula1>
    </dataValidation>
    <dataValidation sqref="J2:J151" showErrorMessage="1" showInputMessage="1" allowBlank="1" type="list">
      <formula1>=Listas!$C$1:$C$3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Modelo/Zapatilla</t>
        </is>
      </c>
      <c r="C1" s="5" t="inlineStr">
        <is>
          <t>Talle</t>
        </is>
      </c>
      <c r="D1" s="5" t="inlineStr">
        <is>
          <t>Costo Unitario</t>
        </is>
      </c>
      <c r="E1" s="5" t="inlineStr">
        <is>
          <t>Precio Venta</t>
        </is>
      </c>
      <c r="F1" s="5" t="inlineStr">
        <is>
          <t>Estado</t>
        </is>
      </c>
      <c r="G1" s="5" t="inlineStr">
        <is>
          <t>Fecha Ingreso</t>
        </is>
      </c>
      <c r="H1" s="5" t="inlineStr">
        <is>
          <t>Fecha Venta</t>
        </is>
      </c>
      <c r="I1" s="5" t="inlineStr">
        <is>
          <t>Ganancia</t>
        </is>
      </c>
      <c r="L1" s="5" t="inlineStr">
        <is>
          <t>Resumen</t>
        </is>
      </c>
    </row>
    <row r="2">
      <c r="A2" t="n">
        <v>42</v>
      </c>
      <c r="B2" t="inlineStr">
        <is>
          <t>Combinada</t>
        </is>
      </c>
      <c r="C2" t="n">
        <v>41</v>
      </c>
      <c r="F2" t="inlineStr">
        <is>
          <t>En stock</t>
        </is>
      </c>
      <c r="K2" s="5" t="inlineStr">
        <is>
          <t>Total Pares</t>
        </is>
      </c>
      <c r="L2">
        <f>COUNTA(A2:A11)</f>
        <v/>
      </c>
    </row>
    <row r="3">
      <c r="A3" t="n">
        <v>43</v>
      </c>
      <c r="B3" t="inlineStr">
        <is>
          <t>Combinada</t>
        </is>
      </c>
      <c r="C3" t="n">
        <v>39</v>
      </c>
      <c r="F3" t="inlineStr">
        <is>
          <t>En stock</t>
        </is>
      </c>
      <c r="K3" s="5" t="inlineStr">
        <is>
          <t>Pares Vendidos</t>
        </is>
      </c>
      <c r="L3">
        <f>COUNTIF(F2:F11,"Vendido")</f>
        <v/>
      </c>
    </row>
    <row r="4">
      <c r="A4" t="n">
        <v>44</v>
      </c>
      <c r="B4" t="inlineStr">
        <is>
          <t>Combinada</t>
        </is>
      </c>
      <c r="C4" t="n">
        <v>39</v>
      </c>
      <c r="F4" t="inlineStr">
        <is>
          <t>En stock</t>
        </is>
      </c>
      <c r="K4" s="5" t="inlineStr">
        <is>
          <t>En Stock</t>
        </is>
      </c>
      <c r="L4">
        <f>COUNTIF(F2:F11,"En stock")</f>
        <v/>
      </c>
    </row>
    <row r="5">
      <c r="A5" t="n">
        <v>45</v>
      </c>
      <c r="B5" t="inlineStr">
        <is>
          <t>Combinada</t>
        </is>
      </c>
      <c r="C5" t="n">
        <v>40</v>
      </c>
      <c r="F5" t="inlineStr">
        <is>
          <t>En stock</t>
        </is>
      </c>
      <c r="K5" s="5" t="inlineStr">
        <is>
          <t>Inversión Total</t>
        </is>
      </c>
      <c r="L5">
        <f>SUM(D2:D11)</f>
        <v/>
      </c>
    </row>
    <row r="6">
      <c r="A6" t="n">
        <v>46</v>
      </c>
      <c r="B6" t="inlineStr">
        <is>
          <t>Combinada</t>
        </is>
      </c>
      <c r="C6" t="n">
        <v>40</v>
      </c>
      <c r="F6" t="inlineStr">
        <is>
          <t>En stock</t>
        </is>
      </c>
      <c r="K6" s="5" t="inlineStr">
        <is>
          <t>Ganancia Neta</t>
        </is>
      </c>
      <c r="L6">
        <f>SUM(I2:I11)</f>
        <v/>
      </c>
    </row>
    <row r="7">
      <c r="A7" t="n">
        <v>47</v>
      </c>
      <c r="B7" t="inlineStr">
        <is>
          <t>Combinada</t>
        </is>
      </c>
      <c r="C7" t="n">
        <v>42</v>
      </c>
      <c r="F7" t="inlineStr">
        <is>
          <t>En stock</t>
        </is>
      </c>
    </row>
    <row r="8">
      <c r="A8" t="n">
        <v>48</v>
      </c>
      <c r="B8" t="inlineStr">
        <is>
          <t>Combinada</t>
        </is>
      </c>
      <c r="C8" t="n">
        <v>42</v>
      </c>
      <c r="F8" t="inlineStr">
        <is>
          <t>En stock</t>
        </is>
      </c>
    </row>
    <row r="9">
      <c r="A9" t="n">
        <v>49</v>
      </c>
      <c r="B9" t="inlineStr">
        <is>
          <t>Combinada</t>
        </is>
      </c>
      <c r="C9" t="n">
        <v>43</v>
      </c>
      <c r="F9" t="inlineStr">
        <is>
          <t>En stock</t>
        </is>
      </c>
    </row>
    <row r="10">
      <c r="A10" t="n">
        <v>50</v>
      </c>
      <c r="B10" t="inlineStr">
        <is>
          <t>Combinada</t>
        </is>
      </c>
      <c r="C10" t="n">
        <v>43</v>
      </c>
      <c r="F10" t="inlineStr">
        <is>
          <t>En stock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6" customWidth="1" min="5" max="5"/>
    <col width="16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6" t="inlineStr">
        <is>
          <t>Resumen General</t>
        </is>
      </c>
    </row>
    <row r="3">
      <c r="A3" s="17" t="inlineStr">
        <is>
          <t>Total Pares</t>
        </is>
      </c>
      <c r="B3" s="18" t="n"/>
      <c r="C3" s="17" t="inlineStr">
        <is>
          <t>En Stock</t>
        </is>
      </c>
      <c r="D3" s="18" t="n"/>
      <c r="E3" s="17" t="inlineStr">
        <is>
          <t>Vendidos</t>
        </is>
      </c>
      <c r="F3" s="18" t="n"/>
      <c r="G3" s="17" t="inlineStr">
        <is>
          <t>Ganancia Neta</t>
        </is>
      </c>
      <c r="H3" s="18" t="n"/>
    </row>
    <row r="4">
      <c r="A4" s="18" t="n"/>
      <c r="B4" s="19">
        <f>COUNTA(Stock!A2:A151)</f>
        <v/>
      </c>
      <c r="C4" s="18" t="n"/>
      <c r="D4" s="19">
        <f>COUNTIF(Stock!F2:F151,"En stock")</f>
        <v/>
      </c>
      <c r="E4" s="18" t="n"/>
      <c r="F4" s="19">
        <f>COUNTIF(Stock!F2:F151,"Vendido")</f>
        <v/>
      </c>
      <c r="G4" s="18" t="n"/>
      <c r="H4" s="20">
        <f>SUM(Stock!I2:I151)</f>
        <v/>
      </c>
    </row>
    <row r="8">
      <c r="A8" s="6" t="inlineStr">
        <is>
          <t>Finanzas</t>
        </is>
      </c>
      <c r="D8" s="6" t="inlineStr">
        <is>
          <t>Detalle por Modelo</t>
        </is>
      </c>
    </row>
    <row r="10">
      <c r="A10" s="21" t="inlineStr">
        <is>
          <t>Métrica</t>
        </is>
      </c>
      <c r="B10" s="21" t="inlineStr">
        <is>
          <t>Valor</t>
        </is>
      </c>
      <c r="D10" s="22" t="inlineStr">
        <is>
          <t>Modelo</t>
        </is>
      </c>
      <c r="E10" s="22" t="inlineStr">
        <is>
          <t>Total Pares</t>
        </is>
      </c>
      <c r="F10" s="22" t="inlineStr">
        <is>
          <t>Vendidos</t>
        </is>
      </c>
      <c r="G10" s="22" t="inlineStr">
        <is>
          <t>En Stock</t>
        </is>
      </c>
      <c r="H10" s="22" t="inlineStr">
        <is>
          <t>Inversión en Stock</t>
        </is>
      </c>
      <c r="I10" s="22" t="inlineStr">
        <is>
          <t>Ganancia Proyectada</t>
        </is>
      </c>
    </row>
    <row r="11">
      <c r="A11" s="23" t="inlineStr">
        <is>
          <t>Inversión Total (Costo)</t>
        </is>
      </c>
      <c r="B11" s="24">
        <f>SUM(Stock!D2:D151)</f>
        <v/>
      </c>
      <c r="D11" s="23" t="inlineStr">
        <is>
          <t>Air Max Blanca</t>
        </is>
      </c>
      <c r="E11" s="25">
        <f>COUNTIF(Stock!$B$2:$B$151,"Air Max Blanca")</f>
        <v/>
      </c>
      <c r="F11" s="25">
        <f>COUNTIFS(Stock!$B$2:$B$151,"Air Max Blanca",Stock!$F$2:$F$151,"Vendido")</f>
        <v/>
      </c>
      <c r="G11" s="25">
        <f>COUNTIFS(Stock!$B$2:$B$151,"Air Max Blanca",Stock!$F$2:$F$151,"En stock")</f>
        <v/>
      </c>
      <c r="H11" s="24">
        <f>SUMIFS(Stock!$D$2:$D$151,Stock!$B$2:$B$151,"Air Max Blanca",Stock!$F$2:$F$151,"En stock")</f>
        <v/>
      </c>
      <c r="I11" s="24">
        <f>(G11)*15000</f>
        <v/>
      </c>
    </row>
    <row r="12">
      <c r="A12" s="23" t="inlineStr">
        <is>
          <t>Ventas Totales (Facturación)</t>
        </is>
      </c>
      <c r="B12" s="24">
        <f>SUMIF(Stock!F2:F151,"Vendido",Stock!E2:E151)</f>
        <v/>
      </c>
      <c r="D12" s="23" t="inlineStr">
        <is>
          <t>Air Max Negra</t>
        </is>
      </c>
      <c r="E12" s="25">
        <f>COUNTIF(Stock!$B$2:$B$151,"Air Max Negra")</f>
        <v/>
      </c>
      <c r="F12" s="25">
        <f>COUNTIFS(Stock!$B$2:$B$151,"Air Max Negra",Stock!$F$2:$F$151,"Vendido")</f>
        <v/>
      </c>
      <c r="G12" s="25">
        <f>COUNTIFS(Stock!$B$2:$B$151,"Air Max Negra",Stock!$F$2:$F$151,"En stock")</f>
        <v/>
      </c>
      <c r="H12" s="24">
        <f>SUMIFS(Stock!$D$2:$D$151,Stock!$B$2:$B$151,"Air Max Negra",Stock!$F$2:$F$151,"En stock")</f>
        <v/>
      </c>
      <c r="I12" s="24">
        <f>(G12)*15000</f>
        <v/>
      </c>
    </row>
    <row r="13">
      <c r="A13" s="23" t="inlineStr">
        <is>
          <t>Capital en Stock (Costo de lo no vendido)</t>
        </is>
      </c>
      <c r="B13" s="24">
        <f>SUMIF(Stock!F2:F151,"En stock",Stock!D2:D151)</f>
        <v/>
      </c>
      <c r="D13" s="23" t="inlineStr">
        <is>
          <t>Gris tela</t>
        </is>
      </c>
      <c r="E13" s="25">
        <f>COUNTIF(Stock!$B$2:$B$151,"Gris tela")</f>
        <v/>
      </c>
      <c r="F13" s="25">
        <f>COUNTIFS(Stock!$B$2:$B$151,"Gris tela",Stock!$F$2:$F$151,"Vendido")</f>
        <v/>
      </c>
      <c r="G13" s="25">
        <f>COUNTIFS(Stock!$B$2:$B$151,"Gris tela",Stock!$F$2:$F$151,"En stock")</f>
        <v/>
      </c>
      <c r="H13" s="24">
        <f>SUMIFS(Stock!$D$2:$D$151,Stock!$B$2:$B$151,"Gris tela",Stock!$F$2:$F$151,"En stock")</f>
        <v/>
      </c>
      <c r="I13" s="24">
        <f>(G13)*15000</f>
        <v/>
      </c>
    </row>
    <row r="14">
      <c r="A14" s="23" t="inlineStr">
        <is>
          <t>Ganancia Neta</t>
        </is>
      </c>
      <c r="B14" s="24">
        <f>SUM(Stock!I2:I151)</f>
        <v/>
      </c>
      <c r="D14" s="23" t="inlineStr">
        <is>
          <t>Roja</t>
        </is>
      </c>
      <c r="E14" s="25">
        <f>COUNTIF(Stock!$B$2:$B$151,"Roja")</f>
        <v/>
      </c>
      <c r="F14" s="25">
        <f>COUNTIFS(Stock!$B$2:$B$151,"Roja",Stock!$F$2:$F$151,"Vendido")</f>
        <v/>
      </c>
      <c r="G14" s="25">
        <f>COUNTIFS(Stock!$B$2:$B$151,"Roja",Stock!$F$2:$F$151,"En stock")</f>
        <v/>
      </c>
      <c r="H14" s="24">
        <f>SUMIFS(Stock!$D$2:$D$151,Stock!$B$2:$B$151,"Roja",Stock!$F$2:$F$151,"En stock")</f>
        <v/>
      </c>
      <c r="I14" s="24">
        <f>(G14)*15000</f>
        <v/>
      </c>
    </row>
    <row r="15">
      <c r="D15" s="23" t="inlineStr">
        <is>
          <t>Combinada</t>
        </is>
      </c>
      <c r="E15" s="25">
        <f>COUNTIF(Stock!$B$2:$B$151,"Combinada")</f>
        <v/>
      </c>
      <c r="F15" s="25">
        <f>COUNTIFS(Stock!$B$2:$B$151,"Combinada",Stock!$F$2:$F$151,"Vendido")</f>
        <v/>
      </c>
      <c r="G15" s="25">
        <f>COUNTIFS(Stock!$B$2:$B$151,"Combinada",Stock!$F$2:$F$151,"En stock")</f>
        <v/>
      </c>
      <c r="H15" s="24">
        <f>SUMIFS(Stock!$D$2:$D$151,Stock!$B$2:$B$151,"Combinada",Stock!$F$2:$F$151,"En stock")</f>
        <v/>
      </c>
      <c r="I15" s="24">
        <f>(G15)*15000</f>
        <v/>
      </c>
    </row>
    <row r="20">
      <c r="A20" s="6" t="inlineStr">
        <is>
          <t>Ventas por Vendedor</t>
        </is>
      </c>
    </row>
    <row r="22">
      <c r="A22" s="26" t="inlineStr">
        <is>
          <t>Vendedor</t>
        </is>
      </c>
      <c r="B22" s="26" t="inlineStr">
        <is>
          <t>Pares Vendidos</t>
        </is>
      </c>
      <c r="C22" s="26" t="inlineStr">
        <is>
          <t>Ventas Totales ($)</t>
        </is>
      </c>
      <c r="D22" s="26" t="inlineStr">
        <is>
          <t>Ganancia Neta ($)</t>
        </is>
      </c>
    </row>
    <row r="23">
      <c r="A23" t="inlineStr">
        <is>
          <t>Enzo</t>
        </is>
      </c>
      <c r="B23">
        <f>COUNTIFS(Stock!$F$2:$F$151,"Vendido",Stock!$J$2:$J$151,"Enzo")</f>
        <v/>
      </c>
      <c r="C23" s="3">
        <f>SUMIFS(Stock!$E$2:$E$151,Stock!$F$2:$F$151,"Vendido",Stock!$J$2:$J$151,"Enzo")</f>
        <v/>
      </c>
      <c r="D23" s="3">
        <f>SUMIFS(Stock!$I$2:$I$151,Stock!$F$2:$F$151,"Vendido",Stock!$J$2:$J$151,"Enzo")</f>
        <v/>
      </c>
    </row>
    <row r="24">
      <c r="A24" t="inlineStr">
        <is>
          <t>Tefi</t>
        </is>
      </c>
      <c r="B24">
        <f>COUNTIFS(Stock!$F$2:$F$151,"Vendido",Stock!$J$2:$J$151,"Tefi")</f>
        <v/>
      </c>
      <c r="C24" s="3">
        <f>SUMIFS(Stock!$E$2:$E$151,Stock!$F$2:$F$151,"Vendido",Stock!$J$2:$J$151,"Tefi")</f>
        <v/>
      </c>
      <c r="D24" s="3">
        <f>SUMIFS(Stock!$I$2:$I$151,Stock!$F$2:$F$151,"Vendido",Stock!$J$2:$J$151,"Tefi")</f>
        <v/>
      </c>
    </row>
    <row r="25">
      <c r="A25" t="inlineStr">
        <is>
          <t>Laura</t>
        </is>
      </c>
      <c r="B25">
        <f>COUNTIFS(Stock!$F$2:$F$151,"Vendido",Stock!$J$2:$J$151,"Laura")</f>
        <v/>
      </c>
      <c r="C25" s="3">
        <f>SUMIFS(Stock!$E$2:$E$151,Stock!$F$2:$F$151,"Vendido",Stock!$J$2:$J$151,"Laura")</f>
        <v/>
      </c>
      <c r="D25" s="3">
        <f>SUMIFS(Stock!$I$2:$I$151,Stock!$F$2:$F$151,"Vendido",Stock!$J$2:$J$151,"Laura")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Air Max Negra</t>
        </is>
      </c>
      <c r="B1" t="inlineStr">
        <is>
          <t>En stock</t>
        </is>
      </c>
      <c r="C1" t="inlineStr">
        <is>
          <t>Enzo</t>
        </is>
      </c>
    </row>
    <row r="2">
      <c r="A2" t="inlineStr">
        <is>
          <t>Air Max Blanca</t>
        </is>
      </c>
      <c r="B2" t="inlineStr">
        <is>
          <t>Vendido</t>
        </is>
      </c>
      <c r="C2" t="inlineStr">
        <is>
          <t>Tefi</t>
        </is>
      </c>
    </row>
    <row r="3">
      <c r="A3" t="inlineStr">
        <is>
          <t>Gris tela</t>
        </is>
      </c>
      <c r="C3" t="inlineStr">
        <is>
          <t>Laura</t>
        </is>
      </c>
    </row>
    <row r="4">
      <c r="A4" t="inlineStr">
        <is>
          <t>Combinada</t>
        </is>
      </c>
    </row>
    <row r="5">
      <c r="A5" t="inlineStr">
        <is>
          <t>Roja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📊 Dashboard de Zapatillas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Tablero de Stock y Ventas por Modelo</t>
        </is>
      </c>
    </row>
    <row r="3">
      <c r="A3" s="5" t="inlineStr">
        <is>
          <t>Modelo</t>
        </is>
      </c>
      <c r="B3" s="5" t="inlineStr">
        <is>
          <t>En Stock</t>
        </is>
      </c>
      <c r="C3" s="5" t="inlineStr">
        <is>
          <t>Vendidos</t>
        </is>
      </c>
    </row>
    <row r="4">
      <c r="A4" t="inlineStr">
        <is>
          <t>Air Max Negra</t>
        </is>
      </c>
      <c r="B4">
        <f>Resumen!G3</f>
        <v/>
      </c>
      <c r="C4">
        <f>Resumen!F3</f>
        <v/>
      </c>
    </row>
    <row r="5">
      <c r="A5" t="inlineStr">
        <is>
          <t>Air Max Blanca</t>
        </is>
      </c>
      <c r="B5">
        <f>Resumen!G4</f>
        <v/>
      </c>
      <c r="C5">
        <f>Resumen!F4</f>
        <v/>
      </c>
    </row>
    <row r="6">
      <c r="A6" t="inlineStr">
        <is>
          <t>Gris tela</t>
        </is>
      </c>
      <c r="B6">
        <f>Resumen!G5</f>
        <v/>
      </c>
      <c r="C6">
        <f>Resumen!F5</f>
        <v/>
      </c>
    </row>
    <row r="7">
      <c r="A7" t="inlineStr">
        <is>
          <t>Combinada</t>
        </is>
      </c>
      <c r="B7">
        <f>Resumen!G6</f>
        <v/>
      </c>
      <c r="C7">
        <f>Resumen!F6</f>
        <v/>
      </c>
    </row>
    <row r="8">
      <c r="A8" t="inlineStr">
        <is>
          <t>Roja</t>
        </is>
      </c>
      <c r="B8">
        <f>Resumen!G7</f>
        <v/>
      </c>
      <c r="C8">
        <f>Resumen!F7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Modelo/Zapatilla</t>
        </is>
      </c>
      <c r="C1" s="5" t="inlineStr">
        <is>
          <t>Talle</t>
        </is>
      </c>
      <c r="D1" s="5" t="inlineStr">
        <is>
          <t>Costo Unitario</t>
        </is>
      </c>
      <c r="E1" s="5" t="inlineStr">
        <is>
          <t>Precio Venta</t>
        </is>
      </c>
      <c r="F1" s="5" t="inlineStr">
        <is>
          <t>Estado</t>
        </is>
      </c>
      <c r="G1" s="5" t="inlineStr">
        <is>
          <t>Fecha Ingreso</t>
        </is>
      </c>
      <c r="H1" s="5" t="inlineStr">
        <is>
          <t>Fecha Venta</t>
        </is>
      </c>
      <c r="I1" s="5" t="inlineStr">
        <is>
          <t>Ganancia</t>
        </is>
      </c>
      <c r="L1" s="5" t="inlineStr">
        <is>
          <t>Resumen</t>
        </is>
      </c>
    </row>
    <row r="2">
      <c r="A2" t="n">
        <v>1</v>
      </c>
      <c r="B2" t="inlineStr">
        <is>
          <t>Air Max Blanca</t>
        </is>
      </c>
      <c r="C2" t="n">
        <v>41</v>
      </c>
      <c r="F2" t="inlineStr">
        <is>
          <t>En stock</t>
        </is>
      </c>
      <c r="K2" s="5" t="inlineStr">
        <is>
          <t>Total Pares</t>
        </is>
      </c>
      <c r="L2">
        <f>COUNTA(A2:A13)</f>
        <v/>
      </c>
    </row>
    <row r="3">
      <c r="A3" t="n">
        <v>2</v>
      </c>
      <c r="B3" t="inlineStr">
        <is>
          <t>Air Max Blanca</t>
        </is>
      </c>
      <c r="C3" t="n">
        <v>41</v>
      </c>
      <c r="F3" t="inlineStr">
        <is>
          <t>En stock</t>
        </is>
      </c>
      <c r="K3" s="5" t="inlineStr">
        <is>
          <t>Pares Vendidos</t>
        </is>
      </c>
      <c r="L3">
        <f>COUNTIF(F2:F13,"Vendido")</f>
        <v/>
      </c>
    </row>
    <row r="4">
      <c r="A4" t="n">
        <v>3</v>
      </c>
      <c r="B4" t="inlineStr">
        <is>
          <t>Air Max Blanca</t>
        </is>
      </c>
      <c r="C4" t="n">
        <v>41</v>
      </c>
      <c r="F4" t="inlineStr">
        <is>
          <t>En stock</t>
        </is>
      </c>
      <c r="K4" s="5" t="inlineStr">
        <is>
          <t>En Stock</t>
        </is>
      </c>
      <c r="L4">
        <f>COUNTIF(F2:F13,"En stock")</f>
        <v/>
      </c>
    </row>
    <row r="5">
      <c r="A5" t="n">
        <v>4</v>
      </c>
      <c r="B5" t="inlineStr">
        <is>
          <t>Air Max Blanca</t>
        </is>
      </c>
      <c r="C5" t="n">
        <v>42</v>
      </c>
      <c r="F5" t="inlineStr">
        <is>
          <t>En stock</t>
        </is>
      </c>
      <c r="K5" s="5" t="inlineStr">
        <is>
          <t>Inversión Total</t>
        </is>
      </c>
      <c r="L5">
        <f>SUM(D2:D13)</f>
        <v/>
      </c>
    </row>
    <row r="6">
      <c r="A6" t="n">
        <v>5</v>
      </c>
      <c r="B6" t="inlineStr">
        <is>
          <t>Air Max Blanca</t>
        </is>
      </c>
      <c r="C6" t="n">
        <v>42</v>
      </c>
      <c r="F6" t="inlineStr">
        <is>
          <t>En stock</t>
        </is>
      </c>
      <c r="K6" s="5" t="inlineStr">
        <is>
          <t>Ganancia Neta</t>
        </is>
      </c>
      <c r="L6">
        <f>SUM(I2:I13)</f>
        <v/>
      </c>
    </row>
    <row r="7">
      <c r="A7" t="n">
        <v>6</v>
      </c>
      <c r="B7" t="inlineStr">
        <is>
          <t>Air Max Blanca</t>
        </is>
      </c>
      <c r="C7" t="n">
        <v>39</v>
      </c>
      <c r="F7" t="inlineStr">
        <is>
          <t>En stock</t>
        </is>
      </c>
    </row>
    <row r="8">
      <c r="A8" t="n">
        <v>7</v>
      </c>
      <c r="B8" t="inlineStr">
        <is>
          <t>Air Max Blanca</t>
        </is>
      </c>
      <c r="C8" t="n">
        <v>38</v>
      </c>
      <c r="F8" t="inlineStr">
        <is>
          <t>En stock</t>
        </is>
      </c>
    </row>
    <row r="9">
      <c r="A9" t="n">
        <v>8</v>
      </c>
      <c r="B9" t="inlineStr">
        <is>
          <t>Air Max Blanca</t>
        </is>
      </c>
      <c r="C9" t="n">
        <v>38</v>
      </c>
      <c r="F9" t="inlineStr">
        <is>
          <t>En stock</t>
        </is>
      </c>
    </row>
    <row r="10">
      <c r="A10" t="n">
        <v>9</v>
      </c>
      <c r="B10" t="inlineStr">
        <is>
          <t>Air Max Blanca</t>
        </is>
      </c>
      <c r="C10" t="n">
        <v>37</v>
      </c>
      <c r="F10" t="inlineStr">
        <is>
          <t>En stock</t>
        </is>
      </c>
    </row>
    <row r="11">
      <c r="A11" t="n">
        <v>10</v>
      </c>
      <c r="B11" t="inlineStr">
        <is>
          <t>Air Max Blanca</t>
        </is>
      </c>
      <c r="C11" t="n">
        <v>37</v>
      </c>
      <c r="F11" t="inlineStr">
        <is>
          <t>En stock</t>
        </is>
      </c>
    </row>
    <row r="12">
      <c r="A12" t="n">
        <v>11</v>
      </c>
      <c r="B12" t="inlineStr">
        <is>
          <t>Air Max Blanca</t>
        </is>
      </c>
      <c r="C12" t="n">
        <v>44</v>
      </c>
      <c r="F12" t="inlineStr">
        <is>
          <t>En stock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Modelo/Zapatilla</t>
        </is>
      </c>
      <c r="C1" s="5" t="inlineStr">
        <is>
          <t>Talle</t>
        </is>
      </c>
      <c r="D1" s="5" t="inlineStr">
        <is>
          <t>Costo Unitario</t>
        </is>
      </c>
      <c r="E1" s="5" t="inlineStr">
        <is>
          <t>Precio Venta</t>
        </is>
      </c>
      <c r="F1" s="5" t="inlineStr">
        <is>
          <t>Estado</t>
        </is>
      </c>
      <c r="G1" s="5" t="inlineStr">
        <is>
          <t>Fecha Ingreso</t>
        </is>
      </c>
      <c r="H1" s="5" t="inlineStr">
        <is>
          <t>Fecha Venta</t>
        </is>
      </c>
      <c r="I1" s="5" t="inlineStr">
        <is>
          <t>Ganancia</t>
        </is>
      </c>
      <c r="L1" s="5" t="inlineStr">
        <is>
          <t>Resumen</t>
        </is>
      </c>
    </row>
    <row r="2">
      <c r="A2" t="n">
        <v>32</v>
      </c>
      <c r="B2" t="inlineStr">
        <is>
          <t>Air Max Negra</t>
        </is>
      </c>
      <c r="C2" t="n">
        <v>38</v>
      </c>
      <c r="F2" t="inlineStr">
        <is>
          <t>En stock</t>
        </is>
      </c>
      <c r="K2" s="5" t="inlineStr">
        <is>
          <t>Total Pares</t>
        </is>
      </c>
      <c r="L2">
        <f>COUNTA(A2:A12)</f>
        <v/>
      </c>
    </row>
    <row r="3">
      <c r="A3" t="n">
        <v>33</v>
      </c>
      <c r="B3" t="inlineStr">
        <is>
          <t>Air Max Negra</t>
        </is>
      </c>
      <c r="C3" t="n">
        <v>38</v>
      </c>
      <c r="F3" t="inlineStr">
        <is>
          <t>En stock</t>
        </is>
      </c>
      <c r="K3" s="5" t="inlineStr">
        <is>
          <t>Pares Vendidos</t>
        </is>
      </c>
      <c r="L3">
        <f>COUNTIF(F2:F12,"Vendido")</f>
        <v/>
      </c>
    </row>
    <row r="4">
      <c r="A4" t="n">
        <v>34</v>
      </c>
      <c r="B4" t="inlineStr">
        <is>
          <t>Air Max Negra</t>
        </is>
      </c>
      <c r="C4" t="n">
        <v>39</v>
      </c>
      <c r="F4" t="inlineStr">
        <is>
          <t>En stock</t>
        </is>
      </c>
      <c r="K4" s="5" t="inlineStr">
        <is>
          <t>En Stock</t>
        </is>
      </c>
      <c r="L4">
        <f>COUNTIF(F2:F12,"En stock")</f>
        <v/>
      </c>
    </row>
    <row r="5">
      <c r="A5" t="n">
        <v>35</v>
      </c>
      <c r="B5" t="inlineStr">
        <is>
          <t>Air Max Negra</t>
        </is>
      </c>
      <c r="C5" t="n">
        <v>39</v>
      </c>
      <c r="F5" t="inlineStr">
        <is>
          <t>En stock</t>
        </is>
      </c>
      <c r="K5" s="5" t="inlineStr">
        <is>
          <t>Inversión Total</t>
        </is>
      </c>
      <c r="L5">
        <f>SUM(D2:D12)</f>
        <v/>
      </c>
    </row>
    <row r="6">
      <c r="A6" t="n">
        <v>36</v>
      </c>
      <c r="B6" t="inlineStr">
        <is>
          <t>Air Max Negra</t>
        </is>
      </c>
      <c r="C6" t="n">
        <v>41</v>
      </c>
      <c r="F6" t="inlineStr">
        <is>
          <t>En stock</t>
        </is>
      </c>
      <c r="K6" s="5" t="inlineStr">
        <is>
          <t>Ganancia Neta</t>
        </is>
      </c>
      <c r="L6">
        <f>SUM(I2:I12)</f>
        <v/>
      </c>
    </row>
    <row r="7">
      <c r="A7" t="n">
        <v>37</v>
      </c>
      <c r="B7" t="inlineStr">
        <is>
          <t>Air Max Negra</t>
        </is>
      </c>
      <c r="C7" t="n">
        <v>37</v>
      </c>
      <c r="F7" t="inlineStr">
        <is>
          <t>En stock</t>
        </is>
      </c>
    </row>
    <row r="8">
      <c r="A8" t="n">
        <v>38</v>
      </c>
      <c r="B8" t="inlineStr">
        <is>
          <t>Air Max Negra</t>
        </is>
      </c>
      <c r="C8" t="n">
        <v>37</v>
      </c>
      <c r="F8" t="inlineStr">
        <is>
          <t>En stock</t>
        </is>
      </c>
    </row>
    <row r="9">
      <c r="A9" t="n">
        <v>39</v>
      </c>
      <c r="B9" t="inlineStr">
        <is>
          <t>Air Max Negra</t>
        </is>
      </c>
      <c r="C9" t="n">
        <v>42</v>
      </c>
      <c r="F9" t="inlineStr">
        <is>
          <t>En stock</t>
        </is>
      </c>
    </row>
    <row r="10">
      <c r="A10" t="n">
        <v>40</v>
      </c>
      <c r="B10" t="inlineStr">
        <is>
          <t>Air Max Negra</t>
        </is>
      </c>
      <c r="C10" t="n">
        <v>43</v>
      </c>
      <c r="F10" t="inlineStr">
        <is>
          <t>En stock</t>
        </is>
      </c>
    </row>
    <row r="11">
      <c r="A11" t="n">
        <v>41</v>
      </c>
      <c r="B11" t="inlineStr">
        <is>
          <t>Air Max Negra</t>
        </is>
      </c>
      <c r="C11" t="n">
        <v>44</v>
      </c>
      <c r="F11" t="inlineStr">
        <is>
          <t>En stock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Modelo/Zapatilla</t>
        </is>
      </c>
      <c r="C1" s="5" t="inlineStr">
        <is>
          <t>Talle</t>
        </is>
      </c>
      <c r="D1" s="5" t="inlineStr">
        <is>
          <t>Costo Unitario</t>
        </is>
      </c>
      <c r="E1" s="5" t="inlineStr">
        <is>
          <t>Precio Venta</t>
        </is>
      </c>
      <c r="F1" s="5" t="inlineStr">
        <is>
          <t>Estado</t>
        </is>
      </c>
      <c r="G1" s="5" t="inlineStr">
        <is>
          <t>Fecha Ingreso</t>
        </is>
      </c>
      <c r="H1" s="5" t="inlineStr">
        <is>
          <t>Fecha Venta</t>
        </is>
      </c>
      <c r="I1" s="5" t="inlineStr">
        <is>
          <t>Ganancia</t>
        </is>
      </c>
      <c r="L1" s="5" t="inlineStr">
        <is>
          <t>Resumen</t>
        </is>
      </c>
    </row>
    <row r="2">
      <c r="A2" t="n">
        <v>21</v>
      </c>
      <c r="B2" t="inlineStr">
        <is>
          <t>Gris tela</t>
        </is>
      </c>
      <c r="C2" t="n">
        <v>41</v>
      </c>
      <c r="F2" t="inlineStr">
        <is>
          <t>En stock</t>
        </is>
      </c>
      <c r="K2" s="5" t="inlineStr">
        <is>
          <t>Total Pares</t>
        </is>
      </c>
      <c r="L2">
        <f>COUNTA(A2:A13)</f>
        <v/>
      </c>
    </row>
    <row r="3">
      <c r="A3" t="n">
        <v>22</v>
      </c>
      <c r="B3" t="inlineStr">
        <is>
          <t>Gris tela</t>
        </is>
      </c>
      <c r="C3" t="n">
        <v>41</v>
      </c>
      <c r="F3" t="inlineStr">
        <is>
          <t>En stock</t>
        </is>
      </c>
      <c r="K3" s="5" t="inlineStr">
        <is>
          <t>Pares Vendidos</t>
        </is>
      </c>
      <c r="L3">
        <f>COUNTIF(F2:F13,"Vendido")</f>
        <v/>
      </c>
    </row>
    <row r="4">
      <c r="A4" t="n">
        <v>23</v>
      </c>
      <c r="B4" t="inlineStr">
        <is>
          <t>Gris tela</t>
        </is>
      </c>
      <c r="C4" t="n">
        <v>40</v>
      </c>
      <c r="F4" t="inlineStr">
        <is>
          <t>En stock</t>
        </is>
      </c>
      <c r="K4" s="5" t="inlineStr">
        <is>
          <t>En Stock</t>
        </is>
      </c>
      <c r="L4">
        <f>COUNTIF(F2:F13,"En stock")</f>
        <v/>
      </c>
    </row>
    <row r="5">
      <c r="A5" t="n">
        <v>24</v>
      </c>
      <c r="B5" t="inlineStr">
        <is>
          <t>Gris tela</t>
        </is>
      </c>
      <c r="C5" t="n">
        <v>40</v>
      </c>
      <c r="F5" t="inlineStr">
        <is>
          <t>En stock</t>
        </is>
      </c>
      <c r="K5" s="5" t="inlineStr">
        <is>
          <t>Inversión Total</t>
        </is>
      </c>
      <c r="L5">
        <f>SUM(D2:D13)</f>
        <v/>
      </c>
    </row>
    <row r="6">
      <c r="A6" t="n">
        <v>25</v>
      </c>
      <c r="B6" t="inlineStr">
        <is>
          <t>Gris tela</t>
        </is>
      </c>
      <c r="C6" t="n">
        <v>42</v>
      </c>
      <c r="F6" t="inlineStr">
        <is>
          <t>En stock</t>
        </is>
      </c>
      <c r="K6" s="5" t="inlineStr">
        <is>
          <t>Ganancia Neta</t>
        </is>
      </c>
      <c r="L6">
        <f>SUM(I2:I13)</f>
        <v/>
      </c>
    </row>
    <row r="7">
      <c r="A7" t="n">
        <v>26</v>
      </c>
      <c r="B7" t="inlineStr">
        <is>
          <t>Gris tela</t>
        </is>
      </c>
      <c r="C7" t="n">
        <v>42</v>
      </c>
      <c r="F7" t="inlineStr">
        <is>
          <t>En stock</t>
        </is>
      </c>
    </row>
    <row r="8">
      <c r="A8" t="n">
        <v>27</v>
      </c>
      <c r="B8" t="inlineStr">
        <is>
          <t>Gris tela</t>
        </is>
      </c>
      <c r="C8" t="n">
        <v>39</v>
      </c>
      <c r="F8" t="inlineStr">
        <is>
          <t>En stock</t>
        </is>
      </c>
    </row>
    <row r="9">
      <c r="A9" t="n">
        <v>28</v>
      </c>
      <c r="B9" t="inlineStr">
        <is>
          <t>Gris tela</t>
        </is>
      </c>
      <c r="C9" t="n">
        <v>39</v>
      </c>
      <c r="F9" t="inlineStr">
        <is>
          <t>En stock</t>
        </is>
      </c>
    </row>
    <row r="10">
      <c r="A10" t="n">
        <v>29</v>
      </c>
      <c r="B10" t="inlineStr">
        <is>
          <t>Gris tela</t>
        </is>
      </c>
      <c r="C10" t="n">
        <v>38</v>
      </c>
      <c r="F10" t="inlineStr">
        <is>
          <t>En stock</t>
        </is>
      </c>
    </row>
    <row r="11">
      <c r="A11" t="n">
        <v>30</v>
      </c>
      <c r="B11" t="inlineStr">
        <is>
          <t>Gris tela</t>
        </is>
      </c>
      <c r="C11" t="n">
        <v>38</v>
      </c>
      <c r="F11" t="inlineStr">
        <is>
          <t>En stock</t>
        </is>
      </c>
    </row>
    <row r="12">
      <c r="A12" t="n">
        <v>31</v>
      </c>
      <c r="B12" t="inlineStr">
        <is>
          <t>Gris tela</t>
        </is>
      </c>
      <c r="C12" t="n">
        <v>37</v>
      </c>
      <c r="F12" t="inlineStr">
        <is>
          <t>En stock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ID</t>
        </is>
      </c>
      <c r="B1" s="5" t="inlineStr">
        <is>
          <t>Modelo/Zapatilla</t>
        </is>
      </c>
      <c r="C1" s="5" t="inlineStr">
        <is>
          <t>Talle</t>
        </is>
      </c>
      <c r="D1" s="5" t="inlineStr">
        <is>
          <t>Costo Unitario</t>
        </is>
      </c>
      <c r="E1" s="5" t="inlineStr">
        <is>
          <t>Precio Venta</t>
        </is>
      </c>
      <c r="F1" s="5" t="inlineStr">
        <is>
          <t>Estado</t>
        </is>
      </c>
      <c r="G1" s="5" t="inlineStr">
        <is>
          <t>Fecha Ingreso</t>
        </is>
      </c>
      <c r="H1" s="5" t="inlineStr">
        <is>
          <t>Fecha Venta</t>
        </is>
      </c>
      <c r="I1" s="5" t="inlineStr">
        <is>
          <t>Ganancia</t>
        </is>
      </c>
      <c r="L1" s="5" t="inlineStr">
        <is>
          <t>Resumen</t>
        </is>
      </c>
    </row>
    <row r="2">
      <c r="A2" t="n">
        <v>12</v>
      </c>
      <c r="B2" t="inlineStr">
        <is>
          <t>Roja</t>
        </is>
      </c>
      <c r="C2" t="n">
        <v>40</v>
      </c>
      <c r="F2" t="inlineStr">
        <is>
          <t>En stock</t>
        </is>
      </c>
      <c r="K2" s="5" t="inlineStr">
        <is>
          <t>Total Pares</t>
        </is>
      </c>
      <c r="L2">
        <f>COUNTA(A2:A11)</f>
        <v/>
      </c>
    </row>
    <row r="3">
      <c r="A3" t="n">
        <v>13</v>
      </c>
      <c r="B3" t="inlineStr">
        <is>
          <t>Roja</t>
        </is>
      </c>
      <c r="C3" t="n">
        <v>40</v>
      </c>
      <c r="F3" t="inlineStr">
        <is>
          <t>En stock</t>
        </is>
      </c>
      <c r="K3" s="5" t="inlineStr">
        <is>
          <t>Pares Vendidos</t>
        </is>
      </c>
      <c r="L3">
        <f>COUNTIF(F2:F11,"Vendido")</f>
        <v/>
      </c>
    </row>
    <row r="4">
      <c r="A4" t="n">
        <v>14</v>
      </c>
      <c r="B4" t="inlineStr">
        <is>
          <t>Roja</t>
        </is>
      </c>
      <c r="C4" t="n">
        <v>41</v>
      </c>
      <c r="F4" t="inlineStr">
        <is>
          <t>En stock</t>
        </is>
      </c>
      <c r="K4" s="5" t="inlineStr">
        <is>
          <t>En Stock</t>
        </is>
      </c>
      <c r="L4">
        <f>COUNTIF(F2:F11,"En stock")</f>
        <v/>
      </c>
    </row>
    <row r="5">
      <c r="A5" t="n">
        <v>15</v>
      </c>
      <c r="B5" t="inlineStr">
        <is>
          <t>Roja</t>
        </is>
      </c>
      <c r="C5" t="n">
        <v>41</v>
      </c>
      <c r="F5" t="inlineStr">
        <is>
          <t>En stock</t>
        </is>
      </c>
      <c r="K5" s="5" t="inlineStr">
        <is>
          <t>Inversión Total</t>
        </is>
      </c>
      <c r="L5">
        <f>SUM(D2:D11)</f>
        <v/>
      </c>
    </row>
    <row r="6">
      <c r="A6" t="n">
        <v>16</v>
      </c>
      <c r="B6" t="inlineStr">
        <is>
          <t>Roja</t>
        </is>
      </c>
      <c r="C6" t="n">
        <v>42</v>
      </c>
      <c r="F6" t="inlineStr">
        <is>
          <t>En stock</t>
        </is>
      </c>
      <c r="K6" s="5" t="inlineStr">
        <is>
          <t>Ganancia Neta</t>
        </is>
      </c>
      <c r="L6">
        <f>SUM(I2:I11)</f>
        <v/>
      </c>
    </row>
    <row r="7">
      <c r="A7" t="n">
        <v>17</v>
      </c>
      <c r="B7" t="inlineStr">
        <is>
          <t>Roja</t>
        </is>
      </c>
      <c r="C7" t="n">
        <v>42</v>
      </c>
      <c r="F7" t="inlineStr">
        <is>
          <t>En stock</t>
        </is>
      </c>
    </row>
    <row r="8">
      <c r="A8" t="n">
        <v>18</v>
      </c>
      <c r="B8" t="inlineStr">
        <is>
          <t>Roja</t>
        </is>
      </c>
      <c r="C8" t="n">
        <v>39</v>
      </c>
      <c r="F8" t="inlineStr">
        <is>
          <t>En stock</t>
        </is>
      </c>
    </row>
    <row r="9">
      <c r="A9" t="n">
        <v>19</v>
      </c>
      <c r="B9" t="inlineStr">
        <is>
          <t>Roja</t>
        </is>
      </c>
      <c r="C9" t="n">
        <v>39</v>
      </c>
      <c r="F9" t="inlineStr">
        <is>
          <t>En stock</t>
        </is>
      </c>
    </row>
    <row r="10">
      <c r="A10" t="n">
        <v>20</v>
      </c>
      <c r="B10" t="inlineStr">
        <is>
          <t>Roja</t>
        </is>
      </c>
      <c r="C10" t="n">
        <v>38</v>
      </c>
      <c r="F10" t="inlineStr">
        <is>
          <t>En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2025-09-13T22:16:21Z</dcterms:created>
  <dcterms:modified xmlns:dcterms="http://purl.org/dc/terms/" xmlns:xsi="http://www.w3.org/2001/XMLSchema-instance" xsi:type="dcterms:W3CDTF">2025-09-13T22:16:21Z</dcterms:modified>
</cp:coreProperties>
</file>