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zop\Documents\Relatórios para portfólio - TOOLS\"/>
    </mc:Choice>
  </mc:AlternateContent>
  <xr:revisionPtr revIDLastSave="0" documentId="13_ncr:1_{DA3B23CB-3443-46A1-814B-79679CB94675}" xr6:coauthVersionLast="47" xr6:coauthVersionMax="47" xr10:uidLastSave="{00000000-0000-0000-0000-000000000000}"/>
  <bookViews>
    <workbookView xWindow="-20520" yWindow="-120" windowWidth="20640" windowHeight="11040" firstSheet="5" activeTab="8" xr2:uid="{00000000-000D-0000-FFFF-FFFF00000000}"/>
  </bookViews>
  <sheets>
    <sheet name="Planilha2" sheetId="3" state="hidden" r:id="rId1"/>
    <sheet name="Planilha3" sheetId="4" state="hidden" r:id="rId2"/>
    <sheet name="Planilha4" sheetId="5" state="hidden" r:id="rId3"/>
    <sheet name="Planilha1" sheetId="2" state="hidden" r:id="rId4"/>
    <sheet name="Report" sheetId="1" state="hidden" r:id="rId5"/>
    <sheet name="resumo 2023" sheetId="6" r:id="rId6"/>
    <sheet name="resumo 2024" sheetId="9" state="hidden" r:id="rId7"/>
    <sheet name="base de 2024" sheetId="10" r:id="rId8"/>
    <sheet name="base de 2024 (Detalhada)" sheetId="17" r:id="rId9"/>
  </sheets>
  <definedNames>
    <definedName name="_xlnm._FilterDatabase" localSheetId="7" hidden="1">'base de 2024'!$A$1:$X$485</definedName>
    <definedName name="_xlnm._FilterDatabase" localSheetId="8" hidden="1">'base de 2024 (Detalhada)'!$A$1:$AB$492</definedName>
    <definedName name="_xlnm._FilterDatabase" localSheetId="4" hidden="1">Report!$A$1:$M$209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7" l="1"/>
  <c r="G37" i="17" s="1"/>
  <c r="H37" i="17"/>
  <c r="F6" i="17"/>
  <c r="G6" i="17" s="1"/>
  <c r="H6" i="17"/>
  <c r="F12" i="17"/>
  <c r="G12" i="17" s="1"/>
  <c r="H12" i="17"/>
  <c r="F38" i="17"/>
  <c r="G38" i="17" s="1"/>
  <c r="H38" i="17"/>
  <c r="F3" i="17"/>
  <c r="G3" i="17" s="1"/>
  <c r="H3" i="17"/>
  <c r="F25" i="17"/>
  <c r="G25" i="17" s="1"/>
  <c r="H25" i="17"/>
  <c r="F21" i="17"/>
  <c r="G21" i="17" s="1"/>
  <c r="H21" i="17"/>
  <c r="F39" i="17"/>
  <c r="G39" i="17" s="1"/>
  <c r="H39" i="17"/>
  <c r="F445" i="17"/>
  <c r="H445" i="17"/>
  <c r="F40" i="17"/>
  <c r="H40" i="17"/>
  <c r="F2" i="17"/>
  <c r="G2" i="17" s="1"/>
  <c r="H2" i="17"/>
  <c r="F446" i="17"/>
  <c r="G446" i="17" s="1"/>
  <c r="H446" i="17"/>
  <c r="F33" i="17"/>
  <c r="G33" i="17" s="1"/>
  <c r="H33" i="17"/>
  <c r="F447" i="17"/>
  <c r="G447" i="17" s="1"/>
  <c r="H447" i="17"/>
  <c r="F41" i="17"/>
  <c r="G41" i="17" s="1"/>
  <c r="H41" i="17"/>
  <c r="F7" i="17"/>
  <c r="G7" i="17" s="1"/>
  <c r="H7" i="17"/>
  <c r="F448" i="17"/>
  <c r="G448" i="17" s="1"/>
  <c r="H448" i="17"/>
  <c r="F42" i="17"/>
  <c r="G42" i="17" s="1"/>
  <c r="H42" i="17"/>
  <c r="F47" i="17"/>
  <c r="G47" i="17" s="1"/>
  <c r="H47" i="17"/>
  <c r="F449" i="17"/>
  <c r="G449" i="17" s="1"/>
  <c r="H449" i="17"/>
  <c r="F450" i="17"/>
  <c r="G450" i="17" s="1"/>
  <c r="H450" i="17"/>
  <c r="F451" i="17"/>
  <c r="G451" i="17" s="1"/>
  <c r="H451" i="17"/>
  <c r="F29" i="17"/>
  <c r="G29" i="17" s="1"/>
  <c r="H29" i="17"/>
  <c r="F8" i="17"/>
  <c r="G8" i="17" s="1"/>
  <c r="H8" i="17"/>
  <c r="F30" i="17"/>
  <c r="G30" i="17" s="1"/>
  <c r="H30" i="17"/>
  <c r="F452" i="17"/>
  <c r="G452" i="17" s="1"/>
  <c r="H452" i="17"/>
  <c r="F26" i="17"/>
  <c r="G26" i="17" s="1"/>
  <c r="H26" i="17"/>
  <c r="F453" i="17"/>
  <c r="G453" i="17" s="1"/>
  <c r="H453" i="17"/>
  <c r="F454" i="17"/>
  <c r="G454" i="17" s="1"/>
  <c r="H454" i="17"/>
  <c r="F10" i="17"/>
  <c r="G10" i="17" s="1"/>
  <c r="H10" i="17"/>
  <c r="F35" i="17"/>
  <c r="G35" i="17" s="1"/>
  <c r="H35" i="17"/>
  <c r="F24" i="17"/>
  <c r="G24" i="17" s="1"/>
  <c r="H24" i="17"/>
  <c r="F48" i="17"/>
  <c r="G48" i="17" s="1"/>
  <c r="H48" i="17"/>
  <c r="F34" i="17"/>
  <c r="G34" i="17" s="1"/>
  <c r="H34" i="17"/>
  <c r="F49" i="17"/>
  <c r="G49" i="17" s="1"/>
  <c r="H49" i="17"/>
  <c r="F443" i="17"/>
  <c r="G443" i="17" s="1"/>
  <c r="H443" i="17"/>
  <c r="F455" i="17"/>
  <c r="G455" i="17" s="1"/>
  <c r="H455" i="17"/>
  <c r="F456" i="17"/>
  <c r="G456" i="17" s="1"/>
  <c r="H456" i="17"/>
  <c r="F27" i="17"/>
  <c r="G27" i="17" s="1"/>
  <c r="H27" i="17"/>
  <c r="F36" i="17"/>
  <c r="G36" i="17" s="1"/>
  <c r="H36" i="17"/>
  <c r="F460" i="17"/>
  <c r="G460" i="17" s="1"/>
  <c r="H460" i="17"/>
  <c r="F472" i="17"/>
  <c r="G472" i="17" s="1"/>
  <c r="H472" i="17"/>
  <c r="F473" i="17"/>
  <c r="G473" i="17" s="1"/>
  <c r="H473" i="17"/>
  <c r="F474" i="17"/>
  <c r="G474" i="17" s="1"/>
  <c r="H474" i="17"/>
  <c r="F463" i="17"/>
  <c r="G463" i="17" s="1"/>
  <c r="H463" i="17"/>
  <c r="F28" i="17"/>
  <c r="G28" i="17" s="1"/>
  <c r="H28" i="17"/>
  <c r="F475" i="17"/>
  <c r="G475" i="17" s="1"/>
  <c r="H475" i="17"/>
  <c r="F476" i="17"/>
  <c r="G476" i="17" s="1"/>
  <c r="H476" i="17"/>
  <c r="F457" i="17"/>
  <c r="G457" i="17" s="1"/>
  <c r="H457" i="17"/>
  <c r="F464" i="17"/>
  <c r="G464" i="17" s="1"/>
  <c r="H464" i="17"/>
  <c r="F477" i="17"/>
  <c r="G477" i="17" s="1"/>
  <c r="H477" i="17"/>
  <c r="F465" i="17"/>
  <c r="G465" i="17" s="1"/>
  <c r="H465" i="17"/>
  <c r="F31" i="17"/>
  <c r="G31" i="17" s="1"/>
  <c r="H31" i="17"/>
  <c r="F478" i="17"/>
  <c r="G478" i="17" s="1"/>
  <c r="H478" i="17"/>
  <c r="F479" i="17"/>
  <c r="G479" i="17" s="1"/>
  <c r="H479" i="17"/>
  <c r="F480" i="17"/>
  <c r="G480" i="17" s="1"/>
  <c r="H480" i="17"/>
  <c r="F481" i="17"/>
  <c r="G481" i="17" s="1"/>
  <c r="H481" i="17"/>
  <c r="F444" i="17"/>
  <c r="G444" i="17" s="1"/>
  <c r="H444" i="17"/>
  <c r="F50" i="17"/>
  <c r="G50" i="17" s="1"/>
  <c r="H50" i="17"/>
  <c r="F466" i="17"/>
  <c r="G466" i="17" s="1"/>
  <c r="H466" i="17"/>
  <c r="F482" i="17"/>
  <c r="G482" i="17" s="1"/>
  <c r="H482" i="17"/>
  <c r="F483" i="17"/>
  <c r="G483" i="17" s="1"/>
  <c r="H483" i="17"/>
  <c r="F32" i="17"/>
  <c r="G32" i="17" s="1"/>
  <c r="H32" i="17"/>
  <c r="F458" i="17"/>
  <c r="G458" i="17" s="1"/>
  <c r="H458" i="17"/>
  <c r="F484" i="17"/>
  <c r="G484" i="17" s="1"/>
  <c r="H484" i="17"/>
  <c r="F485" i="17"/>
  <c r="G485" i="17" s="1"/>
  <c r="H485" i="17"/>
  <c r="F462" i="17"/>
  <c r="G462" i="17" s="1"/>
  <c r="H462" i="17"/>
  <c r="F23" i="17"/>
  <c r="G23" i="17" s="1"/>
  <c r="H23" i="17"/>
  <c r="F486" i="17"/>
  <c r="G486" i="17" s="1"/>
  <c r="H486" i="17"/>
  <c r="F467" i="17"/>
  <c r="G467" i="17" s="1"/>
  <c r="H467" i="17"/>
  <c r="F487" i="17"/>
  <c r="G487" i="17" s="1"/>
  <c r="H487" i="17"/>
  <c r="F468" i="17"/>
  <c r="G468" i="17" s="1"/>
  <c r="H468" i="17"/>
  <c r="F470" i="17"/>
  <c r="G470" i="17" s="1"/>
  <c r="H470" i="17"/>
  <c r="F488" i="17"/>
  <c r="G488" i="17" s="1"/>
  <c r="H488" i="17"/>
  <c r="F489" i="17"/>
  <c r="G489" i="17" s="1"/>
  <c r="H489" i="17"/>
  <c r="F490" i="17"/>
  <c r="G490" i="17" s="1"/>
  <c r="H490" i="17"/>
  <c r="F471" i="17"/>
  <c r="G471" i="17" s="1"/>
  <c r="H471" i="17"/>
  <c r="F491" i="17"/>
  <c r="G491" i="17" s="1"/>
  <c r="H491" i="17"/>
  <c r="F11" i="17"/>
  <c r="G11" i="17" s="1"/>
  <c r="H11" i="17"/>
  <c r="F22" i="17"/>
  <c r="G22" i="17" s="1"/>
  <c r="H22" i="17"/>
  <c r="F461" i="17"/>
  <c r="G461" i="17" s="1"/>
  <c r="H461" i="17"/>
  <c r="F51" i="17"/>
  <c r="G51" i="17" s="1"/>
  <c r="H51" i="17"/>
  <c r="F469" i="17"/>
  <c r="G469" i="17" s="1"/>
  <c r="H469" i="17"/>
  <c r="F459" i="17"/>
  <c r="G459" i="17" s="1"/>
  <c r="H459" i="17"/>
  <c r="F492" i="17"/>
  <c r="G492" i="17" s="1"/>
  <c r="H492" i="17"/>
  <c r="F418" i="17"/>
  <c r="G418" i="17" s="1"/>
  <c r="H418" i="17"/>
  <c r="F405" i="17"/>
  <c r="G405" i="17" s="1"/>
  <c r="H405" i="17"/>
  <c r="F419" i="17"/>
  <c r="G419" i="17" s="1"/>
  <c r="H419" i="17"/>
  <c r="F429" i="17"/>
  <c r="G429" i="17" s="1"/>
  <c r="H429" i="17"/>
  <c r="F46" i="17"/>
  <c r="G46" i="17" s="1"/>
  <c r="H46" i="17"/>
  <c r="F16" i="17"/>
  <c r="G16" i="17" s="1"/>
  <c r="H16" i="17"/>
  <c r="F20" i="17"/>
  <c r="G20" i="17" s="1"/>
  <c r="H20" i="17"/>
  <c r="F412" i="17"/>
  <c r="G412" i="17" s="1"/>
  <c r="H412" i="17"/>
  <c r="F414" i="17"/>
  <c r="G414" i="17" s="1"/>
  <c r="H414" i="17"/>
  <c r="F413" i="17"/>
  <c r="G413" i="17" s="1"/>
  <c r="H413" i="17"/>
  <c r="F17" i="17"/>
  <c r="G17" i="17" s="1"/>
  <c r="H17" i="17"/>
  <c r="F404" i="17"/>
  <c r="G404" i="17" s="1"/>
  <c r="H404" i="17"/>
  <c r="F420" i="17"/>
  <c r="G420" i="17" s="1"/>
  <c r="H420" i="17"/>
  <c r="F421" i="17"/>
  <c r="G421" i="17" s="1"/>
  <c r="H421" i="17"/>
  <c r="F422" i="17"/>
  <c r="G422" i="17" s="1"/>
  <c r="H422" i="17"/>
  <c r="F436" i="17"/>
  <c r="G436" i="17" s="1"/>
  <c r="H436" i="17"/>
  <c r="F430" i="17"/>
  <c r="G430" i="17" s="1"/>
  <c r="H430" i="17"/>
  <c r="F437" i="17"/>
  <c r="G437" i="17" s="1"/>
  <c r="H437" i="17"/>
  <c r="F431" i="17"/>
  <c r="G431" i="17" s="1"/>
  <c r="H431" i="17"/>
  <c r="F43" i="17"/>
  <c r="G43" i="17" s="1"/>
  <c r="H43" i="17"/>
  <c r="F4" i="17"/>
  <c r="G4" i="17" s="1"/>
  <c r="H4" i="17"/>
  <c r="F415" i="17"/>
  <c r="G415" i="17" s="1"/>
  <c r="H415" i="17"/>
  <c r="F13" i="17"/>
  <c r="G13" i="17" s="1"/>
  <c r="H13" i="17"/>
  <c r="F427" i="17"/>
  <c r="G427" i="17" s="1"/>
  <c r="H427" i="17"/>
  <c r="F423" i="17"/>
  <c r="G423" i="17" s="1"/>
  <c r="H423" i="17"/>
  <c r="F400" i="17"/>
  <c r="G400" i="17" s="1"/>
  <c r="H400" i="17"/>
  <c r="F432" i="17"/>
  <c r="G432" i="17" s="1"/>
  <c r="H432" i="17"/>
  <c r="F9" i="17"/>
  <c r="G9" i="17" s="1"/>
  <c r="H9" i="17"/>
  <c r="F408" i="17"/>
  <c r="G408" i="17" s="1"/>
  <c r="H408" i="17"/>
  <c r="F44" i="17"/>
  <c r="G44" i="17" s="1"/>
  <c r="H44" i="17"/>
  <c r="F5" i="17"/>
  <c r="G5" i="17" s="1"/>
  <c r="H5" i="17"/>
  <c r="F18" i="17"/>
  <c r="G18" i="17" s="1"/>
  <c r="H18" i="17"/>
  <c r="F424" i="17"/>
  <c r="G424" i="17" s="1"/>
  <c r="H424" i="17"/>
  <c r="F15" i="17"/>
  <c r="G15" i="17" s="1"/>
  <c r="H15" i="17"/>
  <c r="F416" i="17"/>
  <c r="G416" i="17" s="1"/>
  <c r="H416" i="17"/>
  <c r="F401" i="17"/>
  <c r="G401" i="17" s="1"/>
  <c r="H401" i="17"/>
  <c r="F428" i="17"/>
  <c r="G428" i="17" s="1"/>
  <c r="H428" i="17"/>
  <c r="F425" i="17"/>
  <c r="G425" i="17" s="1"/>
  <c r="H425" i="17"/>
  <c r="F417" i="17"/>
  <c r="G417" i="17" s="1"/>
  <c r="H417" i="17"/>
  <c r="F19" i="17"/>
  <c r="G19" i="17" s="1"/>
  <c r="H19" i="17"/>
  <c r="F433" i="17"/>
  <c r="G433" i="17" s="1"/>
  <c r="H433" i="17"/>
  <c r="F434" i="17"/>
  <c r="G434" i="17" s="1"/>
  <c r="H434" i="17"/>
  <c r="F438" i="17"/>
  <c r="G438" i="17" s="1"/>
  <c r="H438" i="17"/>
  <c r="F402" i="17"/>
  <c r="G402" i="17" s="1"/>
  <c r="H402" i="17"/>
  <c r="F407" i="17"/>
  <c r="G407" i="17" s="1"/>
  <c r="H407" i="17"/>
  <c r="F403" i="17"/>
  <c r="G403" i="17" s="1"/>
  <c r="H403" i="17"/>
  <c r="F45" i="17"/>
  <c r="G45" i="17" s="1"/>
  <c r="H45" i="17"/>
  <c r="F406" i="17"/>
  <c r="G406" i="17" s="1"/>
  <c r="H406" i="17"/>
  <c r="F409" i="17"/>
  <c r="G409" i="17" s="1"/>
  <c r="H409" i="17"/>
  <c r="F410" i="17"/>
  <c r="G410" i="17" s="1"/>
  <c r="H410" i="17"/>
  <c r="F435" i="17"/>
  <c r="G435" i="17" s="1"/>
  <c r="H435" i="17"/>
  <c r="F439" i="17"/>
  <c r="G439" i="17" s="1"/>
  <c r="H439" i="17"/>
  <c r="F14" i="17"/>
  <c r="G14" i="17" s="1"/>
  <c r="H14" i="17"/>
  <c r="F426" i="17"/>
  <c r="G426" i="17" s="1"/>
  <c r="H426" i="17"/>
  <c r="F411" i="17"/>
  <c r="G411" i="17" s="1"/>
  <c r="H411" i="17"/>
  <c r="F440" i="17"/>
  <c r="G440" i="17" s="1"/>
  <c r="H440" i="17"/>
  <c r="F441" i="17"/>
  <c r="G441" i="17" s="1"/>
  <c r="H441" i="17"/>
  <c r="F442" i="17"/>
  <c r="G442" i="17" s="1"/>
  <c r="H442" i="17"/>
  <c r="H394" i="17"/>
  <c r="F394" i="17"/>
  <c r="G394" i="17" s="1"/>
  <c r="H379" i="17"/>
  <c r="F379" i="17"/>
  <c r="G379" i="17" s="1"/>
  <c r="H336" i="17"/>
  <c r="F336" i="17"/>
  <c r="G336" i="17" s="1"/>
  <c r="H399" i="17"/>
  <c r="F399" i="17"/>
  <c r="G399" i="17" s="1"/>
  <c r="H351" i="17"/>
  <c r="F351" i="17"/>
  <c r="G351" i="17" s="1"/>
  <c r="H322" i="17"/>
  <c r="F322" i="17"/>
  <c r="G322" i="17" s="1"/>
  <c r="H393" i="17"/>
  <c r="F393" i="17"/>
  <c r="G393" i="17" s="1"/>
  <c r="H337" i="17"/>
  <c r="F337" i="17"/>
  <c r="G337" i="17" s="1"/>
  <c r="H378" i="17"/>
  <c r="F378" i="17"/>
  <c r="G378" i="17" s="1"/>
  <c r="H390" i="17"/>
  <c r="F390" i="17"/>
  <c r="G390" i="17" s="1"/>
  <c r="H373" i="17"/>
  <c r="F373" i="17"/>
  <c r="G373" i="17" s="1"/>
  <c r="H388" i="17"/>
  <c r="F388" i="17"/>
  <c r="G388" i="17" s="1"/>
  <c r="H323" i="17"/>
  <c r="F323" i="17"/>
  <c r="G323" i="17" s="1"/>
  <c r="H386" i="17"/>
  <c r="F386" i="17"/>
  <c r="G386" i="17" s="1"/>
  <c r="H385" i="17"/>
  <c r="F385" i="17"/>
  <c r="G385" i="17" s="1"/>
  <c r="H384" i="17"/>
  <c r="F384" i="17"/>
  <c r="G384" i="17" s="1"/>
  <c r="H371" i="17"/>
  <c r="F371" i="17"/>
  <c r="G371" i="17" s="1"/>
  <c r="H369" i="17"/>
  <c r="F369" i="17"/>
  <c r="G369" i="17" s="1"/>
  <c r="H330" i="17"/>
  <c r="F330" i="17"/>
  <c r="G330" i="17" s="1"/>
  <c r="H349" i="17"/>
  <c r="F349" i="17"/>
  <c r="G349" i="17" s="1"/>
  <c r="H398" i="17"/>
  <c r="F398" i="17"/>
  <c r="G398" i="17" s="1"/>
  <c r="H335" i="17"/>
  <c r="F335" i="17"/>
  <c r="G335" i="17" s="1"/>
  <c r="H377" i="17"/>
  <c r="F377" i="17"/>
  <c r="G377" i="17" s="1"/>
  <c r="H376" i="17"/>
  <c r="F376" i="17"/>
  <c r="G376" i="17" s="1"/>
  <c r="H375" i="17"/>
  <c r="F375" i="17"/>
  <c r="G375" i="17" s="1"/>
  <c r="H374" i="17"/>
  <c r="F374" i="17"/>
  <c r="G374" i="17" s="1"/>
  <c r="H395" i="17"/>
  <c r="F395" i="17"/>
  <c r="G395" i="17" s="1"/>
  <c r="H372" i="17"/>
  <c r="F372" i="17"/>
  <c r="G372" i="17" s="1"/>
  <c r="H334" i="17"/>
  <c r="F334" i="17"/>
  <c r="G334" i="17" s="1"/>
  <c r="H370" i="17"/>
  <c r="F370" i="17"/>
  <c r="G370" i="17" s="1"/>
  <c r="H358" i="17"/>
  <c r="F358" i="17"/>
  <c r="G358" i="17" s="1"/>
  <c r="H368" i="17"/>
  <c r="F368" i="17"/>
  <c r="G368" i="17" s="1"/>
  <c r="H367" i="17"/>
  <c r="F367" i="17"/>
  <c r="G367" i="17" s="1"/>
  <c r="H366" i="17"/>
  <c r="F366" i="17"/>
  <c r="G366" i="17" s="1"/>
  <c r="H365" i="17"/>
  <c r="F365" i="17"/>
  <c r="G365" i="17" s="1"/>
  <c r="H364" i="17"/>
  <c r="F364" i="17"/>
  <c r="G364" i="17" s="1"/>
  <c r="H363" i="17"/>
  <c r="F363" i="17"/>
  <c r="G363" i="17" s="1"/>
  <c r="H362" i="17"/>
  <c r="F362" i="17"/>
  <c r="G362" i="17" s="1"/>
  <c r="H361" i="17"/>
  <c r="F361" i="17"/>
  <c r="G361" i="17" s="1"/>
  <c r="H360" i="17"/>
  <c r="F360" i="17"/>
  <c r="G360" i="17" s="1"/>
  <c r="H359" i="17"/>
  <c r="F359" i="17"/>
  <c r="G359" i="17" s="1"/>
  <c r="H332" i="17"/>
  <c r="F332" i="17"/>
  <c r="G332" i="17" s="1"/>
  <c r="H357" i="17"/>
  <c r="F357" i="17"/>
  <c r="G357" i="17" s="1"/>
  <c r="H356" i="17"/>
  <c r="F356" i="17"/>
  <c r="G356" i="17" s="1"/>
  <c r="H391" i="17"/>
  <c r="F391" i="17"/>
  <c r="G391" i="17" s="1"/>
  <c r="H380" i="17"/>
  <c r="F380" i="17"/>
  <c r="G380" i="17" s="1"/>
  <c r="H355" i="17"/>
  <c r="F355" i="17"/>
  <c r="G355" i="17" s="1"/>
  <c r="H340" i="17"/>
  <c r="F340" i="17"/>
  <c r="G340" i="17" s="1"/>
  <c r="H389" i="17"/>
  <c r="F389" i="17"/>
  <c r="G389" i="17" s="1"/>
  <c r="H387" i="17"/>
  <c r="F387" i="17"/>
  <c r="G387" i="17" s="1"/>
  <c r="H347" i="17"/>
  <c r="F347" i="17"/>
  <c r="G347" i="17" s="1"/>
  <c r="H348" i="17"/>
  <c r="F348" i="17"/>
  <c r="G348" i="17" s="1"/>
  <c r="H383" i="17"/>
  <c r="F383" i="17"/>
  <c r="G383" i="17" s="1"/>
  <c r="H329" i="17"/>
  <c r="F329" i="17"/>
  <c r="G329" i="17" s="1"/>
  <c r="H345" i="17"/>
  <c r="F345" i="17"/>
  <c r="G345" i="17" s="1"/>
  <c r="H344" i="17"/>
  <c r="F344" i="17"/>
  <c r="G344" i="17" s="1"/>
  <c r="H343" i="17"/>
  <c r="F343" i="17"/>
  <c r="G343" i="17" s="1"/>
  <c r="H342" i="17"/>
  <c r="F342" i="17"/>
  <c r="G342" i="17" s="1"/>
  <c r="H341" i="17"/>
  <c r="F341" i="17"/>
  <c r="G341" i="17" s="1"/>
  <c r="H325" i="17"/>
  <c r="F325" i="17"/>
  <c r="G325" i="17" s="1"/>
  <c r="H339" i="17"/>
  <c r="F339" i="17"/>
  <c r="G339" i="17" s="1"/>
  <c r="H346" i="17"/>
  <c r="F346" i="17"/>
  <c r="G346" i="17" s="1"/>
  <c r="H328" i="17"/>
  <c r="F328" i="17"/>
  <c r="G328" i="17" s="1"/>
  <c r="H381" i="17"/>
  <c r="F381" i="17"/>
  <c r="G381" i="17" s="1"/>
  <c r="H352" i="17"/>
  <c r="F352" i="17"/>
  <c r="G352" i="17" s="1"/>
  <c r="H350" i="17"/>
  <c r="F350" i="17"/>
  <c r="G350" i="17" s="1"/>
  <c r="H333" i="17"/>
  <c r="F333" i="17"/>
  <c r="G333" i="17" s="1"/>
  <c r="H354" i="17"/>
  <c r="F354" i="17"/>
  <c r="G354" i="17" s="1"/>
  <c r="H331" i="17"/>
  <c r="F331" i="17"/>
  <c r="G331" i="17" s="1"/>
  <c r="H326" i="17"/>
  <c r="F326" i="17"/>
  <c r="G326" i="17" s="1"/>
  <c r="H353" i="17"/>
  <c r="F353" i="17"/>
  <c r="G353" i="17" s="1"/>
  <c r="F327" i="17"/>
  <c r="G327" i="17" s="1"/>
  <c r="H327" i="17"/>
  <c r="F324" i="17"/>
  <c r="G324" i="17" s="1"/>
  <c r="H324" i="17"/>
  <c r="F382" i="17"/>
  <c r="G382" i="17" s="1"/>
  <c r="H382" i="17"/>
  <c r="F338" i="17"/>
  <c r="G338" i="17" s="1"/>
  <c r="H338" i="17"/>
  <c r="F396" i="17"/>
  <c r="G396" i="17" s="1"/>
  <c r="H396" i="17"/>
  <c r="F397" i="17"/>
  <c r="G397" i="17" s="1"/>
  <c r="H397" i="17"/>
  <c r="F392" i="17"/>
  <c r="G392" i="17" s="1"/>
  <c r="H39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242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26" i="17"/>
  <c r="H214" i="17"/>
  <c r="H215" i="17"/>
  <c r="H237" i="17"/>
  <c r="H217" i="17"/>
  <c r="H248" i="17"/>
  <c r="H228" i="17"/>
  <c r="H113" i="17"/>
  <c r="H249" i="17"/>
  <c r="H269" i="17"/>
  <c r="H223" i="17"/>
  <c r="H224" i="17"/>
  <c r="H225" i="17"/>
  <c r="H234" i="17"/>
  <c r="H227" i="17"/>
  <c r="H256" i="17"/>
  <c r="H257" i="17"/>
  <c r="H230" i="17"/>
  <c r="H238" i="17"/>
  <c r="H229" i="17"/>
  <c r="H220" i="17"/>
  <c r="H219" i="17"/>
  <c r="H235" i="17"/>
  <c r="H236" i="17"/>
  <c r="H244" i="17"/>
  <c r="H245" i="17"/>
  <c r="H239" i="17"/>
  <c r="H240" i="17"/>
  <c r="H241" i="17"/>
  <c r="H231" i="17"/>
  <c r="H243" i="17"/>
  <c r="H247" i="17"/>
  <c r="H221" i="17"/>
  <c r="H246" i="17"/>
  <c r="H271" i="17"/>
  <c r="H232" i="17"/>
  <c r="H213" i="17"/>
  <c r="H250" i="17"/>
  <c r="H251" i="17"/>
  <c r="H252" i="17"/>
  <c r="H253" i="17"/>
  <c r="H254" i="17"/>
  <c r="H255" i="17"/>
  <c r="H260" i="17"/>
  <c r="H265" i="17"/>
  <c r="H258" i="17"/>
  <c r="H259" i="17"/>
  <c r="H216" i="17"/>
  <c r="H261" i="17"/>
  <c r="H262" i="17"/>
  <c r="H263" i="17"/>
  <c r="H264" i="17"/>
  <c r="H233" i="17"/>
  <c r="H222" i="17"/>
  <c r="H267" i="17"/>
  <c r="H268" i="17"/>
  <c r="H218" i="17"/>
  <c r="H270" i="17"/>
  <c r="H266" i="17"/>
  <c r="H302" i="17"/>
  <c r="H273" i="17"/>
  <c r="H274" i="17"/>
  <c r="H286" i="17"/>
  <c r="H276" i="17"/>
  <c r="H277" i="17"/>
  <c r="H278" i="17"/>
  <c r="H293" i="17"/>
  <c r="H318" i="17"/>
  <c r="H300" i="17"/>
  <c r="H312" i="17"/>
  <c r="H314" i="17"/>
  <c r="H284" i="17"/>
  <c r="H305" i="17"/>
  <c r="H282" i="17"/>
  <c r="H287" i="17"/>
  <c r="H288" i="17"/>
  <c r="H289" i="17"/>
  <c r="H290" i="17"/>
  <c r="H283" i="17"/>
  <c r="H295" i="17"/>
  <c r="H307" i="17"/>
  <c r="H294" i="17"/>
  <c r="H299" i="17"/>
  <c r="H296" i="17"/>
  <c r="H292" i="17"/>
  <c r="H281" i="17"/>
  <c r="H297" i="17"/>
  <c r="H279" i="17"/>
  <c r="H285" i="17"/>
  <c r="H291" i="17"/>
  <c r="H303" i="17"/>
  <c r="H304" i="17"/>
  <c r="H311" i="17"/>
  <c r="H306" i="17"/>
  <c r="H280" i="17"/>
  <c r="H308" i="17"/>
  <c r="H309" i="17"/>
  <c r="H310" i="17"/>
  <c r="H301" i="17"/>
  <c r="H316" i="17"/>
  <c r="H313" i="17"/>
  <c r="H275" i="17"/>
  <c r="H315" i="17"/>
  <c r="H272" i="17"/>
  <c r="H317" i="17"/>
  <c r="H321" i="17"/>
  <c r="H319" i="17"/>
  <c r="H320" i="17"/>
  <c r="H298" i="17"/>
  <c r="H52" i="17"/>
  <c r="F59" i="17"/>
  <c r="G59" i="17" s="1"/>
  <c r="I59" i="17" s="1"/>
  <c r="F60" i="17"/>
  <c r="G60" i="17" s="1"/>
  <c r="I60" i="17" s="1"/>
  <c r="F61" i="17"/>
  <c r="G61" i="17" s="1"/>
  <c r="I61" i="17" s="1"/>
  <c r="F62" i="17"/>
  <c r="G62" i="17" s="1"/>
  <c r="I62" i="17" s="1"/>
  <c r="F63" i="17"/>
  <c r="G63" i="17" s="1"/>
  <c r="I63" i="17" s="1"/>
  <c r="F64" i="17"/>
  <c r="G64" i="17" s="1"/>
  <c r="I64" i="17" s="1"/>
  <c r="F65" i="17"/>
  <c r="G65" i="17" s="1"/>
  <c r="I65" i="17" s="1"/>
  <c r="F66" i="17"/>
  <c r="G66" i="17" s="1"/>
  <c r="I66" i="17" s="1"/>
  <c r="F67" i="17"/>
  <c r="G67" i="17" s="1"/>
  <c r="I67" i="17" s="1"/>
  <c r="F68" i="17"/>
  <c r="G68" i="17" s="1"/>
  <c r="I68" i="17" s="1"/>
  <c r="F69" i="17"/>
  <c r="G69" i="17" s="1"/>
  <c r="I69" i="17" s="1"/>
  <c r="F70" i="17"/>
  <c r="G70" i="17" s="1"/>
  <c r="I70" i="17" s="1"/>
  <c r="F71" i="17"/>
  <c r="G71" i="17" s="1"/>
  <c r="I71" i="17" s="1"/>
  <c r="F72" i="17"/>
  <c r="G72" i="17" s="1"/>
  <c r="I72" i="17" s="1"/>
  <c r="F73" i="17"/>
  <c r="G73" i="17" s="1"/>
  <c r="I73" i="17" s="1"/>
  <c r="F74" i="17"/>
  <c r="G74" i="17" s="1"/>
  <c r="I74" i="17" s="1"/>
  <c r="F75" i="17"/>
  <c r="G75" i="17" s="1"/>
  <c r="I75" i="17" s="1"/>
  <c r="F76" i="17"/>
  <c r="G76" i="17" s="1"/>
  <c r="F77" i="17"/>
  <c r="G77" i="17" s="1"/>
  <c r="I77" i="17" s="1"/>
  <c r="F78" i="17"/>
  <c r="G78" i="17" s="1"/>
  <c r="I78" i="17" s="1"/>
  <c r="F79" i="17"/>
  <c r="G79" i="17" s="1"/>
  <c r="I79" i="17" s="1"/>
  <c r="F80" i="17"/>
  <c r="G80" i="17" s="1"/>
  <c r="I80" i="17" s="1"/>
  <c r="F81" i="17"/>
  <c r="G81" i="17" s="1"/>
  <c r="I81" i="17" s="1"/>
  <c r="F82" i="17"/>
  <c r="G82" i="17" s="1"/>
  <c r="I82" i="17" s="1"/>
  <c r="F83" i="17"/>
  <c r="G83" i="17" s="1"/>
  <c r="I83" i="17" s="1"/>
  <c r="F84" i="17"/>
  <c r="G84" i="17" s="1"/>
  <c r="I84" i="17" s="1"/>
  <c r="F85" i="17"/>
  <c r="G85" i="17" s="1"/>
  <c r="I85" i="17" s="1"/>
  <c r="F86" i="17"/>
  <c r="G86" i="17" s="1"/>
  <c r="I86" i="17" s="1"/>
  <c r="F87" i="17"/>
  <c r="G87" i="17" s="1"/>
  <c r="I87" i="17" s="1"/>
  <c r="F88" i="17"/>
  <c r="G88" i="17" s="1"/>
  <c r="I88" i="17" s="1"/>
  <c r="F89" i="17"/>
  <c r="G89" i="17" s="1"/>
  <c r="I89" i="17" s="1"/>
  <c r="F90" i="17"/>
  <c r="G90" i="17" s="1"/>
  <c r="I90" i="17" s="1"/>
  <c r="F91" i="17"/>
  <c r="G91" i="17" s="1"/>
  <c r="I91" i="17" s="1"/>
  <c r="F92" i="17"/>
  <c r="G92" i="17" s="1"/>
  <c r="I92" i="17" s="1"/>
  <c r="F93" i="17"/>
  <c r="G93" i="17" s="1"/>
  <c r="I93" i="17" s="1"/>
  <c r="F94" i="17"/>
  <c r="G94" i="17" s="1"/>
  <c r="I94" i="17" s="1"/>
  <c r="F95" i="17"/>
  <c r="G95" i="17" s="1"/>
  <c r="I95" i="17" s="1"/>
  <c r="F96" i="17"/>
  <c r="G96" i="17" s="1"/>
  <c r="I96" i="17" s="1"/>
  <c r="F97" i="17"/>
  <c r="G97" i="17" s="1"/>
  <c r="I97" i="17" s="1"/>
  <c r="F98" i="17"/>
  <c r="G98" i="17" s="1"/>
  <c r="I98" i="17" s="1"/>
  <c r="F99" i="17"/>
  <c r="G99" i="17" s="1"/>
  <c r="I99" i="17" s="1"/>
  <c r="F100" i="17"/>
  <c r="G100" i="17" s="1"/>
  <c r="I100" i="17" s="1"/>
  <c r="F101" i="17"/>
  <c r="G101" i="17" s="1"/>
  <c r="I101" i="17" s="1"/>
  <c r="F102" i="17"/>
  <c r="G102" i="17" s="1"/>
  <c r="I102" i="17" s="1"/>
  <c r="F103" i="17"/>
  <c r="G103" i="17" s="1"/>
  <c r="I103" i="17" s="1"/>
  <c r="F104" i="17"/>
  <c r="G104" i="17" s="1"/>
  <c r="I104" i="17" s="1"/>
  <c r="F105" i="17"/>
  <c r="G105" i="17" s="1"/>
  <c r="I105" i="17" s="1"/>
  <c r="F106" i="17"/>
  <c r="G106" i="17" s="1"/>
  <c r="I106" i="17" s="1"/>
  <c r="F107" i="17"/>
  <c r="G107" i="17" s="1"/>
  <c r="I107" i="17" s="1"/>
  <c r="F108" i="17"/>
  <c r="G108" i="17" s="1"/>
  <c r="I108" i="17" s="1"/>
  <c r="F109" i="17"/>
  <c r="G109" i="17" s="1"/>
  <c r="I109" i="17" s="1"/>
  <c r="F110" i="17"/>
  <c r="G110" i="17" s="1"/>
  <c r="I110" i="17" s="1"/>
  <c r="F111" i="17"/>
  <c r="G111" i="17" s="1"/>
  <c r="I111" i="17" s="1"/>
  <c r="F112" i="17"/>
  <c r="G112" i="17" s="1"/>
  <c r="I112" i="17" s="1"/>
  <c r="F242" i="17"/>
  <c r="G242" i="17" s="1"/>
  <c r="I242" i="17" s="1"/>
  <c r="F114" i="17"/>
  <c r="G114" i="17" s="1"/>
  <c r="I114" i="17" s="1"/>
  <c r="F115" i="17"/>
  <c r="G115" i="17" s="1"/>
  <c r="I115" i="17" s="1"/>
  <c r="F116" i="17"/>
  <c r="G116" i="17" s="1"/>
  <c r="I116" i="17" s="1"/>
  <c r="F117" i="17"/>
  <c r="G117" i="17" s="1"/>
  <c r="I117" i="17" s="1"/>
  <c r="F118" i="17"/>
  <c r="G118" i="17" s="1"/>
  <c r="I118" i="17" s="1"/>
  <c r="F119" i="17"/>
  <c r="G119" i="17" s="1"/>
  <c r="I119" i="17" s="1"/>
  <c r="F120" i="17"/>
  <c r="G120" i="17" s="1"/>
  <c r="I120" i="17" s="1"/>
  <c r="F121" i="17"/>
  <c r="G121" i="17" s="1"/>
  <c r="I121" i="17" s="1"/>
  <c r="F122" i="17"/>
  <c r="G122" i="17" s="1"/>
  <c r="I122" i="17" s="1"/>
  <c r="F123" i="17"/>
  <c r="G123" i="17" s="1"/>
  <c r="I123" i="17" s="1"/>
  <c r="F124" i="17"/>
  <c r="G124" i="17" s="1"/>
  <c r="I124" i="17" s="1"/>
  <c r="F125" i="17"/>
  <c r="G125" i="17" s="1"/>
  <c r="I125" i="17" s="1"/>
  <c r="F126" i="17"/>
  <c r="G126" i="17" s="1"/>
  <c r="I126" i="17" s="1"/>
  <c r="F127" i="17"/>
  <c r="G127" i="17" s="1"/>
  <c r="I127" i="17" s="1"/>
  <c r="F128" i="17"/>
  <c r="G128" i="17" s="1"/>
  <c r="I128" i="17" s="1"/>
  <c r="F129" i="17"/>
  <c r="G129" i="17" s="1"/>
  <c r="I129" i="17" s="1"/>
  <c r="F130" i="17"/>
  <c r="G130" i="17" s="1"/>
  <c r="I130" i="17" s="1"/>
  <c r="F131" i="17"/>
  <c r="G131" i="17" s="1"/>
  <c r="I131" i="17" s="1"/>
  <c r="F132" i="17"/>
  <c r="G132" i="17" s="1"/>
  <c r="I132" i="17" s="1"/>
  <c r="F133" i="17"/>
  <c r="G133" i="17" s="1"/>
  <c r="I133" i="17" s="1"/>
  <c r="F134" i="17"/>
  <c r="G134" i="17" s="1"/>
  <c r="I134" i="17" s="1"/>
  <c r="F135" i="17"/>
  <c r="G135" i="17" s="1"/>
  <c r="I135" i="17" s="1"/>
  <c r="F136" i="17"/>
  <c r="G136" i="17" s="1"/>
  <c r="I136" i="17" s="1"/>
  <c r="F137" i="17"/>
  <c r="G137" i="17" s="1"/>
  <c r="I137" i="17" s="1"/>
  <c r="F138" i="17"/>
  <c r="G138" i="17" s="1"/>
  <c r="I138" i="17" s="1"/>
  <c r="F139" i="17"/>
  <c r="G139" i="17" s="1"/>
  <c r="I139" i="17" s="1"/>
  <c r="F140" i="17"/>
  <c r="G140" i="17" s="1"/>
  <c r="I140" i="17" s="1"/>
  <c r="F141" i="17"/>
  <c r="G141" i="17" s="1"/>
  <c r="I141" i="17" s="1"/>
  <c r="F142" i="17"/>
  <c r="G142" i="17" s="1"/>
  <c r="I142" i="17" s="1"/>
  <c r="F143" i="17"/>
  <c r="G143" i="17" s="1"/>
  <c r="I143" i="17" s="1"/>
  <c r="F144" i="17"/>
  <c r="G144" i="17" s="1"/>
  <c r="I144" i="17" s="1"/>
  <c r="F145" i="17"/>
  <c r="G145" i="17" s="1"/>
  <c r="I145" i="17" s="1"/>
  <c r="F146" i="17"/>
  <c r="G146" i="17" s="1"/>
  <c r="I146" i="17" s="1"/>
  <c r="F147" i="17"/>
  <c r="G147" i="17" s="1"/>
  <c r="I147" i="17" s="1"/>
  <c r="F148" i="17"/>
  <c r="G148" i="17" s="1"/>
  <c r="I148" i="17" s="1"/>
  <c r="F149" i="17"/>
  <c r="G149" i="17" s="1"/>
  <c r="I149" i="17" s="1"/>
  <c r="F150" i="17"/>
  <c r="G150" i="17" s="1"/>
  <c r="I150" i="17" s="1"/>
  <c r="F151" i="17"/>
  <c r="G151" i="17" s="1"/>
  <c r="I151" i="17" s="1"/>
  <c r="F152" i="17"/>
  <c r="G152" i="17" s="1"/>
  <c r="I152" i="17" s="1"/>
  <c r="F153" i="17"/>
  <c r="G153" i="17" s="1"/>
  <c r="I153" i="17" s="1"/>
  <c r="F154" i="17"/>
  <c r="G154" i="17" s="1"/>
  <c r="I154" i="17" s="1"/>
  <c r="F155" i="17"/>
  <c r="G155" i="17" s="1"/>
  <c r="I155" i="17" s="1"/>
  <c r="F156" i="17"/>
  <c r="G156" i="17" s="1"/>
  <c r="I156" i="17" s="1"/>
  <c r="F157" i="17"/>
  <c r="G157" i="17" s="1"/>
  <c r="I157" i="17" s="1"/>
  <c r="F158" i="17"/>
  <c r="G158" i="17" s="1"/>
  <c r="I158" i="17" s="1"/>
  <c r="F159" i="17"/>
  <c r="G159" i="17" s="1"/>
  <c r="I159" i="17" s="1"/>
  <c r="F160" i="17"/>
  <c r="G160" i="17" s="1"/>
  <c r="I160" i="17" s="1"/>
  <c r="F161" i="17"/>
  <c r="G161" i="17" s="1"/>
  <c r="I161" i="17" s="1"/>
  <c r="F162" i="17"/>
  <c r="G162" i="17" s="1"/>
  <c r="I162" i="17" s="1"/>
  <c r="F163" i="17"/>
  <c r="G163" i="17" s="1"/>
  <c r="I163" i="17" s="1"/>
  <c r="F164" i="17"/>
  <c r="G164" i="17" s="1"/>
  <c r="I164" i="17" s="1"/>
  <c r="F165" i="17"/>
  <c r="G165" i="17" s="1"/>
  <c r="I165" i="17" s="1"/>
  <c r="F166" i="17"/>
  <c r="G166" i="17" s="1"/>
  <c r="I166" i="17" s="1"/>
  <c r="F167" i="17"/>
  <c r="G167" i="17" s="1"/>
  <c r="I167" i="17" s="1"/>
  <c r="F168" i="17"/>
  <c r="G168" i="17" s="1"/>
  <c r="I168" i="17" s="1"/>
  <c r="F169" i="17"/>
  <c r="G169" i="17" s="1"/>
  <c r="I169" i="17" s="1"/>
  <c r="F170" i="17"/>
  <c r="G170" i="17" s="1"/>
  <c r="I170" i="17" s="1"/>
  <c r="F171" i="17"/>
  <c r="G171" i="17" s="1"/>
  <c r="I171" i="17" s="1"/>
  <c r="F172" i="17"/>
  <c r="G172" i="17" s="1"/>
  <c r="I172" i="17" s="1"/>
  <c r="F173" i="17"/>
  <c r="G173" i="17" s="1"/>
  <c r="I173" i="17" s="1"/>
  <c r="F174" i="17"/>
  <c r="G174" i="17" s="1"/>
  <c r="I174" i="17" s="1"/>
  <c r="F175" i="17"/>
  <c r="G175" i="17" s="1"/>
  <c r="I175" i="17" s="1"/>
  <c r="F176" i="17"/>
  <c r="G176" i="17" s="1"/>
  <c r="I176" i="17" s="1"/>
  <c r="F177" i="17"/>
  <c r="G177" i="17" s="1"/>
  <c r="I177" i="17" s="1"/>
  <c r="F178" i="17"/>
  <c r="G178" i="17" s="1"/>
  <c r="I178" i="17" s="1"/>
  <c r="F179" i="17"/>
  <c r="G179" i="17" s="1"/>
  <c r="I179" i="17" s="1"/>
  <c r="F180" i="17"/>
  <c r="G180" i="17" s="1"/>
  <c r="I180" i="17" s="1"/>
  <c r="F181" i="17"/>
  <c r="G181" i="17" s="1"/>
  <c r="I181" i="17" s="1"/>
  <c r="F182" i="17"/>
  <c r="G182" i="17" s="1"/>
  <c r="I182" i="17" s="1"/>
  <c r="F183" i="17"/>
  <c r="G183" i="17" s="1"/>
  <c r="I183" i="17" s="1"/>
  <c r="F184" i="17"/>
  <c r="G184" i="17" s="1"/>
  <c r="I184" i="17" s="1"/>
  <c r="F185" i="17"/>
  <c r="G185" i="17" s="1"/>
  <c r="I185" i="17" s="1"/>
  <c r="F186" i="17"/>
  <c r="G186" i="17" s="1"/>
  <c r="I186" i="17" s="1"/>
  <c r="F187" i="17"/>
  <c r="G187" i="17" s="1"/>
  <c r="I187" i="17" s="1"/>
  <c r="F188" i="17"/>
  <c r="G188" i="17" s="1"/>
  <c r="I188" i="17" s="1"/>
  <c r="F189" i="17"/>
  <c r="G189" i="17" s="1"/>
  <c r="I189" i="17" s="1"/>
  <c r="F190" i="17"/>
  <c r="G190" i="17" s="1"/>
  <c r="I190" i="17" s="1"/>
  <c r="F191" i="17"/>
  <c r="G191" i="17" s="1"/>
  <c r="I191" i="17" s="1"/>
  <c r="F192" i="17"/>
  <c r="G192" i="17" s="1"/>
  <c r="I192" i="17" s="1"/>
  <c r="F193" i="17"/>
  <c r="G193" i="17" s="1"/>
  <c r="I193" i="17" s="1"/>
  <c r="F194" i="17"/>
  <c r="G194" i="17" s="1"/>
  <c r="I194" i="17" s="1"/>
  <c r="F195" i="17"/>
  <c r="G195" i="17" s="1"/>
  <c r="I195" i="17" s="1"/>
  <c r="F196" i="17"/>
  <c r="G196" i="17" s="1"/>
  <c r="I196" i="17" s="1"/>
  <c r="F197" i="17"/>
  <c r="G197" i="17" s="1"/>
  <c r="I197" i="17" s="1"/>
  <c r="F198" i="17"/>
  <c r="G198" i="17" s="1"/>
  <c r="I198" i="17" s="1"/>
  <c r="F199" i="17"/>
  <c r="G199" i="17" s="1"/>
  <c r="I199" i="17" s="1"/>
  <c r="F200" i="17"/>
  <c r="G200" i="17" s="1"/>
  <c r="I200" i="17" s="1"/>
  <c r="F201" i="17"/>
  <c r="G201" i="17" s="1"/>
  <c r="I201" i="17" s="1"/>
  <c r="F202" i="17"/>
  <c r="G202" i="17" s="1"/>
  <c r="I202" i="17" s="1"/>
  <c r="F203" i="17"/>
  <c r="G203" i="17" s="1"/>
  <c r="I203" i="17" s="1"/>
  <c r="F204" i="17"/>
  <c r="G204" i="17" s="1"/>
  <c r="I204" i="17" s="1"/>
  <c r="F205" i="17"/>
  <c r="G205" i="17" s="1"/>
  <c r="I205" i="17" s="1"/>
  <c r="F206" i="17"/>
  <c r="G206" i="17" s="1"/>
  <c r="I206" i="17" s="1"/>
  <c r="F207" i="17"/>
  <c r="G207" i="17" s="1"/>
  <c r="I207" i="17" s="1"/>
  <c r="F208" i="17"/>
  <c r="G208" i="17" s="1"/>
  <c r="I208" i="17" s="1"/>
  <c r="F209" i="17"/>
  <c r="G209" i="17" s="1"/>
  <c r="I209" i="17" s="1"/>
  <c r="F210" i="17"/>
  <c r="G210" i="17" s="1"/>
  <c r="I210" i="17" s="1"/>
  <c r="F211" i="17"/>
  <c r="G211" i="17" s="1"/>
  <c r="I211" i="17" s="1"/>
  <c r="F212" i="17"/>
  <c r="G212" i="17" s="1"/>
  <c r="I212" i="17" s="1"/>
  <c r="F226" i="17"/>
  <c r="G226" i="17" s="1"/>
  <c r="I226" i="17" s="1"/>
  <c r="F214" i="17"/>
  <c r="G214" i="17" s="1"/>
  <c r="I214" i="17" s="1"/>
  <c r="F215" i="17"/>
  <c r="G215" i="17" s="1"/>
  <c r="I215" i="17" s="1"/>
  <c r="F237" i="17"/>
  <c r="G237" i="17" s="1"/>
  <c r="I237" i="17" s="1"/>
  <c r="F217" i="17"/>
  <c r="G217" i="17" s="1"/>
  <c r="I217" i="17" s="1"/>
  <c r="F248" i="17"/>
  <c r="G248" i="17" s="1"/>
  <c r="I248" i="17" s="1"/>
  <c r="F228" i="17"/>
  <c r="G228" i="17" s="1"/>
  <c r="I228" i="17" s="1"/>
  <c r="F113" i="17"/>
  <c r="G113" i="17" s="1"/>
  <c r="I113" i="17" s="1"/>
  <c r="F249" i="17"/>
  <c r="G249" i="17" s="1"/>
  <c r="I249" i="17" s="1"/>
  <c r="F269" i="17"/>
  <c r="G269" i="17" s="1"/>
  <c r="I269" i="17" s="1"/>
  <c r="F223" i="17"/>
  <c r="G223" i="17" s="1"/>
  <c r="I223" i="17" s="1"/>
  <c r="F224" i="17"/>
  <c r="G224" i="17" s="1"/>
  <c r="I224" i="17" s="1"/>
  <c r="F225" i="17"/>
  <c r="G225" i="17" s="1"/>
  <c r="I225" i="17" s="1"/>
  <c r="F234" i="17"/>
  <c r="G234" i="17" s="1"/>
  <c r="I234" i="17" s="1"/>
  <c r="F227" i="17"/>
  <c r="G227" i="17" s="1"/>
  <c r="I227" i="17" s="1"/>
  <c r="F256" i="17"/>
  <c r="G256" i="17" s="1"/>
  <c r="I256" i="17" s="1"/>
  <c r="F257" i="17"/>
  <c r="G257" i="17" s="1"/>
  <c r="I257" i="17" s="1"/>
  <c r="F230" i="17"/>
  <c r="G230" i="17" s="1"/>
  <c r="I230" i="17" s="1"/>
  <c r="F238" i="17"/>
  <c r="G238" i="17" s="1"/>
  <c r="I238" i="17" s="1"/>
  <c r="F229" i="17"/>
  <c r="G229" i="17" s="1"/>
  <c r="I229" i="17" s="1"/>
  <c r="F220" i="17"/>
  <c r="G220" i="17" s="1"/>
  <c r="I220" i="17" s="1"/>
  <c r="F219" i="17"/>
  <c r="G219" i="17" s="1"/>
  <c r="I219" i="17" s="1"/>
  <c r="F235" i="17"/>
  <c r="G235" i="17" s="1"/>
  <c r="I235" i="17" s="1"/>
  <c r="F236" i="17"/>
  <c r="G236" i="17" s="1"/>
  <c r="I236" i="17" s="1"/>
  <c r="F244" i="17"/>
  <c r="G244" i="17" s="1"/>
  <c r="I244" i="17" s="1"/>
  <c r="F245" i="17"/>
  <c r="G245" i="17" s="1"/>
  <c r="I245" i="17" s="1"/>
  <c r="F239" i="17"/>
  <c r="G239" i="17" s="1"/>
  <c r="I239" i="17" s="1"/>
  <c r="F240" i="17"/>
  <c r="G240" i="17" s="1"/>
  <c r="I240" i="17" s="1"/>
  <c r="F241" i="17"/>
  <c r="G241" i="17" s="1"/>
  <c r="I241" i="17" s="1"/>
  <c r="F231" i="17"/>
  <c r="G231" i="17" s="1"/>
  <c r="I231" i="17" s="1"/>
  <c r="F243" i="17"/>
  <c r="G243" i="17" s="1"/>
  <c r="I243" i="17" s="1"/>
  <c r="F247" i="17"/>
  <c r="G247" i="17" s="1"/>
  <c r="I247" i="17" s="1"/>
  <c r="F221" i="17"/>
  <c r="G221" i="17" s="1"/>
  <c r="I221" i="17" s="1"/>
  <c r="F246" i="17"/>
  <c r="G246" i="17" s="1"/>
  <c r="I246" i="17" s="1"/>
  <c r="F271" i="17"/>
  <c r="G271" i="17" s="1"/>
  <c r="I271" i="17" s="1"/>
  <c r="F232" i="17"/>
  <c r="G232" i="17" s="1"/>
  <c r="I232" i="17" s="1"/>
  <c r="F213" i="17"/>
  <c r="G213" i="17" s="1"/>
  <c r="I213" i="17" s="1"/>
  <c r="F250" i="17"/>
  <c r="G250" i="17" s="1"/>
  <c r="I250" i="17" s="1"/>
  <c r="F251" i="17"/>
  <c r="G251" i="17" s="1"/>
  <c r="I251" i="17" s="1"/>
  <c r="F252" i="17"/>
  <c r="G252" i="17" s="1"/>
  <c r="I252" i="17" s="1"/>
  <c r="F253" i="17"/>
  <c r="G253" i="17" s="1"/>
  <c r="I253" i="17" s="1"/>
  <c r="F254" i="17"/>
  <c r="G254" i="17" s="1"/>
  <c r="I254" i="17" s="1"/>
  <c r="F255" i="17"/>
  <c r="G255" i="17" s="1"/>
  <c r="I255" i="17" s="1"/>
  <c r="F260" i="17"/>
  <c r="G260" i="17" s="1"/>
  <c r="I260" i="17" s="1"/>
  <c r="F265" i="17"/>
  <c r="G265" i="17" s="1"/>
  <c r="I265" i="17" s="1"/>
  <c r="F258" i="17"/>
  <c r="G258" i="17" s="1"/>
  <c r="I258" i="17" s="1"/>
  <c r="F259" i="17"/>
  <c r="G259" i="17" s="1"/>
  <c r="I259" i="17" s="1"/>
  <c r="F216" i="17"/>
  <c r="G216" i="17" s="1"/>
  <c r="I216" i="17" s="1"/>
  <c r="F261" i="17"/>
  <c r="G261" i="17" s="1"/>
  <c r="I261" i="17" s="1"/>
  <c r="F262" i="17"/>
  <c r="G262" i="17" s="1"/>
  <c r="I262" i="17" s="1"/>
  <c r="F263" i="17"/>
  <c r="G263" i="17" s="1"/>
  <c r="I263" i="17" s="1"/>
  <c r="F264" i="17"/>
  <c r="G264" i="17" s="1"/>
  <c r="I264" i="17" s="1"/>
  <c r="F233" i="17"/>
  <c r="G233" i="17" s="1"/>
  <c r="I233" i="17" s="1"/>
  <c r="F222" i="17"/>
  <c r="G222" i="17" s="1"/>
  <c r="I222" i="17" s="1"/>
  <c r="F267" i="17"/>
  <c r="G267" i="17" s="1"/>
  <c r="I267" i="17" s="1"/>
  <c r="F268" i="17"/>
  <c r="G268" i="17" s="1"/>
  <c r="I268" i="17" s="1"/>
  <c r="F218" i="17"/>
  <c r="G218" i="17" s="1"/>
  <c r="I218" i="17" s="1"/>
  <c r="F270" i="17"/>
  <c r="G270" i="17" s="1"/>
  <c r="I270" i="17" s="1"/>
  <c r="F266" i="17"/>
  <c r="G266" i="17" s="1"/>
  <c r="I266" i="17" s="1"/>
  <c r="F302" i="17"/>
  <c r="G302" i="17" s="1"/>
  <c r="I302" i="17" s="1"/>
  <c r="F273" i="17"/>
  <c r="G273" i="17" s="1"/>
  <c r="I273" i="17" s="1"/>
  <c r="F274" i="17"/>
  <c r="G274" i="17" s="1"/>
  <c r="I274" i="17" s="1"/>
  <c r="F286" i="17"/>
  <c r="G286" i="17" s="1"/>
  <c r="I286" i="17" s="1"/>
  <c r="F276" i="17"/>
  <c r="G276" i="17" s="1"/>
  <c r="I276" i="17" s="1"/>
  <c r="F277" i="17"/>
  <c r="G277" i="17" s="1"/>
  <c r="I277" i="17" s="1"/>
  <c r="F278" i="17"/>
  <c r="G278" i="17" s="1"/>
  <c r="I278" i="17" s="1"/>
  <c r="F293" i="17"/>
  <c r="G293" i="17" s="1"/>
  <c r="I293" i="17" s="1"/>
  <c r="F318" i="17"/>
  <c r="G318" i="17" s="1"/>
  <c r="I318" i="17" s="1"/>
  <c r="F300" i="17"/>
  <c r="G300" i="17" s="1"/>
  <c r="I300" i="17" s="1"/>
  <c r="F312" i="17"/>
  <c r="G312" i="17" s="1"/>
  <c r="I312" i="17" s="1"/>
  <c r="F314" i="17"/>
  <c r="G314" i="17" s="1"/>
  <c r="I314" i="17" s="1"/>
  <c r="F284" i="17"/>
  <c r="G284" i="17" s="1"/>
  <c r="I284" i="17" s="1"/>
  <c r="F305" i="17"/>
  <c r="G305" i="17" s="1"/>
  <c r="I305" i="17" s="1"/>
  <c r="F282" i="17"/>
  <c r="G282" i="17" s="1"/>
  <c r="I282" i="17" s="1"/>
  <c r="F287" i="17"/>
  <c r="G287" i="17" s="1"/>
  <c r="I287" i="17" s="1"/>
  <c r="F288" i="17"/>
  <c r="G288" i="17" s="1"/>
  <c r="I288" i="17" s="1"/>
  <c r="F289" i="17"/>
  <c r="G289" i="17" s="1"/>
  <c r="I289" i="17" s="1"/>
  <c r="F290" i="17"/>
  <c r="G290" i="17" s="1"/>
  <c r="I290" i="17" s="1"/>
  <c r="F283" i="17"/>
  <c r="G283" i="17" s="1"/>
  <c r="I283" i="17" s="1"/>
  <c r="F295" i="17"/>
  <c r="G295" i="17" s="1"/>
  <c r="I295" i="17" s="1"/>
  <c r="F307" i="17"/>
  <c r="G307" i="17" s="1"/>
  <c r="I307" i="17" s="1"/>
  <c r="F294" i="17"/>
  <c r="G294" i="17" s="1"/>
  <c r="I294" i="17" s="1"/>
  <c r="F299" i="17"/>
  <c r="G299" i="17" s="1"/>
  <c r="I299" i="17" s="1"/>
  <c r="F296" i="17"/>
  <c r="G296" i="17" s="1"/>
  <c r="I296" i="17" s="1"/>
  <c r="F292" i="17"/>
  <c r="G292" i="17" s="1"/>
  <c r="I292" i="17" s="1"/>
  <c r="F281" i="17"/>
  <c r="G281" i="17" s="1"/>
  <c r="I281" i="17" s="1"/>
  <c r="F297" i="17"/>
  <c r="G297" i="17" s="1"/>
  <c r="I297" i="17" s="1"/>
  <c r="F279" i="17"/>
  <c r="G279" i="17" s="1"/>
  <c r="I279" i="17" s="1"/>
  <c r="F285" i="17"/>
  <c r="G285" i="17" s="1"/>
  <c r="I285" i="17" s="1"/>
  <c r="F291" i="17"/>
  <c r="G291" i="17" s="1"/>
  <c r="I291" i="17" s="1"/>
  <c r="F303" i="17"/>
  <c r="G303" i="17" s="1"/>
  <c r="I303" i="17" s="1"/>
  <c r="F304" i="17"/>
  <c r="G304" i="17" s="1"/>
  <c r="I304" i="17" s="1"/>
  <c r="F311" i="17"/>
  <c r="G311" i="17" s="1"/>
  <c r="I311" i="17" s="1"/>
  <c r="F306" i="17"/>
  <c r="G306" i="17" s="1"/>
  <c r="I306" i="17" s="1"/>
  <c r="F280" i="17"/>
  <c r="G280" i="17" s="1"/>
  <c r="I280" i="17" s="1"/>
  <c r="F308" i="17"/>
  <c r="G308" i="17" s="1"/>
  <c r="I308" i="17" s="1"/>
  <c r="F309" i="17"/>
  <c r="G309" i="17" s="1"/>
  <c r="I309" i="17" s="1"/>
  <c r="F310" i="17"/>
  <c r="G310" i="17" s="1"/>
  <c r="I310" i="17" s="1"/>
  <c r="F301" i="17"/>
  <c r="G301" i="17" s="1"/>
  <c r="I301" i="17" s="1"/>
  <c r="F316" i="17"/>
  <c r="G316" i="17" s="1"/>
  <c r="I316" i="17" s="1"/>
  <c r="F313" i="17"/>
  <c r="G313" i="17" s="1"/>
  <c r="I313" i="17" s="1"/>
  <c r="F275" i="17"/>
  <c r="G275" i="17" s="1"/>
  <c r="I275" i="17" s="1"/>
  <c r="F315" i="17"/>
  <c r="G315" i="17" s="1"/>
  <c r="I315" i="17" s="1"/>
  <c r="F272" i="17"/>
  <c r="G272" i="17" s="1"/>
  <c r="I272" i="17" s="1"/>
  <c r="F317" i="17"/>
  <c r="G317" i="17" s="1"/>
  <c r="I317" i="17" s="1"/>
  <c r="F321" i="17"/>
  <c r="G321" i="17" s="1"/>
  <c r="F319" i="17"/>
  <c r="G319" i="17" s="1"/>
  <c r="I319" i="17" s="1"/>
  <c r="F320" i="17"/>
  <c r="G320" i="17" s="1"/>
  <c r="I320" i="17" s="1"/>
  <c r="F298" i="17"/>
  <c r="G298" i="17" s="1"/>
  <c r="I298" i="17" s="1"/>
  <c r="F53" i="17"/>
  <c r="G53" i="17" s="1"/>
  <c r="F54" i="17"/>
  <c r="G54" i="17" s="1"/>
  <c r="F55" i="17"/>
  <c r="G55" i="17" s="1"/>
  <c r="F56" i="17"/>
  <c r="G56" i="17" s="1"/>
  <c r="F57" i="17"/>
  <c r="G57" i="17" s="1"/>
  <c r="F58" i="17"/>
  <c r="G58" i="17" s="1"/>
  <c r="F52" i="17"/>
  <c r="G52" i="17" s="1"/>
  <c r="E7" i="9"/>
  <c r="E6" i="9"/>
  <c r="E5" i="9"/>
  <c r="E4" i="9"/>
  <c r="E3" i="9"/>
  <c r="E8" i="6"/>
  <c r="E10" i="6"/>
  <c r="E9" i="6"/>
  <c r="E7" i="6"/>
  <c r="E6" i="6"/>
  <c r="E5" i="6"/>
  <c r="E4" i="6"/>
  <c r="E3" i="6"/>
  <c r="C11" i="6"/>
  <c r="P11" i="6"/>
  <c r="K6" i="2"/>
  <c r="O11" i="6"/>
  <c r="N11" i="6"/>
  <c r="M11" i="6"/>
  <c r="K11" i="6"/>
  <c r="J11" i="6"/>
  <c r="H11" i="6"/>
  <c r="G11" i="6"/>
  <c r="D11" i="6"/>
  <c r="L4" i="6"/>
  <c r="L7" i="2"/>
  <c r="L6" i="2"/>
  <c r="L8" i="2"/>
  <c r="L5" i="2"/>
  <c r="L11" i="6"/>
  <c r="I10" i="17" l="1"/>
  <c r="I483" i="17"/>
  <c r="I486" i="17"/>
  <c r="I474" i="17"/>
  <c r="I446" i="17"/>
  <c r="I491" i="17"/>
  <c r="I454" i="17"/>
  <c r="I23" i="17"/>
  <c r="I12" i="17"/>
  <c r="I466" i="17"/>
  <c r="I31" i="17"/>
  <c r="I453" i="17"/>
  <c r="I450" i="17"/>
  <c r="I459" i="17"/>
  <c r="I480" i="17"/>
  <c r="I463" i="17"/>
  <c r="I8" i="17"/>
  <c r="I33" i="17"/>
  <c r="I455" i="17"/>
  <c r="I39" i="17"/>
  <c r="I468" i="17"/>
  <c r="I482" i="17"/>
  <c r="I36" i="17"/>
  <c r="I28" i="17"/>
  <c r="I443" i="17"/>
  <c r="I447" i="17"/>
  <c r="I492" i="17"/>
  <c r="I471" i="17"/>
  <c r="I465" i="17"/>
  <c r="I449" i="17"/>
  <c r="I3" i="17"/>
  <c r="I37" i="17"/>
  <c r="I489" i="17"/>
  <c r="I50" i="17"/>
  <c r="I473" i="17"/>
  <c r="I26" i="17"/>
  <c r="I2" i="17"/>
  <c r="I38" i="17"/>
  <c r="I461" i="17"/>
  <c r="I487" i="17"/>
  <c r="I484" i="17"/>
  <c r="I479" i="17"/>
  <c r="I457" i="17"/>
  <c r="I27" i="17"/>
  <c r="I48" i="17"/>
  <c r="I29" i="17"/>
  <c r="I448" i="17"/>
  <c r="I21" i="17"/>
  <c r="I458" i="17"/>
  <c r="I24" i="17"/>
  <c r="I25" i="17"/>
  <c r="I469" i="17"/>
  <c r="I462" i="17"/>
  <c r="I477" i="17"/>
  <c r="I49" i="17"/>
  <c r="I47" i="17"/>
  <c r="I6" i="17"/>
  <c r="I467" i="17"/>
  <c r="I478" i="17"/>
  <c r="I476" i="17"/>
  <c r="I456" i="17"/>
  <c r="I451" i="17"/>
  <c r="I11" i="17"/>
  <c r="I490" i="17"/>
  <c r="I470" i="17"/>
  <c r="I32" i="17"/>
  <c r="I481" i="17"/>
  <c r="I475" i="17"/>
  <c r="I460" i="17"/>
  <c r="I35" i="17"/>
  <c r="I30" i="17"/>
  <c r="I41" i="17"/>
  <c r="I445" i="17"/>
  <c r="I22" i="17"/>
  <c r="I7" i="17"/>
  <c r="I441" i="17"/>
  <c r="I14" i="17"/>
  <c r="I409" i="17"/>
  <c r="I407" i="17"/>
  <c r="I433" i="17"/>
  <c r="I428" i="17"/>
  <c r="I424" i="17"/>
  <c r="I408" i="17"/>
  <c r="I423" i="17"/>
  <c r="I4" i="17"/>
  <c r="I430" i="17"/>
  <c r="I420" i="17"/>
  <c r="I414" i="17"/>
  <c r="I46" i="17"/>
  <c r="I51" i="17"/>
  <c r="I488" i="17"/>
  <c r="I485" i="17"/>
  <c r="I444" i="17"/>
  <c r="I464" i="17"/>
  <c r="I472" i="17"/>
  <c r="I34" i="17"/>
  <c r="I452" i="17"/>
  <c r="I42" i="17"/>
  <c r="I40" i="17"/>
  <c r="I321" i="17"/>
  <c r="I418" i="17"/>
  <c r="I76" i="17"/>
  <c r="I435" i="17"/>
  <c r="I416" i="17"/>
  <c r="I432" i="17"/>
  <c r="I431" i="17"/>
  <c r="I419" i="17"/>
  <c r="I411" i="17"/>
  <c r="I438" i="17"/>
  <c r="I5" i="17"/>
  <c r="I13" i="17"/>
  <c r="I20" i="17"/>
  <c r="I417" i="17"/>
  <c r="I17" i="17"/>
  <c r="I57" i="17"/>
  <c r="I45" i="17"/>
  <c r="I422" i="17"/>
  <c r="I440" i="17"/>
  <c r="I439" i="17"/>
  <c r="I406" i="17"/>
  <c r="I402" i="17"/>
  <c r="I19" i="17"/>
  <c r="I401" i="17"/>
  <c r="I18" i="17"/>
  <c r="I9" i="17"/>
  <c r="I427" i="17"/>
  <c r="I43" i="17"/>
  <c r="I436" i="17"/>
  <c r="I404" i="17"/>
  <c r="I412" i="17"/>
  <c r="I429" i="17"/>
  <c r="I442" i="17"/>
  <c r="I426" i="17"/>
  <c r="I410" i="17"/>
  <c r="I403" i="17"/>
  <c r="I434" i="17"/>
  <c r="I425" i="17"/>
  <c r="I15" i="17"/>
  <c r="I44" i="17"/>
  <c r="I400" i="17"/>
  <c r="I415" i="17"/>
  <c r="I437" i="17"/>
  <c r="I421" i="17"/>
  <c r="I413" i="17"/>
  <c r="I16" i="17"/>
  <c r="I405" i="17"/>
  <c r="I348" i="17"/>
  <c r="I382" i="17"/>
  <c r="I326" i="17"/>
  <c r="I350" i="17"/>
  <c r="I346" i="17"/>
  <c r="I342" i="17"/>
  <c r="I329" i="17"/>
  <c r="I387" i="17"/>
  <c r="I380" i="17"/>
  <c r="I332" i="17"/>
  <c r="I362" i="17"/>
  <c r="I366" i="17"/>
  <c r="I370" i="17"/>
  <c r="I374" i="17"/>
  <c r="I335" i="17"/>
  <c r="I369" i="17"/>
  <c r="I386" i="17"/>
  <c r="I390" i="17"/>
  <c r="I322" i="17"/>
  <c r="I379" i="17"/>
  <c r="I53" i="17"/>
  <c r="I353" i="17"/>
  <c r="I333" i="17"/>
  <c r="I328" i="17"/>
  <c r="I341" i="17"/>
  <c r="I345" i="17"/>
  <c r="I347" i="17"/>
  <c r="I355" i="17"/>
  <c r="I357" i="17"/>
  <c r="I361" i="17"/>
  <c r="I365" i="17"/>
  <c r="I358" i="17"/>
  <c r="I395" i="17"/>
  <c r="I377" i="17"/>
  <c r="I330" i="17"/>
  <c r="I385" i="17"/>
  <c r="I373" i="17"/>
  <c r="I393" i="17"/>
  <c r="I336" i="17"/>
  <c r="I56" i="17"/>
  <c r="I55" i="17"/>
  <c r="I54" i="17"/>
  <c r="I331" i="17"/>
  <c r="I352" i="17"/>
  <c r="I339" i="17"/>
  <c r="I343" i="17"/>
  <c r="I383" i="17"/>
  <c r="I389" i="17"/>
  <c r="I391" i="17"/>
  <c r="I359" i="17"/>
  <c r="I363" i="17"/>
  <c r="I367" i="17"/>
  <c r="I334" i="17"/>
  <c r="I375" i="17"/>
  <c r="I398" i="17"/>
  <c r="I371" i="17"/>
  <c r="I323" i="17"/>
  <c r="I378" i="17"/>
  <c r="I351" i="17"/>
  <c r="I394" i="17"/>
  <c r="I354" i="17"/>
  <c r="I381" i="17"/>
  <c r="I325" i="17"/>
  <c r="I344" i="17"/>
  <c r="I340" i="17"/>
  <c r="I356" i="17"/>
  <c r="I360" i="17"/>
  <c r="I364" i="17"/>
  <c r="I368" i="17"/>
  <c r="I372" i="17"/>
  <c r="I376" i="17"/>
  <c r="I349" i="17"/>
  <c r="I384" i="17"/>
  <c r="I388" i="17"/>
  <c r="I399" i="17"/>
  <c r="I324" i="17"/>
  <c r="I52" i="17"/>
  <c r="I58" i="17"/>
  <c r="I338" i="17"/>
  <c r="I392" i="17"/>
  <c r="I397" i="17"/>
  <c r="I337" i="17"/>
  <c r="I396" i="17"/>
  <c r="I32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tc={875B45EC-8589-49A5-82E1-37A55A229ABC}</author>
  </authors>
  <commentList>
    <comment ref="I83" authorId="0" shapeId="0" xr:uid="{875B45EC-8589-49A5-82E1-37A55A229A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Alterar formula</t>
      </text>
    </comment>
  </commentList>
</comments>
</file>

<file path=xl/sharedStrings.xml><?xml version="1.0" encoding="utf-8"?>
<sst xmlns="http://schemas.openxmlformats.org/spreadsheetml/2006/main" count="11901" uniqueCount="1738">
  <si>
    <t>Título</t>
  </si>
  <si>
    <t>Fase atual</t>
  </si>
  <si>
    <t>Criador</t>
  </si>
  <si>
    <t>Criado em</t>
  </si>
  <si>
    <t>Tempo total na fase 🚨 Solicitações (dias)</t>
  </si>
  <si>
    <t>Tempo total na fase ✍️ Conteúdo (dias)</t>
  </si>
  <si>
    <t>Tempo total na fase 📝 Aprovação Conteúdo (dias)</t>
  </si>
  <si>
    <t>Tempo total na fase 🖋️ Design (dias)</t>
  </si>
  <si>
    <t>Tempo total na fase 🧐 Aprovação da Arte (dias)</t>
  </si>
  <si>
    <t>Tempo total na fase ✔️ Concluído (dias)</t>
  </si>
  <si>
    <t>Tempo total na fase 🔥 Alteração (dias)</t>
  </si>
  <si>
    <t>Tempo total na fase 🔒 Backlog (dias)</t>
  </si>
  <si>
    <t>Tempo total na fase Conclusão automática (dias)</t>
  </si>
  <si>
    <t>Adesivos Rebranding</t>
  </si>
  <si>
    <t>✔️ Concluído</t>
  </si>
  <si>
    <t>Wellington Antonio</t>
  </si>
  <si>
    <t>Apresentação de Entregas RH</t>
  </si>
  <si>
    <t>Pipebot</t>
  </si>
  <si>
    <t>Apresentação Ed</t>
  </si>
  <si>
    <t>Apresentação Evento EVP</t>
  </si>
  <si>
    <t>Apresentação Festa das Nações</t>
  </si>
  <si>
    <t>Apresentação IGNIS</t>
  </si>
  <si>
    <t>Arte dia dos pais</t>
  </si>
  <si>
    <t>Arte para mensagerias</t>
  </si>
  <si>
    <t>🔒 Backlog</t>
  </si>
  <si>
    <t>Artes Elevadores EVP</t>
  </si>
  <si>
    <t>Artes para Emprega Tools - Tvs e Painel de Led</t>
  </si>
  <si>
    <t>🧐 Aprovação da Arte</t>
  </si>
  <si>
    <t>Artes Rebranding</t>
  </si>
  <si>
    <t xml:space="preserve">Assinatura dos diretos e Gi </t>
  </si>
  <si>
    <t>🚨 Solicitações</t>
  </si>
  <si>
    <t>Carolina Berlato</t>
  </si>
  <si>
    <t>Atualização Crachás TOOLS</t>
  </si>
  <si>
    <t>Avalie a Reunião Geral - e-mail</t>
  </si>
  <si>
    <t>Banner com poesia</t>
  </si>
  <si>
    <t>Boltim Tools</t>
  </si>
  <si>
    <t>BOT no NOW</t>
  </si>
  <si>
    <t>Camisa Rebranding TOOLS</t>
  </si>
  <si>
    <t>Camisas Polos TOOLS</t>
  </si>
  <si>
    <t>Campanha GraduaTools para Broad</t>
  </si>
  <si>
    <t xml:space="preserve">Cartelas Transmissão </t>
  </si>
  <si>
    <t>cartelas transmissão 07/07</t>
  </si>
  <si>
    <t>Comunicação para Eventos - Banner</t>
  </si>
  <si>
    <t>Conclusão automática</t>
  </si>
  <si>
    <t>Comunicado "Cuidados com a marca"</t>
  </si>
  <si>
    <t>🖋️ Design</t>
  </si>
  <si>
    <t>Comunicado de reforço crachás NOW e TV</t>
  </si>
  <si>
    <t>Comunicado Domínio @SXTOOLS PT/EN</t>
  </si>
  <si>
    <t xml:space="preserve">Comunicado Emprega Tools </t>
  </si>
  <si>
    <t>Comunicado troca de crachás</t>
  </si>
  <si>
    <t>Comunicado_01 - Skill Pass</t>
  </si>
  <si>
    <t>Comunicado_02 - Skill Pass</t>
  </si>
  <si>
    <t>✍️ Conteúdo</t>
  </si>
  <si>
    <t>Comunicado_03 - Skill Pass</t>
  </si>
  <si>
    <t>Comunicados NOW Evento 07/07</t>
  </si>
  <si>
    <t>Concurso de nomeação da cobertura da Sede Tools</t>
  </si>
  <si>
    <t>Convite - Arraiá da Tools</t>
  </si>
  <si>
    <t>Convite - Live Alê</t>
  </si>
  <si>
    <t>Convite 07/07</t>
  </si>
  <si>
    <t>Convite Arraiá 2</t>
  </si>
  <si>
    <t>Convite Live - "Abolição em Verso e Prosa"</t>
  </si>
  <si>
    <t>Convite SANTANDER CODERS</t>
  </si>
  <si>
    <t>Convocação Assembleia Tools Piracicaba</t>
  </si>
  <si>
    <t>Correção Dress Code</t>
  </si>
  <si>
    <t>Crachas TOOLS</t>
  </si>
  <si>
    <t>Criação da arte das camisetas</t>
  </si>
  <si>
    <t>Criação Vídeo TV Alê</t>
  </si>
  <si>
    <t>Design X Cultura: como elas se conectam?</t>
  </si>
  <si>
    <t>desplastifique</t>
  </si>
  <si>
    <t>Divulgação da Festa Junina</t>
  </si>
  <si>
    <t>Divulgação Feira Afro Black</t>
  </si>
  <si>
    <t>Divulgação Live (podcast) Lançamento do Plano de Capacitação</t>
  </si>
  <si>
    <t>Dress code</t>
  </si>
  <si>
    <t xml:space="preserve">E-mail Pesquisa de Satisfação </t>
  </si>
  <si>
    <t>Email - Poema Dia das Mães</t>
  </si>
  <si>
    <t>Emprega Tools - Pessoas com Deficiência</t>
  </si>
  <si>
    <t xml:space="preserve">Enxoval de peças evento rebranding </t>
  </si>
  <si>
    <t>Evento 07/06</t>
  </si>
  <si>
    <t>Evento Emprega Tools - Feira de empregabilidade para pessoas com deficiência</t>
  </si>
  <si>
    <t>Figurinha Coração</t>
  </si>
  <si>
    <t>Fotógrafos para o evento 07/07</t>
  </si>
  <si>
    <t>FUMEP: Guia do Jovem Adulto no LinkedIn</t>
  </si>
  <si>
    <t xml:space="preserve">Fundo de tela EVP </t>
  </si>
  <si>
    <t>GraduaTools</t>
  </si>
  <si>
    <t>Guia de Oferta para gestores</t>
  </si>
  <si>
    <t>Juntos com o Mario 18/07</t>
  </si>
  <si>
    <t>juntos Mario 17/08</t>
  </si>
  <si>
    <t>Kit Comercial</t>
  </si>
  <si>
    <t>Kit de Comunicação EVP</t>
  </si>
  <si>
    <t>Laís Gomes</t>
  </si>
  <si>
    <t xml:space="preserve">Libras evento EVP </t>
  </si>
  <si>
    <t>LP Rebranding</t>
  </si>
  <si>
    <t>Material institucional onboarding</t>
  </si>
  <si>
    <t>Material Tools - Envio Jean Pierre</t>
  </si>
  <si>
    <t>Mobilizador amigo de valor</t>
  </si>
  <si>
    <t>Mockups brindes</t>
  </si>
  <si>
    <t>novo email funcionários tools</t>
  </si>
  <si>
    <t>Novos fornecedores</t>
  </si>
  <si>
    <t>Ocupação da 2ªleva de colaboradores Piracicaba</t>
  </si>
  <si>
    <t>Onboarding</t>
  </si>
  <si>
    <t>Painel de led recepção Piracicaba</t>
  </si>
  <si>
    <t>Palestra - A importância do autoconhecimento no crescimento pessoal, profissional e na saúde mental</t>
  </si>
  <si>
    <t>Palestra - Felicidade no Ambiente de Trabalho</t>
  </si>
  <si>
    <t>Palestra: "Impacto Social: qual é o nosso papel na construção de um mundo melhor?"</t>
  </si>
  <si>
    <t>Palestras tools 2023</t>
  </si>
  <si>
    <t>Papel timbrado Tools</t>
  </si>
  <si>
    <t>Parcerias com Universidades</t>
  </si>
  <si>
    <t>Pira sem Fome</t>
  </si>
  <si>
    <t>Post NOW - Tools Talk</t>
  </si>
  <si>
    <t>PPT - Tools</t>
  </si>
  <si>
    <t>PPT Guia do Entrevistador</t>
  </si>
  <si>
    <t>PPT Insititucional</t>
  </si>
  <si>
    <t>PPT Jornada do evento 07/07</t>
  </si>
  <si>
    <t>PPT Mexico</t>
  </si>
  <si>
    <t>Publicação Now</t>
  </si>
  <si>
    <t>RBAC</t>
  </si>
  <si>
    <t>Reforço para participar da pesquisa YourVoice</t>
  </si>
  <si>
    <t>Relatório Evento 07.07</t>
  </si>
  <si>
    <t>Replicagem Banner Portal RH - EU SOU TOOLS</t>
  </si>
  <si>
    <t>Replicagem WhatsApp - EU SOU TOOLS</t>
  </si>
  <si>
    <t>Roda Viva c/ Wander</t>
  </si>
  <si>
    <t>Selo Eu sou Tools</t>
  </si>
  <si>
    <t>Semana do Orgulho</t>
  </si>
  <si>
    <t xml:space="preserve">Sessão de fotos EVP </t>
  </si>
  <si>
    <t>Smurf Tools</t>
  </si>
  <si>
    <t>Tela de Proteção</t>
  </si>
  <si>
    <t>teste automação</t>
  </si>
  <si>
    <t>Thumb Live Plano de Desenvolvimento TOOLS</t>
  </si>
  <si>
    <t>Troca de lôgos das artes Tools</t>
  </si>
  <si>
    <t>Troféu 1ºVenda</t>
  </si>
  <si>
    <t>Vídeo Engajamento ConquiStar</t>
  </si>
  <si>
    <t xml:space="preserve">Vídeo Institucional Rebranding </t>
  </si>
  <si>
    <t xml:space="preserve">Vídeo Manifesto - nova gravação </t>
  </si>
  <si>
    <t>Vídeo Manifesto EVP</t>
  </si>
  <si>
    <t xml:space="preserve">Vídeo retrospectiva </t>
  </si>
  <si>
    <t>VISITA PREFEITO E MINISTRO</t>
  </si>
  <si>
    <t>Você conhece?</t>
  </si>
  <si>
    <t>🔥 Alteração</t>
  </si>
  <si>
    <t>Você sabia!</t>
  </si>
  <si>
    <t>Você sabia?</t>
  </si>
  <si>
    <t>Você Sabia?</t>
  </si>
  <si>
    <t>Você sania?</t>
  </si>
  <si>
    <t>Wavelive 07/07</t>
  </si>
  <si>
    <t>Quantidade de entregas por solicitação</t>
  </si>
  <si>
    <t>Rótulos de Linha</t>
  </si>
  <si>
    <t>Total Geral</t>
  </si>
  <si>
    <t>ago</t>
  </si>
  <si>
    <t>Soma de Quantidade de entregas por solicitação</t>
  </si>
  <si>
    <t>PPT</t>
  </si>
  <si>
    <t>TOTAL</t>
  </si>
  <si>
    <t>UN</t>
  </si>
  <si>
    <t>PAG</t>
  </si>
  <si>
    <t>VIDEOS</t>
  </si>
  <si>
    <t>DESTAQUES</t>
  </si>
  <si>
    <t>QUANT</t>
  </si>
  <si>
    <t>SLA</t>
  </si>
  <si>
    <t>MAI</t>
  </si>
  <si>
    <t>JUN</t>
  </si>
  <si>
    <t>JUL</t>
  </si>
  <si>
    <t>AGO</t>
  </si>
  <si>
    <t>SET</t>
  </si>
  <si>
    <t>OUT</t>
  </si>
  <si>
    <t>NOV</t>
  </si>
  <si>
    <t>DEZ</t>
  </si>
  <si>
    <t>PIPEFY</t>
  </si>
  <si>
    <t>EVENTOS</t>
  </si>
  <si>
    <t>LINKEDIN</t>
  </si>
  <si>
    <t>E BOOK</t>
  </si>
  <si>
    <t>Rótulos de Coluna</t>
  </si>
  <si>
    <t>MÉDIA/ DIA</t>
  </si>
  <si>
    <t>DIAS ÚTEIS</t>
  </si>
  <si>
    <t>PATROCÍNIOS</t>
  </si>
  <si>
    <t>Tempo total na fase 🔒 Briefing Incorreto (dias)</t>
  </si>
  <si>
    <t>Tempo total na fase Briefing Incorreto (dias)</t>
  </si>
  <si>
    <t xml:space="preserve">DIAS UTÉIS </t>
  </si>
  <si>
    <t>QT / DU</t>
  </si>
  <si>
    <t xml:space="preserve">Ajuste da arte Domínio Banqueiros </t>
  </si>
  <si>
    <t>Aniversário Tools</t>
  </si>
  <si>
    <t>Apresentação Comercial - Grupo Somar</t>
  </si>
  <si>
    <t>Apresentação Comercial Tools - Grupo Somar</t>
  </si>
  <si>
    <t>Apresentação CTO</t>
  </si>
  <si>
    <t>Apresentação do Programa Amigo de Valor</t>
  </si>
  <si>
    <t>Arte camiseta facilitadores</t>
  </si>
  <si>
    <t>Arte das paredes Cobertura</t>
  </si>
  <si>
    <t>Arte para o e-mail de NPS</t>
  </si>
  <si>
    <t>Arte para Programa de Reconhecimento</t>
  </si>
  <si>
    <t>Assembleia - dissidio</t>
  </si>
  <si>
    <t>Assessment Sudamérica</t>
  </si>
  <si>
    <t>assinatura email</t>
  </si>
  <si>
    <t>Boiler plate</t>
  </si>
  <si>
    <t>Bolo mensal do aniversariantes</t>
  </si>
  <si>
    <t>Camiseta Cumbuca</t>
  </si>
  <si>
    <t>Colocar as artes no formato para TV</t>
  </si>
  <si>
    <t>Colocar pílulas no formato TV</t>
  </si>
  <si>
    <t>Comex T&amp;O</t>
  </si>
  <si>
    <t>Comunicação esportiva Tools</t>
  </si>
  <si>
    <t>Comunicado Domínios</t>
  </si>
  <si>
    <t>Comunicado Final Ação Crachá TOOLS</t>
  </si>
  <si>
    <t xml:space="preserve">Comunicado Track &amp; Field </t>
  </si>
  <si>
    <t>Convite Reatech</t>
  </si>
  <si>
    <t>Depoimentos Linkedin para SEAAC Americana</t>
  </si>
  <si>
    <t>Dissidio grupo 1</t>
  </si>
  <si>
    <t>Dissidio Grupo 10</t>
  </si>
  <si>
    <t>Dissidio grupo 11</t>
  </si>
  <si>
    <t>Dissidio Grupo 2</t>
  </si>
  <si>
    <t>Dissidio Grupo 3</t>
  </si>
  <si>
    <t>Dissidio Grupo 4</t>
  </si>
  <si>
    <t>Dissidio Grupo 5</t>
  </si>
  <si>
    <t>Dissidio Grupo 6</t>
  </si>
  <si>
    <t>Dissidio Grupo 7</t>
  </si>
  <si>
    <t>Dissidio Grupo 8</t>
  </si>
  <si>
    <t>Dissidio Grupo 9</t>
  </si>
  <si>
    <t>Domínio - nova data</t>
  </si>
  <si>
    <t>domínio Toolsds.com</t>
  </si>
  <si>
    <t>Domínios</t>
  </si>
  <si>
    <t>E-mail finalistas NOMEOU, GANHOU</t>
  </si>
  <si>
    <t>Enxoval de aniversário TOOLS</t>
  </si>
  <si>
    <t>espaços de convivências Tools e Santander</t>
  </si>
  <si>
    <t>Estacionamento Piracicaba</t>
  </si>
  <si>
    <t>Filme Entregas - Comex 01/09</t>
  </si>
  <si>
    <t>Kit Tools Simples</t>
  </si>
  <si>
    <t>Layout vagas</t>
  </si>
  <si>
    <t>Live - Pesquisa de Perfil Profissional</t>
  </si>
  <si>
    <t>Logo para camiseta dos Trovadores</t>
  </si>
  <si>
    <t>Material Jean Pierre</t>
  </si>
  <si>
    <t>Nova arte Cumbuca</t>
  </si>
  <si>
    <t xml:space="preserve">Novas assinaturas de e-mail </t>
  </si>
  <si>
    <t>Padrão visual informativos Tools</t>
  </si>
  <si>
    <t xml:space="preserve">PPT Argentina </t>
  </si>
  <si>
    <t xml:space="preserve">PPT Comex Banco </t>
  </si>
  <si>
    <t>PPT Comex T&amp;O</t>
  </si>
  <si>
    <t>Projeto reconhecimento engajamento</t>
  </si>
  <si>
    <t>Projeto Reconhecimento Tools</t>
  </si>
  <si>
    <t>Protocolo de Emergências médica Piracicaba</t>
  </si>
  <si>
    <t>Protocolo de emergências médicas SP</t>
  </si>
  <si>
    <t>Resumo Rebranding</t>
  </si>
  <si>
    <t>Roupagem de material Tools</t>
  </si>
  <si>
    <t>T&amp;F</t>
  </si>
  <si>
    <t>Tangibilização do EVP</t>
  </si>
  <si>
    <t>template para post</t>
  </si>
  <si>
    <t xml:space="preserve">teste </t>
  </si>
  <si>
    <t xml:space="preserve">Teste NPS </t>
  </si>
  <si>
    <t>TOOLSLETTER</t>
  </si>
  <si>
    <t>Track &amp; Field</t>
  </si>
  <si>
    <t>trade marketing - Piracicaba</t>
  </si>
  <si>
    <t>Trade Marketing Piracicaba</t>
  </si>
  <si>
    <t>Vídeo para TV do Alê</t>
  </si>
  <si>
    <t>VOCÊ CONHECE?</t>
  </si>
  <si>
    <t>VOCÊ SABIA</t>
  </si>
  <si>
    <t>VOCÊ SABIA?</t>
  </si>
  <si>
    <t>Concluído</t>
  </si>
  <si>
    <t>Conteúdo</t>
  </si>
  <si>
    <t>Briefings incorretos</t>
  </si>
  <si>
    <t>Aprovação da Arte</t>
  </si>
  <si>
    <t>Solicitações</t>
  </si>
  <si>
    <t>Alteração</t>
  </si>
  <si>
    <t>Design</t>
  </si>
  <si>
    <t>PRESS RELEASE</t>
  </si>
  <si>
    <t>DARK POSTS</t>
  </si>
  <si>
    <t>JAN</t>
  </si>
  <si>
    <t>FEV</t>
  </si>
  <si>
    <t>MAR</t>
  </si>
  <si>
    <t>ABR</t>
  </si>
  <si>
    <t>Finalizado em</t>
  </si>
  <si>
    <t>MATERIAIS DE 
DIVULGAÇÃO</t>
  </si>
  <si>
    <t>Refação vídeo rebranding
Festa das Nações
ATP e Rio Open 24</t>
  </si>
  <si>
    <t>Lead Time</t>
  </si>
  <si>
    <t>LEAD TIME</t>
  </si>
  <si>
    <t>Responsáveis</t>
  </si>
  <si>
    <t>Complexidade</t>
  </si>
  <si>
    <t>Lead Time (Bruto)</t>
  </si>
  <si>
    <t>Tempo total na fase Solicitações (dias)</t>
  </si>
  <si>
    <t>Tempo total na fase Conteúdo (dias)</t>
  </si>
  <si>
    <t>Tempo total na fase Aprovação Conteúdo (dias)</t>
  </si>
  <si>
    <t>Tempo total na fase Design (dias)</t>
  </si>
  <si>
    <t>Tempo total na fase Aprovação da Arte (dias)</t>
  </si>
  <si>
    <t>Tempo total na fase Alteração (dias)</t>
  </si>
  <si>
    <t>Bruno Campos</t>
  </si>
  <si>
    <t>Normal</t>
  </si>
  <si>
    <t>Média</t>
  </si>
  <si>
    <t>Alta</t>
  </si>
  <si>
    <t>Festa das Nações</t>
  </si>
  <si>
    <t>LinkedIn Day
Webséries</t>
  </si>
  <si>
    <t>Centro de Serviços Compartilhados</t>
  </si>
  <si>
    <t>Serviço Especializado e Pós-Venda</t>
  </si>
  <si>
    <t>Estratégia e Crescimento</t>
  </si>
  <si>
    <t>EDUARDO DIAS PALACIO</t>
  </si>
  <si>
    <t>Esteiras e Serviços Componentizados</t>
  </si>
  <si>
    <t>Premises &amp; Facilities</t>
  </si>
  <si>
    <t>Apresentação (PPT)</t>
  </si>
  <si>
    <t>Estúdio</t>
  </si>
  <si>
    <t>Evento</t>
  </si>
  <si>
    <t>Arte</t>
  </si>
  <si>
    <t>Tipo de demanda</t>
  </si>
  <si>
    <t>ppt</t>
  </si>
  <si>
    <t>Teams</t>
  </si>
  <si>
    <t>Banner</t>
  </si>
  <si>
    <t>PDF</t>
  </si>
  <si>
    <t>E-mail, WhatsApp, Teams e TV´s</t>
  </si>
  <si>
    <t>E-mail, animações em Tvs e conteúdo para grupos de lideranças.</t>
  </si>
  <si>
    <t>https://confluence.santanderbr.corp/pages/viewpage.action?pageId=612905356</t>
  </si>
  <si>
    <t>arte para teams, e-mail, wpp</t>
  </si>
  <si>
    <t>watts, e-mail</t>
  </si>
  <si>
    <t>WhatsApp</t>
  </si>
  <si>
    <t>TVs</t>
  </si>
  <si>
    <t>Conecta e Watts</t>
  </si>
  <si>
    <t>Whatsapp</t>
  </si>
  <si>
    <t>Texto Linkedin</t>
  </si>
  <si>
    <t>Video, WhatsApp e Animação para TV´s e Teams</t>
  </si>
  <si>
    <t>Vídeo, WhatsApp, animação para Tv´s e Teams</t>
  </si>
  <si>
    <t>Video, whatsApp e Animação para TV´s e Teams</t>
  </si>
  <si>
    <t>Video, Whatsapp e Animação para TVs e Teams</t>
  </si>
  <si>
    <t>Vídeo, WhatsApp, animação para Tvs e Teams</t>
  </si>
  <si>
    <t>e-mail e tv</t>
  </si>
  <si>
    <t>Email e TVs</t>
  </si>
  <si>
    <t>Template</t>
  </si>
  <si>
    <t>Imagens e gifs para uso em power point</t>
  </si>
  <si>
    <t>Live</t>
  </si>
  <si>
    <t xml:space="preserve">E-mail, Teams, Wpp  </t>
  </si>
  <si>
    <t>arte para o teams, zap e e-mail</t>
  </si>
  <si>
    <t>Todos os meios de comunicação utilizados pela empresa</t>
  </si>
  <si>
    <t>E-mail, Whats, Teams, TV´s.</t>
  </si>
  <si>
    <t>Vídeo (1920x1080)</t>
  </si>
  <si>
    <t>e-mail, tv, teams</t>
  </si>
  <si>
    <t>E-mail Tv WhatsApp Teams</t>
  </si>
  <si>
    <t>Nível de complexidade</t>
  </si>
  <si>
    <t>Exemplos</t>
  </si>
  <si>
    <t>Tempo máximo de produção</t>
  </si>
  <si>
    <t>Textos de até cinco linhas; artes com uma única imagem; formatos para até dois canais.</t>
  </si>
  <si>
    <t>5 dias úteis</t>
  </si>
  <si>
    <t>Arte com gifs e movimentos, texto com mais de 5 linhas; formatos para mais de dois canais.</t>
  </si>
  <si>
    <t>8 dias úteis</t>
  </si>
  <si>
    <t>Animação, edição de vídeo, manuais, e-books, guias, materiais ricos, templates, conteúdos interativos, campanhas externas.</t>
  </si>
  <si>
    <t>12 dias úteis</t>
  </si>
  <si>
    <t>Projeto</t>
  </si>
  <si>
    <t>Gestão de ATM e Numerário</t>
  </si>
  <si>
    <t>E-mail, WhatsApp</t>
  </si>
  <si>
    <t>Gif para PPT</t>
  </si>
  <si>
    <t>E-mail /Whatsapp</t>
  </si>
  <si>
    <t xml:space="preserve">Comunicado para ser enviado via email aos executivos Sr Head e acima </t>
  </si>
  <si>
    <t>email/apresentação</t>
  </si>
  <si>
    <t>Mockup</t>
  </si>
  <si>
    <t>NA</t>
  </si>
  <si>
    <t>email, TV´s</t>
  </si>
  <si>
    <t>email e teams</t>
  </si>
  <si>
    <t>Animação para TV, vídeo para máquina de café, broadcast, entre outros.</t>
  </si>
  <si>
    <t>animação TV, ebook</t>
  </si>
  <si>
    <t>E-mail, WhatsApp, Teams e TV</t>
  </si>
  <si>
    <t>email</t>
  </si>
  <si>
    <t>email e whatsapp</t>
  </si>
  <si>
    <t>E-mail</t>
  </si>
  <si>
    <t>E-mail e WhatsApp</t>
  </si>
  <si>
    <t>Email e whatsapp</t>
  </si>
  <si>
    <t>arte para teams, email e wpp</t>
  </si>
  <si>
    <t>Conecta PF, whatsapp, TV, email</t>
  </si>
  <si>
    <t>Whatsapp, e conecta, animação TV's andar</t>
  </si>
  <si>
    <t>doc</t>
  </si>
  <si>
    <t>Presencial - Feira de evento</t>
  </si>
  <si>
    <t>Atualização do arquivo</t>
  </si>
  <si>
    <t>Imagens</t>
  </si>
  <si>
    <t>E-mail, Live</t>
  </si>
  <si>
    <t>Teams para transmissão</t>
  </si>
  <si>
    <t>Live no estúdio</t>
  </si>
  <si>
    <t>Imagem</t>
  </si>
  <si>
    <t>PPT Template</t>
  </si>
  <si>
    <t>Arte para email, teams e wpp</t>
  </si>
  <si>
    <t xml:space="preserve">E-mail, WhatsApp e Teams. </t>
  </si>
  <si>
    <t>template email</t>
  </si>
  <si>
    <t xml:space="preserve">E-mail </t>
  </si>
  <si>
    <t>Post</t>
  </si>
  <si>
    <t xml:space="preserve">Apresentação em PPT </t>
  </si>
  <si>
    <t>Publicação LinkedIn</t>
  </si>
  <si>
    <t>arte para postarmos no teams geral</t>
  </si>
  <si>
    <t>E-mail, WhatsApp, Animação para TVs</t>
  </si>
  <si>
    <t>template de e-mail</t>
  </si>
  <si>
    <t>Teams e email</t>
  </si>
  <si>
    <t>e-mail</t>
  </si>
  <si>
    <t xml:space="preserve">Template editável </t>
  </si>
  <si>
    <t>PPT, PDF, Link</t>
  </si>
  <si>
    <t>Prioridade</t>
  </si>
  <si>
    <t>Catia Tomadon</t>
  </si>
  <si>
    <t>Cultura TOOLS</t>
  </si>
  <si>
    <t>Kaique Carvalho</t>
  </si>
  <si>
    <t>Governança TOOLS</t>
  </si>
  <si>
    <t>Eveny Guimarães Rodrigues Santos</t>
  </si>
  <si>
    <t xml:space="preserve">Jornada, Atendimento e Medidas. </t>
  </si>
  <si>
    <t>Teresa Cristina</t>
  </si>
  <si>
    <t>Governança</t>
  </si>
  <si>
    <t>Comunicação e Marketing</t>
  </si>
  <si>
    <t>Sara Ribeiro</t>
  </si>
  <si>
    <t>Esteiras de RH e Governança CSC</t>
  </si>
  <si>
    <t>Urgente!</t>
  </si>
  <si>
    <t>Eliane Cabral</t>
  </si>
  <si>
    <t>Comunicação</t>
  </si>
  <si>
    <t>Anna Julia Battistella Cardoso</t>
  </si>
  <si>
    <t>RH Negócios</t>
  </si>
  <si>
    <t>Bianca Oliveira</t>
  </si>
  <si>
    <t>Planejamento e Controle da Produção - PCP</t>
  </si>
  <si>
    <t>Jonathan Guilherme dos Santos</t>
  </si>
  <si>
    <t>Talent Acquisition</t>
  </si>
  <si>
    <t>Yoshie</t>
  </si>
  <si>
    <t>Desenvolvimento e Capacitação</t>
  </si>
  <si>
    <t xml:space="preserve">Marisa Alves Francisco </t>
  </si>
  <si>
    <t xml:space="preserve">Recursos Humanos </t>
  </si>
  <si>
    <t>Gustavo Faustino da Silva</t>
  </si>
  <si>
    <t>Employer Branding</t>
  </si>
  <si>
    <t>Fernanda</t>
  </si>
  <si>
    <t>EGP RH</t>
  </si>
  <si>
    <t>ELIANE CABRAL</t>
  </si>
  <si>
    <t>COMUNICAÇÃO</t>
  </si>
  <si>
    <t>Governança Tools</t>
  </si>
  <si>
    <t>Giovana</t>
  </si>
  <si>
    <t>Comunicação e Mkt</t>
  </si>
  <si>
    <t>Priscilla Teodoro Martins</t>
  </si>
  <si>
    <t>Saúde e Bem Estar</t>
  </si>
  <si>
    <t>Vânia Rocha</t>
  </si>
  <si>
    <t>Cultura TOLS</t>
  </si>
  <si>
    <t>Regiane Oliveira Araujo</t>
  </si>
  <si>
    <t>Facilities Predial - Soft Services</t>
  </si>
  <si>
    <t>Planejamento e Controle da Producação</t>
  </si>
  <si>
    <t>Letícia</t>
  </si>
  <si>
    <t>Gestão Predial</t>
  </si>
  <si>
    <t xml:space="preserve">Governança </t>
  </si>
  <si>
    <t>Kaique</t>
  </si>
  <si>
    <t>Erika Santos Queiroz</t>
  </si>
  <si>
    <t>Modelo e Gov. Componentes (MeG)</t>
  </si>
  <si>
    <t>Normal, Alta</t>
  </si>
  <si>
    <t>Rafaela Oliveira Brasileiro</t>
  </si>
  <si>
    <t>Hospitalidade</t>
  </si>
  <si>
    <t>Patricia Gabriel</t>
  </si>
  <si>
    <t>P&amp;amp;F</t>
  </si>
  <si>
    <t>Carol</t>
  </si>
  <si>
    <t xml:space="preserve">Comunicação </t>
  </si>
  <si>
    <t>Engajamento área</t>
  </si>
  <si>
    <t>Emerson</t>
  </si>
  <si>
    <t>Contabilidade</t>
  </si>
  <si>
    <t>Karoline Rodrigues</t>
  </si>
  <si>
    <t>RH</t>
  </si>
  <si>
    <t>Gustavo Silva</t>
  </si>
  <si>
    <t>Talent Acquisition &amp;amp; Employer Branding</t>
  </si>
  <si>
    <t>kaique</t>
  </si>
  <si>
    <t>Leticia</t>
  </si>
  <si>
    <t>Fernanda de Almeida</t>
  </si>
  <si>
    <t>Gestão Remota</t>
  </si>
  <si>
    <t>Priscila Alves Machado</t>
  </si>
  <si>
    <t>GPI</t>
  </si>
  <si>
    <t>Eliana Blanco Guimarães</t>
  </si>
  <si>
    <t>PRISCILA ALVES MACHADO</t>
  </si>
  <si>
    <t>GABRIELA SANTARPIA</t>
  </si>
  <si>
    <t xml:space="preserve">Gestão e Planejamento de Infra - Eng e Infra de REDE </t>
  </si>
  <si>
    <t>heloisa cangerana</t>
  </si>
  <si>
    <t>GPI celula de postos</t>
  </si>
  <si>
    <t>Heloisa Cangerana</t>
  </si>
  <si>
    <t>GPI - Célula de Postos</t>
  </si>
  <si>
    <t>Guilherme Musich</t>
  </si>
  <si>
    <t>Soluções Tools</t>
  </si>
  <si>
    <t>Governaça</t>
  </si>
  <si>
    <t>Carolina Arana</t>
  </si>
  <si>
    <t>Consultoria de Processo</t>
  </si>
  <si>
    <t>Flavio Paulo da Silva Costa</t>
  </si>
  <si>
    <t>Modelo e Gov. de Componentes</t>
  </si>
  <si>
    <t>Ramiro Oliveira</t>
  </si>
  <si>
    <t>Premises &amp;amp; Facilities</t>
  </si>
  <si>
    <t>comunicação</t>
  </si>
  <si>
    <t>Vitor</t>
  </si>
  <si>
    <t>Talent</t>
  </si>
  <si>
    <t>Vitor Cabral</t>
  </si>
  <si>
    <t>BRIEFING INCOMPLETO</t>
  </si>
  <si>
    <t>Bruna</t>
  </si>
  <si>
    <t>PADRÕES</t>
  </si>
  <si>
    <t>Gustavo Faustino</t>
  </si>
  <si>
    <t>Modelo e governança de componentes</t>
  </si>
  <si>
    <t>ERIKA SANTOS QUEIROZ</t>
  </si>
  <si>
    <t xml:space="preserve">Gestão Predial </t>
  </si>
  <si>
    <t>Leticia Oliveira</t>
  </si>
  <si>
    <t>Modelo e Governança de Componentes</t>
  </si>
  <si>
    <t>Denise</t>
  </si>
  <si>
    <t>Academia Santander</t>
  </si>
  <si>
    <t>Rafael de Moraes Meneghel</t>
  </si>
  <si>
    <t>Soluções Corporativas e RTB</t>
  </si>
  <si>
    <t>Rodrigo Alexandre Pessan</t>
  </si>
  <si>
    <t>Tesouraria e Soluções Cash</t>
  </si>
  <si>
    <t>Maria Eduarda Vieira Reis</t>
  </si>
  <si>
    <t>Governança de Pessoas</t>
  </si>
  <si>
    <t xml:space="preserve">Carol </t>
  </si>
  <si>
    <t>Carolina Azevedo Arana</t>
  </si>
  <si>
    <t xml:space="preserve">Wellington Antonio </t>
  </si>
  <si>
    <t xml:space="preserve">Evilyn Lopes da Silva </t>
  </si>
  <si>
    <t xml:space="preserve">Talent Acquisition </t>
  </si>
  <si>
    <t>DEBORAH MEIKARU</t>
  </si>
  <si>
    <t>VP PESSOAS</t>
  </si>
  <si>
    <t>Felipe Takeo</t>
  </si>
  <si>
    <t>Pré Vendas</t>
  </si>
  <si>
    <t>Governança CSC</t>
  </si>
  <si>
    <t xml:space="preserve">EGP </t>
  </si>
  <si>
    <t>Vânia da Silva Rocha</t>
  </si>
  <si>
    <t>Felipe Leonardo Pereira</t>
  </si>
  <si>
    <t>Engenharia Predial</t>
  </si>
  <si>
    <t>Valdenir Ferreira de Sousa</t>
  </si>
  <si>
    <t>Qualidade &amp;amp; Performance</t>
  </si>
  <si>
    <t xml:space="preserve">P&amp;amp;F </t>
  </si>
  <si>
    <t>Gabriela Miglioli</t>
  </si>
  <si>
    <t>PRISCILA MACHADO</t>
  </si>
  <si>
    <t>Email, WhatsApp, Animação para TV´s e mídias sociais</t>
  </si>
  <si>
    <t>Luccas Costa</t>
  </si>
  <si>
    <t>Hospitalidade - Gestão de Parcerias</t>
  </si>
  <si>
    <t>WhatsApp, Teams, Broadcasts (TV), Intranet</t>
  </si>
  <si>
    <t>Vídeo, WhatsApp, Animação para TVs, linkedin</t>
  </si>
  <si>
    <t>Mariana Barboza Machado</t>
  </si>
  <si>
    <t>Cultura Tools</t>
  </si>
  <si>
    <t xml:space="preserve">E-mail, teams, whatsapp, Tv </t>
  </si>
  <si>
    <t>Nathalia Correia Naolisk</t>
  </si>
  <si>
    <t>Benefícios e Saúde (Banco Santander)</t>
  </si>
  <si>
    <t>TV para Facilities</t>
  </si>
  <si>
    <t>Maria Eduarda Vieira</t>
  </si>
  <si>
    <t>Email Wpp e TEAMS</t>
  </si>
  <si>
    <t>E-mail, WhatsApp/Teams</t>
  </si>
  <si>
    <t>Teams, e-mail e WhatsApp</t>
  </si>
  <si>
    <t>EGP-RH</t>
  </si>
  <si>
    <t>Apresentação/PDF</t>
  </si>
  <si>
    <t xml:space="preserve">Arte </t>
  </si>
  <si>
    <t>EG RH Tools</t>
  </si>
  <si>
    <t xml:space="preserve">Projeção </t>
  </si>
  <si>
    <t>Valdenir Ferreira</t>
  </si>
  <si>
    <t>Qualidade e Performance</t>
  </si>
  <si>
    <t>NATHALIA NAOLISK | GABRIEL HENRIQUE PEREIRA NASCIMENTO</t>
  </si>
  <si>
    <t>Gestão de Benefícios e Saúde (Santander)</t>
  </si>
  <si>
    <t>E-mail, whatsapp e animação para TVs</t>
  </si>
  <si>
    <t>Vídeo para WPP</t>
  </si>
  <si>
    <t>Gabriela Miglioli Pires</t>
  </si>
  <si>
    <t>Pré-Vendas</t>
  </si>
  <si>
    <t>Pré Vendas - Implantação</t>
  </si>
  <si>
    <t>PPT, Email e Whatsapp</t>
  </si>
  <si>
    <t xml:space="preserve">Formatos </t>
  </si>
  <si>
    <t>O objetivo aqui é publicar nos canais da Tools.</t>
  </si>
  <si>
    <t xml:space="preserve">E-mail MKT </t>
  </si>
  <si>
    <t>Tempo total na fase Finalização (Envio de e-mail, PPT, etc) (dias)</t>
  </si>
  <si>
    <t>Tempo total na fase Acompanhamento CI Santander (dias)</t>
  </si>
  <si>
    <t>Tempo total na fase Aprovação Interna (dias)</t>
  </si>
  <si>
    <t>Peças entregues</t>
  </si>
  <si>
    <t>Paginas entregues</t>
  </si>
  <si>
    <t>Área</t>
  </si>
  <si>
    <t>Diretoria</t>
  </si>
  <si>
    <t>Nome do demandante</t>
  </si>
  <si>
    <t>Jaqueline Soares</t>
  </si>
  <si>
    <t xml:space="preserve">Comercial </t>
  </si>
  <si>
    <t>e-mail, Whatsapp e Linkedin</t>
  </si>
  <si>
    <t>DEMANDA URGENTE!!</t>
  </si>
  <si>
    <t>1,14941</t>
  </si>
  <si>
    <t>0,063704</t>
  </si>
  <si>
    <t>1,06809</t>
  </si>
  <si>
    <t>Demanda Cancelada</t>
  </si>
  <si>
    <t>Texto em word</t>
  </si>
  <si>
    <t>0,000683</t>
  </si>
  <si>
    <t>3,172257</t>
  </si>
  <si>
    <t>2,948576</t>
  </si>
  <si>
    <t>0,21934</t>
  </si>
  <si>
    <t>Email, Whats, TV e Teams</t>
  </si>
  <si>
    <t>0,009988</t>
  </si>
  <si>
    <t>5,091597</t>
  </si>
  <si>
    <t>Texto em Word</t>
  </si>
  <si>
    <t>2,907789</t>
  </si>
  <si>
    <t>0,220289</t>
  </si>
  <si>
    <t>0,751076</t>
  </si>
  <si>
    <t>.</t>
  </si>
  <si>
    <t>0,054931</t>
  </si>
  <si>
    <t>0,000475</t>
  </si>
  <si>
    <t>2,720625</t>
  </si>
  <si>
    <t>1,051366</t>
  </si>
  <si>
    <t>0,114734</t>
  </si>
  <si>
    <t>0,981875</t>
  </si>
  <si>
    <t>email, wpp, teams e tv</t>
  </si>
  <si>
    <t>0,103727</t>
  </si>
  <si>
    <t>3,147326</t>
  </si>
  <si>
    <t>1,98015</t>
  </si>
  <si>
    <t>Yoshie Clarissa Sakanoue</t>
  </si>
  <si>
    <t>Desenvolvimento &amp; Capacitação</t>
  </si>
  <si>
    <t>Compromisso Virtual no Teams</t>
  </si>
  <si>
    <t>0,00147</t>
  </si>
  <si>
    <t>3,040382</t>
  </si>
  <si>
    <t>2,903403</t>
  </si>
  <si>
    <t>0,055081</t>
  </si>
  <si>
    <t>1,933738</t>
  </si>
  <si>
    <t xml:space="preserve">Captação </t>
  </si>
  <si>
    <t>0,000428</t>
  </si>
  <si>
    <t>4,913704</t>
  </si>
  <si>
    <t>2,211215</t>
  </si>
  <si>
    <t>0,002766</t>
  </si>
  <si>
    <t xml:space="preserve">Comunicação e Marketing </t>
  </si>
  <si>
    <t xml:space="preserve">teams, tvs, e-mail </t>
  </si>
  <si>
    <t>0,000243</t>
  </si>
  <si>
    <t>8,860891</t>
  </si>
  <si>
    <t>1,869815</t>
  </si>
  <si>
    <t>7,024664</t>
  </si>
  <si>
    <t>Eduardo Dias Palacio</t>
  </si>
  <si>
    <t>LUIZA BORBA</t>
  </si>
  <si>
    <t>Hospitalidade - Serviços de Infraestrutura</t>
  </si>
  <si>
    <t>Arte para impressão em adesivo</t>
  </si>
  <si>
    <t>2,792951</t>
  </si>
  <si>
    <t>0,002025</t>
  </si>
  <si>
    <t>1,869711</t>
  </si>
  <si>
    <t>2,916748</t>
  </si>
  <si>
    <t>9,27456</t>
  </si>
  <si>
    <t>Email</t>
  </si>
  <si>
    <t>0,010625</t>
  </si>
  <si>
    <t>0,987836</t>
  </si>
  <si>
    <t>Cultura</t>
  </si>
  <si>
    <t>E-mail, WhatsApp e teams</t>
  </si>
  <si>
    <t>4,005706</t>
  </si>
  <si>
    <t>0,993472</t>
  </si>
  <si>
    <t>0,141759</t>
  </si>
  <si>
    <t>4,130984</t>
  </si>
  <si>
    <t>2,822315</t>
  </si>
  <si>
    <t>E-mail, WhatsApp e Teams</t>
  </si>
  <si>
    <t>0,230694</t>
  </si>
  <si>
    <t>2,126551</t>
  </si>
  <si>
    <t>3,059537</t>
  </si>
  <si>
    <t>0,650683</t>
  </si>
  <si>
    <t>2,906273</t>
  </si>
  <si>
    <t>0,221007</t>
  </si>
  <si>
    <t>0,04294</t>
  </si>
  <si>
    <t>1,025347</t>
  </si>
  <si>
    <t>0,007569</t>
  </si>
  <si>
    <t>0,06412</t>
  </si>
  <si>
    <t>Lucas Vasques Victor</t>
  </si>
  <si>
    <t>Satisfação &amp; Qualidade</t>
  </si>
  <si>
    <t>0,049653</t>
  </si>
  <si>
    <t>Grizielly</t>
  </si>
  <si>
    <t>T&amp;O Community</t>
  </si>
  <si>
    <t>Kahoot</t>
  </si>
  <si>
    <t>0,013206</t>
  </si>
  <si>
    <t>0,923229</t>
  </si>
  <si>
    <t>Gabriela</t>
  </si>
  <si>
    <t>Briefing incorreto</t>
  </si>
  <si>
    <t>1,15419</t>
  </si>
  <si>
    <t>E-mail e TVs</t>
  </si>
  <si>
    <t>0,000139</t>
  </si>
  <si>
    <t>5,245313</t>
  </si>
  <si>
    <t>7,001667</t>
  </si>
  <si>
    <t>0,010602</t>
  </si>
  <si>
    <t>uso do espaço</t>
  </si>
  <si>
    <t>2,770718</t>
  </si>
  <si>
    <t>0,000313</t>
  </si>
  <si>
    <t>Patricia Ferreira</t>
  </si>
  <si>
    <t>Recursos Humanos</t>
  </si>
  <si>
    <t>6,128113</t>
  </si>
  <si>
    <t>Raul Kalckmann</t>
  </si>
  <si>
    <t>Comercial</t>
  </si>
  <si>
    <t>Outros</t>
  </si>
  <si>
    <t>0,679711</t>
  </si>
  <si>
    <t>11,151019</t>
  </si>
  <si>
    <t>Maria Eduarda Vieira Ries</t>
  </si>
  <si>
    <t>Teams, Email</t>
  </si>
  <si>
    <t>0,003183</t>
  </si>
  <si>
    <t>0,957917</t>
  </si>
  <si>
    <t>0,004421</t>
  </si>
  <si>
    <t>0,009317</t>
  </si>
  <si>
    <t>3,17103</t>
  </si>
  <si>
    <t>capa linkedin</t>
  </si>
  <si>
    <t>0,020162</t>
  </si>
  <si>
    <t>11,044387</t>
  </si>
  <si>
    <t>3,976956</t>
  </si>
  <si>
    <t>9,970081</t>
  </si>
  <si>
    <t xml:space="preserve">Qualidade &amp; Satisfação </t>
  </si>
  <si>
    <t>Vídeo que será divulgado por e-mail.</t>
  </si>
  <si>
    <t>0,061042</t>
  </si>
  <si>
    <t>3,761968</t>
  </si>
  <si>
    <t>4,028692</t>
  </si>
  <si>
    <t>2,90478</t>
  </si>
  <si>
    <t>0,221493</t>
  </si>
  <si>
    <t>Vanessa Gentile</t>
  </si>
  <si>
    <t>Facilities Predial</t>
  </si>
  <si>
    <t>3,837616</t>
  </si>
  <si>
    <t>Gustavo</t>
  </si>
  <si>
    <t xml:space="preserve">Employer Branding </t>
  </si>
  <si>
    <t>arte para whatsapp</t>
  </si>
  <si>
    <t>0,000208</t>
  </si>
  <si>
    <t>Comunicação &amp; Marketing</t>
  </si>
  <si>
    <t>KV</t>
  </si>
  <si>
    <t>0,000347</t>
  </si>
  <si>
    <t>15,019306</t>
  </si>
  <si>
    <t>Vídeo</t>
  </si>
  <si>
    <t>2,853264</t>
  </si>
  <si>
    <t>4,017581</t>
  </si>
  <si>
    <t>Dispositivos de celular</t>
  </si>
  <si>
    <t>0,3236</t>
  </si>
  <si>
    <t>4,872407</t>
  </si>
  <si>
    <t>Cristiane Arruda</t>
  </si>
  <si>
    <t>GMPO</t>
  </si>
  <si>
    <t>Modelos Padrão de Comunicação para as esteiras operacionais da Tools.</t>
  </si>
  <si>
    <t>2,817569</t>
  </si>
  <si>
    <t>2,22985</t>
  </si>
  <si>
    <t>2,941632</t>
  </si>
  <si>
    <t>0,219595</t>
  </si>
  <si>
    <t>animação para TV</t>
  </si>
  <si>
    <t>0,000197</t>
  </si>
  <si>
    <t>2,885313</t>
  </si>
  <si>
    <t xml:space="preserve">Hospitalidades </t>
  </si>
  <si>
    <t>E-mail, Whats App, Animação para Tvs e Teams</t>
  </si>
  <si>
    <t>0,064178</t>
  </si>
  <si>
    <t>0,229537</t>
  </si>
  <si>
    <t>3,764109</t>
  </si>
  <si>
    <t>2,909861</t>
  </si>
  <si>
    <t>0,219861</t>
  </si>
  <si>
    <t>Texto word</t>
  </si>
  <si>
    <t>0,005706</t>
  </si>
  <si>
    <t>3,171331</t>
  </si>
  <si>
    <t xml:space="preserve">email, teams, zap </t>
  </si>
  <si>
    <t>3,003275</t>
  </si>
  <si>
    <t>2,199838</t>
  </si>
  <si>
    <t>1,747928</t>
  </si>
  <si>
    <t>1,142222</t>
  </si>
  <si>
    <t>2,996852</t>
  </si>
  <si>
    <t>2,784815</t>
  </si>
  <si>
    <t>0,000255</t>
  </si>
  <si>
    <t>0,000845</t>
  </si>
  <si>
    <t>0,002465</t>
  </si>
  <si>
    <t>0,00015</t>
  </si>
  <si>
    <t>0,00044</t>
  </si>
  <si>
    <t>Áudio</t>
  </si>
  <si>
    <t>2,783403</t>
  </si>
  <si>
    <t>Daniel Ishimura</t>
  </si>
  <si>
    <t>Premises e Facilities</t>
  </si>
  <si>
    <t>email, whatsapp</t>
  </si>
  <si>
    <t>0,033576</t>
  </si>
  <si>
    <t>1,957292</t>
  </si>
  <si>
    <t>Eduardo Dias Palacio e Rafaela Oliveira Vieira</t>
  </si>
  <si>
    <t>Hospitalidades</t>
  </si>
  <si>
    <t>ARTE PARA IMPRESSÃO EM ADESIVO 42cm A x 29,5cm L</t>
  </si>
  <si>
    <t>Demanda - CI Santander</t>
  </si>
  <si>
    <t>0,029375</t>
  </si>
  <si>
    <t>0,002037</t>
  </si>
  <si>
    <t>0,980567</t>
  </si>
  <si>
    <t>11,748877</t>
  </si>
  <si>
    <t>8,06765</t>
  </si>
  <si>
    <t>0,002697</t>
  </si>
  <si>
    <t>3,171921</t>
  </si>
  <si>
    <t>2,901713</t>
  </si>
  <si>
    <t>0,222743</t>
  </si>
  <si>
    <t>email, tv´s</t>
  </si>
  <si>
    <t>0,020648</t>
  </si>
  <si>
    <t>6,26515</t>
  </si>
  <si>
    <t>6,977512</t>
  </si>
  <si>
    <t>1,774942</t>
  </si>
  <si>
    <t>2,956331</t>
  </si>
  <si>
    <t>4,016146</t>
  </si>
  <si>
    <t>PPt</t>
  </si>
  <si>
    <t>6,921088</t>
  </si>
  <si>
    <t>0,00213</t>
  </si>
  <si>
    <t>1,17206</t>
  </si>
  <si>
    <t>0,000625</t>
  </si>
  <si>
    <t>0,000301</t>
  </si>
  <si>
    <t>0,00434</t>
  </si>
  <si>
    <t>3,171644</t>
  </si>
  <si>
    <t>ELIANA BLANCO GUIMARÃES</t>
  </si>
  <si>
    <t>Vídeo do antes e depois da Reforma</t>
  </si>
  <si>
    <t>0,052535</t>
  </si>
  <si>
    <t>2,781424</t>
  </si>
  <si>
    <t>0,307211</t>
  </si>
  <si>
    <t>0,921007</t>
  </si>
  <si>
    <t>6,996238</t>
  </si>
  <si>
    <t>0,0675</t>
  </si>
  <si>
    <t>2,003981</t>
  </si>
  <si>
    <t>Thiago Galvao da Silva</t>
  </si>
  <si>
    <t>E-mail, WhatsApp, Teams</t>
  </si>
  <si>
    <t>0,16235</t>
  </si>
  <si>
    <t>0,039051</t>
  </si>
  <si>
    <t>0,916736</t>
  </si>
  <si>
    <t>7,071655</t>
  </si>
  <si>
    <t>0,006539</t>
  </si>
  <si>
    <t xml:space="preserve">e-mail e tvs </t>
  </si>
  <si>
    <t>1,111609</t>
  </si>
  <si>
    <t>0,992894</t>
  </si>
  <si>
    <t>animação para tvs</t>
  </si>
  <si>
    <t>4,949456</t>
  </si>
  <si>
    <t>1,283507</t>
  </si>
  <si>
    <t xml:space="preserve">Henrique Fernandes da Silva </t>
  </si>
  <si>
    <t>Formato 16:09 (horizontal)</t>
  </si>
  <si>
    <t>0,070671</t>
  </si>
  <si>
    <t>0,035185</t>
  </si>
  <si>
    <t>0,993727</t>
  </si>
  <si>
    <t>7,20684</t>
  </si>
  <si>
    <t>0,985602</t>
  </si>
  <si>
    <t>EGP - RH Negócios</t>
  </si>
  <si>
    <t>e-mail (comunicação em agenda de live)</t>
  </si>
  <si>
    <t>0,142963</t>
  </si>
  <si>
    <t>5,981655</t>
  </si>
  <si>
    <t>2,000058</t>
  </si>
  <si>
    <t>0,805475</t>
  </si>
  <si>
    <t>5,160301</t>
  </si>
  <si>
    <t>0,000579</t>
  </si>
  <si>
    <t>0,012211</t>
  </si>
  <si>
    <t>Com&amp;MKT</t>
  </si>
  <si>
    <t>Site</t>
  </si>
  <si>
    <t>Alta, Projeto</t>
  </si>
  <si>
    <t>0,001157</t>
  </si>
  <si>
    <t>Email, whats e teams</t>
  </si>
  <si>
    <t>0,090012</t>
  </si>
  <si>
    <t>5,888495</t>
  </si>
  <si>
    <t>3,294155</t>
  </si>
  <si>
    <t>0,952477</t>
  </si>
  <si>
    <t>Yuri Martinez</t>
  </si>
  <si>
    <t>CoE de Dados</t>
  </si>
  <si>
    <t>E-mail, WhatsApp, Animação para TVs, Mensagem Teams</t>
  </si>
  <si>
    <t>2,807662</t>
  </si>
  <si>
    <t>TERESA</t>
  </si>
  <si>
    <t>CULTURA</t>
  </si>
  <si>
    <t>Identidade visual, arte para divulgação da abertura da votação, selo de notebook para premiação, template para divulgação em redes sociais e assinatura especial para Outlook</t>
  </si>
  <si>
    <t>0,997164</t>
  </si>
  <si>
    <t>3,023391</t>
  </si>
  <si>
    <t>3,020567</t>
  </si>
  <si>
    <t>16,755845</t>
  </si>
  <si>
    <t>Capacitação</t>
  </si>
  <si>
    <t>Gravação de vídeo tipo Pílula de Conhecimento sobre utilização da ferramenta</t>
  </si>
  <si>
    <t>0,073796</t>
  </si>
  <si>
    <t>Vídeo tipo pílula de conhecimento para client services</t>
  </si>
  <si>
    <t>0,849086</t>
  </si>
  <si>
    <t>comunic. e mkt</t>
  </si>
  <si>
    <t xml:space="preserve">tvs e e-mail </t>
  </si>
  <si>
    <t>0,000278</t>
  </si>
  <si>
    <t>0,206412</t>
  </si>
  <si>
    <t>12,774572</t>
  </si>
  <si>
    <t>Giliane Duarte</t>
  </si>
  <si>
    <t>Qualidade &amp; Performance</t>
  </si>
  <si>
    <t>Power Point</t>
  </si>
  <si>
    <t>2,960012</t>
  </si>
  <si>
    <t>0,000046</t>
  </si>
  <si>
    <t xml:space="preserve">Site </t>
  </si>
  <si>
    <t>0,000231</t>
  </si>
  <si>
    <t>0,011296</t>
  </si>
  <si>
    <t xml:space="preserve">Com&amp;MKT </t>
  </si>
  <si>
    <t>0,005567</t>
  </si>
  <si>
    <t>0,000289</t>
  </si>
  <si>
    <t>5,751285</t>
  </si>
  <si>
    <t>1,28338</t>
  </si>
  <si>
    <t>2,049225</t>
  </si>
  <si>
    <t>e-mail, whatsapp e teams</t>
  </si>
  <si>
    <t>5,783137</t>
  </si>
  <si>
    <t>0,06338</t>
  </si>
  <si>
    <t>1,051528</t>
  </si>
  <si>
    <t>0,161192</t>
  </si>
  <si>
    <t>Fotos</t>
  </si>
  <si>
    <t>0,230208</t>
  </si>
  <si>
    <t>5,976782</t>
  </si>
  <si>
    <t>Email, teams e wpp</t>
  </si>
  <si>
    <t>0,140035</t>
  </si>
  <si>
    <t>Samir Faraj</t>
  </si>
  <si>
    <t>Suporte Conectividade 24/7</t>
  </si>
  <si>
    <t>Layout de camiseta para celebração de 1 ano do atendimento suporte conectividade.</t>
  </si>
  <si>
    <t>0,695729</t>
  </si>
  <si>
    <t>7,004873</t>
  </si>
  <si>
    <t>3,929653</t>
  </si>
  <si>
    <t>0,243056</t>
  </si>
  <si>
    <t xml:space="preserve">Com&amp;Mkt </t>
  </si>
  <si>
    <t>0,014363</t>
  </si>
  <si>
    <t>Client Services</t>
  </si>
  <si>
    <t>1,841875</t>
  </si>
  <si>
    <t>GABRIELA SANTARPIA MORAES DA SILVA</t>
  </si>
  <si>
    <t>Gestão e Planej. de Infraestrutura</t>
  </si>
  <si>
    <t>vídeo, whatsapp e animação para TVs e Teams</t>
  </si>
  <si>
    <t>1,758646</t>
  </si>
  <si>
    <t>0,000185</t>
  </si>
  <si>
    <t>0,061181</t>
  </si>
  <si>
    <t>Nancy Hiromi Nakao</t>
  </si>
  <si>
    <t>Soft Services</t>
  </si>
  <si>
    <t>1,927095</t>
  </si>
  <si>
    <t>1,271065</t>
  </si>
  <si>
    <t>LIVE TEAMS</t>
  </si>
  <si>
    <t>0,041898</t>
  </si>
  <si>
    <t>2,019132</t>
  </si>
  <si>
    <t>Karina Silva Martins</t>
  </si>
  <si>
    <t>Suporte e Controle</t>
  </si>
  <si>
    <t>e-mail, comunicados da área</t>
  </si>
  <si>
    <t>2,129201</t>
  </si>
  <si>
    <t>Com&amp;MT</t>
  </si>
  <si>
    <t>0,00022</t>
  </si>
  <si>
    <t>fundo de teams e header de linkedin</t>
  </si>
  <si>
    <t>3,729815</t>
  </si>
  <si>
    <t>0,278264</t>
  </si>
  <si>
    <t>2,95919</t>
  </si>
  <si>
    <t>Email e teams</t>
  </si>
  <si>
    <t>2,955868</t>
  </si>
  <si>
    <t>0,000058</t>
  </si>
  <si>
    <t>0,041181</t>
  </si>
  <si>
    <t>0,829294</t>
  </si>
  <si>
    <t>0,010104</t>
  </si>
  <si>
    <t>0,000116</t>
  </si>
  <si>
    <t>Flavio</t>
  </si>
  <si>
    <t>Modelo e Gov de Componentes</t>
  </si>
  <si>
    <t>Sala de PodCast da TOOLS com apresentação em PPT + Vídeos</t>
  </si>
  <si>
    <t>0,288947</t>
  </si>
  <si>
    <t>carolina.santos@toolsds.com</t>
  </si>
  <si>
    <t>Com&amp;Mkt</t>
  </si>
  <si>
    <t>Identidade visual, arte para divulgação da abertura das inscrições, selo de notebook para premiação dos ganhadores de cada uma das 6 diretorias, selo diferenciado de notebook para premiação dos ganhadores TOOLS; template para divulgação em redes sociais e assinatura especial para Outlook</t>
  </si>
  <si>
    <t>0,991134</t>
  </si>
  <si>
    <t>5,855046</t>
  </si>
  <si>
    <t>15,956551</t>
  </si>
  <si>
    <t>0,988229</t>
  </si>
  <si>
    <t>Gravação de vídeo, tipo pílula de conhecimento para exibição na Client Services</t>
  </si>
  <si>
    <t>0,076933</t>
  </si>
  <si>
    <t xml:space="preserve">Comunicação e Mkt </t>
  </si>
  <si>
    <t>Envio em todos os formatos, e-mail, TV, WhatsApp</t>
  </si>
  <si>
    <t>1,899965</t>
  </si>
  <si>
    <t>3,210093</t>
  </si>
  <si>
    <t>0,990984</t>
  </si>
  <si>
    <t>0,07191</t>
  </si>
  <si>
    <t xml:space="preserve">e-mail </t>
  </si>
  <si>
    <t>Normal, Projeto</t>
  </si>
  <si>
    <t>3,129514</t>
  </si>
  <si>
    <t>Carlos Bezerra</t>
  </si>
  <si>
    <t>Diretoria de Compliance - Compliance Regulatório</t>
  </si>
  <si>
    <t>Comunicado Interno e Externo, divulgando as disposições sobre o Programa de Integridade e Código de Conduta Ética</t>
  </si>
  <si>
    <t>1,008657</t>
  </si>
  <si>
    <t>Enzo Caldeira</t>
  </si>
  <si>
    <t>MKT</t>
  </si>
  <si>
    <t>0,000486</t>
  </si>
  <si>
    <t>0,000984</t>
  </si>
  <si>
    <t>0,001285</t>
  </si>
  <si>
    <t>0,000914</t>
  </si>
  <si>
    <t>E-mail, Whatsapp, Animação para TVs e mensagem no Teams</t>
  </si>
  <si>
    <t>2,812211</t>
  </si>
  <si>
    <t>0,003692</t>
  </si>
  <si>
    <t xml:space="preserve">Carolina </t>
  </si>
  <si>
    <t>Pamila Rocha</t>
  </si>
  <si>
    <t>Animação para tvs, acesso pelo teams</t>
  </si>
  <si>
    <t>1,239387</t>
  </si>
  <si>
    <t>Dentro do Prazo?</t>
  </si>
  <si>
    <t>Email. Whats e teams</t>
  </si>
  <si>
    <t>0,904491</t>
  </si>
  <si>
    <t>4,145058</t>
  </si>
  <si>
    <t>34,02485</t>
  </si>
  <si>
    <t>2,20919</t>
  </si>
  <si>
    <t>0,819039</t>
  </si>
  <si>
    <t>7,966551</t>
  </si>
  <si>
    <t>3,131644</t>
  </si>
  <si>
    <t xml:space="preserve">Com e Mkt </t>
  </si>
  <si>
    <t>0,169063</t>
  </si>
  <si>
    <t>Email, Whatsapp e teams</t>
  </si>
  <si>
    <t>0,902813</t>
  </si>
  <si>
    <t>4,145069</t>
  </si>
  <si>
    <t>16,179907</t>
  </si>
  <si>
    <t>12,959097</t>
  </si>
  <si>
    <t xml:space="preserve">com e mkt </t>
  </si>
  <si>
    <t xml:space="preserve">vídeo </t>
  </si>
  <si>
    <t>0,159907</t>
  </si>
  <si>
    <t>5,927512</t>
  </si>
  <si>
    <t xml:space="preserve">Henrique Fernandes </t>
  </si>
  <si>
    <t>A4</t>
  </si>
  <si>
    <t>2,078264</t>
  </si>
  <si>
    <t>4,190463</t>
  </si>
  <si>
    <t>22,941806</t>
  </si>
  <si>
    <t>2,005058</t>
  </si>
  <si>
    <t>Luiza Borba</t>
  </si>
  <si>
    <t>ARTE</t>
  </si>
  <si>
    <t>3,845544</t>
  </si>
  <si>
    <t>17,153032</t>
  </si>
  <si>
    <t>3,923565</t>
  </si>
  <si>
    <t>Mayara Pereira de Jesus</t>
  </si>
  <si>
    <t>Informativo para os louge/copa</t>
  </si>
  <si>
    <t>2,205</t>
  </si>
  <si>
    <t>10,965046</t>
  </si>
  <si>
    <t>3,863831</t>
  </si>
  <si>
    <t>22,131146</t>
  </si>
  <si>
    <t>4,044225</t>
  </si>
  <si>
    <t>Fernanda Monaco Rasmussen</t>
  </si>
  <si>
    <t>Invite (mais próximo do evento) com arte será aberto novo briefing. Este aqui é apenas para garantia de reserva da data para o estúdio.</t>
  </si>
  <si>
    <t>10,90228</t>
  </si>
  <si>
    <t xml:space="preserve">Guilherme Santos Galvão </t>
  </si>
  <si>
    <t xml:space="preserve">Facilities Predial </t>
  </si>
  <si>
    <t>EMAIL</t>
  </si>
  <si>
    <t>2,847465</t>
  </si>
  <si>
    <t>1,025752</t>
  </si>
  <si>
    <t>0,177234</t>
  </si>
  <si>
    <t>e-mail, WhatsApp, entre outros</t>
  </si>
  <si>
    <t>10,051296</t>
  </si>
  <si>
    <t xml:space="preserve">email </t>
  </si>
  <si>
    <t>0,149502</t>
  </si>
  <si>
    <t xml:space="preserve">forms </t>
  </si>
  <si>
    <t>0,150498</t>
  </si>
  <si>
    <t>0,177639</t>
  </si>
  <si>
    <t>5,869722</t>
  </si>
  <si>
    <t>Com &amp; Mkt</t>
  </si>
  <si>
    <t xml:space="preserve">formulário </t>
  </si>
  <si>
    <t>0,174178</t>
  </si>
  <si>
    <t xml:space="preserve">Gestão e Planej. de Infraestrutura – Eng e Infra de Rede </t>
  </si>
  <si>
    <t>video, whatsapp, animação para TV's e teams</t>
  </si>
  <si>
    <t>1,110301</t>
  </si>
  <si>
    <t>7,718484</t>
  </si>
  <si>
    <t>5,95625</t>
  </si>
  <si>
    <t>0,168669</t>
  </si>
  <si>
    <t>TVS</t>
  </si>
  <si>
    <t>0,25309</t>
  </si>
  <si>
    <t>E-mail, WhatsApp, Animação para TVs, entre outros</t>
  </si>
  <si>
    <t>0,007755</t>
  </si>
  <si>
    <t>24,178368</t>
  </si>
  <si>
    <t>arte modelo criativo</t>
  </si>
  <si>
    <t>3,091829</t>
  </si>
  <si>
    <t>11,159653</t>
  </si>
  <si>
    <t>2,756354</t>
  </si>
  <si>
    <t>E-mail, wpp e teams</t>
  </si>
  <si>
    <t>0,230544</t>
  </si>
  <si>
    <t>37,775706</t>
  </si>
  <si>
    <t>0,943831</t>
  </si>
  <si>
    <t>0,136007</t>
  </si>
  <si>
    <t>0,221458</t>
  </si>
  <si>
    <t>0,215451</t>
  </si>
  <si>
    <t>37,774757</t>
  </si>
  <si>
    <t>2,166586</t>
  </si>
  <si>
    <t>Guilherme Santos Galvao</t>
  </si>
  <si>
    <t>TV's</t>
  </si>
  <si>
    <t>7,958519</t>
  </si>
  <si>
    <t>Impressão</t>
  </si>
  <si>
    <t>1,292535</t>
  </si>
  <si>
    <t>0,976713</t>
  </si>
  <si>
    <t>2,814097</t>
  </si>
  <si>
    <t>e-mail, teams e WhatsApp</t>
  </si>
  <si>
    <t>3,081794</t>
  </si>
  <si>
    <t>0,0725</t>
  </si>
  <si>
    <t>3,718194</t>
  </si>
  <si>
    <t>email, wpp, tv e teams</t>
  </si>
  <si>
    <t>0,195451</t>
  </si>
  <si>
    <t>4,071898</t>
  </si>
  <si>
    <t>0,708125</t>
  </si>
  <si>
    <t>Enzo de Paula Caldeira</t>
  </si>
  <si>
    <t>Formulário e E-mail</t>
  </si>
  <si>
    <t>0,000556</t>
  </si>
  <si>
    <t>0,001829</t>
  </si>
  <si>
    <t>0,931771</t>
  </si>
  <si>
    <t>E-mail, Teams e wpp</t>
  </si>
  <si>
    <t>7,369769</t>
  </si>
  <si>
    <t>10,883588</t>
  </si>
  <si>
    <t>2,087407</t>
  </si>
  <si>
    <t>4,793171</t>
  </si>
  <si>
    <t>0,931933</t>
  </si>
  <si>
    <t>E-mail, TVs</t>
  </si>
  <si>
    <t>0,08559</t>
  </si>
  <si>
    <t>3,691991</t>
  </si>
  <si>
    <t>1,202164</t>
  </si>
  <si>
    <t>0,002315</t>
  </si>
  <si>
    <t>Arte para impressão</t>
  </si>
  <si>
    <t>4,796979</t>
  </si>
  <si>
    <t>7,038704</t>
  </si>
  <si>
    <t>35,153634</t>
  </si>
  <si>
    <t>0,177211</t>
  </si>
  <si>
    <t>5,942963</t>
  </si>
  <si>
    <t>0,182176</t>
  </si>
  <si>
    <t>5,937257</t>
  </si>
  <si>
    <t>0,158426</t>
  </si>
  <si>
    <t>5,927685</t>
  </si>
  <si>
    <t xml:space="preserve">script </t>
  </si>
  <si>
    <t>0,155104</t>
  </si>
  <si>
    <t>5,927836</t>
  </si>
  <si>
    <t>Com &amp; MKT</t>
  </si>
  <si>
    <t xml:space="preserve">kv </t>
  </si>
  <si>
    <t>0,02265</t>
  </si>
  <si>
    <t>0,170972</t>
  </si>
  <si>
    <t xml:space="preserve">ppt </t>
  </si>
  <si>
    <t>0,170081</t>
  </si>
  <si>
    <t>0,000127</t>
  </si>
  <si>
    <t>5,946829</t>
  </si>
  <si>
    <t>0,161377</t>
  </si>
  <si>
    <t>5,927176</t>
  </si>
  <si>
    <t>Email, Whats</t>
  </si>
  <si>
    <t>0,009167</t>
  </si>
  <si>
    <t>conteúdo do ppt da rg</t>
  </si>
  <si>
    <t>0,169271</t>
  </si>
  <si>
    <t>3,791644</t>
  </si>
  <si>
    <t>0,084537</t>
  </si>
  <si>
    <t>3,171632</t>
  </si>
  <si>
    <t>0,104873</t>
  </si>
  <si>
    <t>2,915475</t>
  </si>
  <si>
    <t>1,230139</t>
  </si>
  <si>
    <t>Qualidade</t>
  </si>
  <si>
    <t>Evento com transmissão ao vivo via Teams</t>
  </si>
  <si>
    <t>0,909595</t>
  </si>
  <si>
    <t>0,023287</t>
  </si>
  <si>
    <t>0,178287</t>
  </si>
  <si>
    <t>3,786632</t>
  </si>
  <si>
    <t>0,154086</t>
  </si>
  <si>
    <t>5,92794</t>
  </si>
  <si>
    <t>Com e Mkt</t>
  </si>
  <si>
    <t>0,103183</t>
  </si>
  <si>
    <t>17,724734</t>
  </si>
  <si>
    <t>0,301296</t>
  </si>
  <si>
    <t>2,903588</t>
  </si>
  <si>
    <t>7,980208</t>
  </si>
  <si>
    <t>HELOISA CANGERANA</t>
  </si>
  <si>
    <t>GPI - CÉLULA DE PAB</t>
  </si>
  <si>
    <t>E-MAIL E WHATSAPP</t>
  </si>
  <si>
    <t>1,005382</t>
  </si>
  <si>
    <t>25,299745</t>
  </si>
  <si>
    <t>1,997257</t>
  </si>
  <si>
    <t>gabriela santarpia moraes da silva</t>
  </si>
  <si>
    <t>video, whatsapp, animação para tv, teams</t>
  </si>
  <si>
    <t>1,107477</t>
  </si>
  <si>
    <t>7,718843</t>
  </si>
  <si>
    <t>5,956227</t>
  </si>
  <si>
    <t>0,168507</t>
  </si>
  <si>
    <t>email, whats e teams</t>
  </si>
  <si>
    <t>0,920694</t>
  </si>
  <si>
    <t>4,153831</t>
  </si>
  <si>
    <t>16,170868</t>
  </si>
  <si>
    <t>12,959213</t>
  </si>
  <si>
    <t>Email, Whats e Teams</t>
  </si>
  <si>
    <t>0,275301</t>
  </si>
  <si>
    <t>4,715035</t>
  </si>
  <si>
    <t>16,232118</t>
  </si>
  <si>
    <t>12,959132</t>
  </si>
  <si>
    <t>0,17684</t>
  </si>
  <si>
    <t>legenda</t>
  </si>
  <si>
    <t>0,162106</t>
  </si>
  <si>
    <t xml:space="preserve">email, </t>
  </si>
  <si>
    <t>2,995394</t>
  </si>
  <si>
    <t>3,025069</t>
  </si>
  <si>
    <t>0,278576</t>
  </si>
  <si>
    <t>0,740544</t>
  </si>
  <si>
    <t>0,160775</t>
  </si>
  <si>
    <t>5,927292</t>
  </si>
  <si>
    <t>0,189294</t>
  </si>
  <si>
    <t>3,780417</t>
  </si>
  <si>
    <t>0,129641</t>
  </si>
  <si>
    <t>2,040556</t>
  </si>
  <si>
    <t>Email, WhatsApp e Teams</t>
  </si>
  <si>
    <t>0,900613</t>
  </si>
  <si>
    <t>4,132882</t>
  </si>
  <si>
    <t>16,192164</t>
  </si>
  <si>
    <t>0,182546</t>
  </si>
  <si>
    <t>0,00037</t>
  </si>
  <si>
    <t>5,936968</t>
  </si>
  <si>
    <t>0,898576</t>
  </si>
  <si>
    <t>38,296146</t>
  </si>
  <si>
    <t>3,825012</t>
  </si>
  <si>
    <t>2,175752</t>
  </si>
  <si>
    <t>2,960498</t>
  </si>
  <si>
    <t>Grizielly Matos</t>
  </si>
  <si>
    <t>Uso do kahoot</t>
  </si>
  <si>
    <t>0,214919</t>
  </si>
  <si>
    <t>10,051852</t>
  </si>
  <si>
    <t>0,000162</t>
  </si>
  <si>
    <t>0,263889</t>
  </si>
  <si>
    <t xml:space="preserve"> Anderson Andre Pscheidt</t>
  </si>
  <si>
    <t>0,842315</t>
  </si>
  <si>
    <t>15,210775</t>
  </si>
  <si>
    <t>0,000093</t>
  </si>
  <si>
    <t>2,840058</t>
  </si>
  <si>
    <t>3,351759</t>
  </si>
  <si>
    <t>0,657477</t>
  </si>
  <si>
    <t>0,102222</t>
  </si>
  <si>
    <t>Equipe no Teams</t>
  </si>
  <si>
    <t>7,936377</t>
  </si>
  <si>
    <t>17,722616</t>
  </si>
  <si>
    <t>0,301435</t>
  </si>
  <si>
    <t>2,903646</t>
  </si>
  <si>
    <t>Email, Teams e WhatsApp</t>
  </si>
  <si>
    <t>1,252338</t>
  </si>
  <si>
    <t>38,91838</t>
  </si>
  <si>
    <t>4,025799</t>
  </si>
  <si>
    <t>2,17735</t>
  </si>
  <si>
    <t>2,758137</t>
  </si>
  <si>
    <t>Vinicius Fantazia</t>
  </si>
  <si>
    <t>Atendimento GIUU</t>
  </si>
  <si>
    <t>E-mail, Animação para TVs</t>
  </si>
  <si>
    <t>6,917905</t>
  </si>
  <si>
    <t>Peças de Conteúdo</t>
  </si>
  <si>
    <t>Ana Luiza Morais de Souza</t>
  </si>
  <si>
    <t>Outro</t>
  </si>
  <si>
    <t>1,954792</t>
  </si>
  <si>
    <t>28,737535</t>
  </si>
  <si>
    <t>0,000069</t>
  </si>
  <si>
    <t>0,000023</t>
  </si>
  <si>
    <t>0,195069</t>
  </si>
  <si>
    <t>0,854942</t>
  </si>
  <si>
    <t>0,016794</t>
  </si>
  <si>
    <t>e-mail, whatsapp</t>
  </si>
  <si>
    <t>6,152917</t>
  </si>
  <si>
    <t>1,024317</t>
  </si>
  <si>
    <t>2,9575</t>
  </si>
  <si>
    <t>3,785775</t>
  </si>
  <si>
    <t>PPT  ou Word</t>
  </si>
  <si>
    <t>0,249826</t>
  </si>
  <si>
    <t>3,590833</t>
  </si>
  <si>
    <t>0,087164</t>
  </si>
  <si>
    <t>0,280544</t>
  </si>
  <si>
    <t>Denis Carlos dos Santos</t>
  </si>
  <si>
    <t xml:space="preserve"> Performance e Controle</t>
  </si>
  <si>
    <t>1,065347</t>
  </si>
  <si>
    <t>0,317708</t>
  </si>
  <si>
    <t>2,939884</t>
  </si>
  <si>
    <t>3,759769</t>
  </si>
  <si>
    <t>E-mail, TV e Teams</t>
  </si>
  <si>
    <t>0,001007</t>
  </si>
  <si>
    <t>1,86037</t>
  </si>
  <si>
    <t>1,951713</t>
  </si>
  <si>
    <t>PPT para apresentação</t>
  </si>
  <si>
    <t>5,254456</t>
  </si>
  <si>
    <t>0,778449</t>
  </si>
  <si>
    <t>0,90081</t>
  </si>
  <si>
    <t>Performance e Controle</t>
  </si>
  <si>
    <t>0,980127</t>
  </si>
  <si>
    <t>6,116123</t>
  </si>
  <si>
    <t>0,778715</t>
  </si>
  <si>
    <t>2,049491</t>
  </si>
  <si>
    <t>0,904363</t>
  </si>
  <si>
    <t>Nidia Licia Lira Araujo</t>
  </si>
  <si>
    <t>E-mail, WhatsApp, Teams , LinkedIn, Animação para TVs, entre outros</t>
  </si>
  <si>
    <t>0,937836</t>
  </si>
  <si>
    <t>3,939144</t>
  </si>
  <si>
    <t>7,074155</t>
  </si>
  <si>
    <t>3,77235</t>
  </si>
  <si>
    <t>2,206991</t>
  </si>
  <si>
    <t>5,648495</t>
  </si>
  <si>
    <t>1,107986</t>
  </si>
  <si>
    <t>0,188484</t>
  </si>
  <si>
    <t>2,205231</t>
  </si>
  <si>
    <t>5,837072</t>
  </si>
  <si>
    <t>1,108113</t>
  </si>
  <si>
    <t>2,335579</t>
  </si>
  <si>
    <t>5,916713</t>
  </si>
  <si>
    <t>1,022928</t>
  </si>
  <si>
    <t>Identidade visual, selo de notebook para premiação (10, 15, 20, 25, 30 OU 35 anos)</t>
  </si>
  <si>
    <t>0,906111</t>
  </si>
  <si>
    <t>15,979363</t>
  </si>
  <si>
    <t>55,238287</t>
  </si>
  <si>
    <t>3,815914</t>
  </si>
  <si>
    <t>2,348113</t>
  </si>
  <si>
    <t>0,000359</t>
  </si>
  <si>
    <t>ELIANA BLANCO GUIAMRÃES</t>
  </si>
  <si>
    <t>2,109039</t>
  </si>
  <si>
    <t>0,66412</t>
  </si>
  <si>
    <t>0,250046</t>
  </si>
  <si>
    <t>17,749641</t>
  </si>
  <si>
    <t>0,107373</t>
  </si>
  <si>
    <t>0,105463</t>
  </si>
  <si>
    <t>1,954456</t>
  </si>
  <si>
    <t>1,888785</t>
  </si>
  <si>
    <t>4,92147</t>
  </si>
  <si>
    <t>e-mail, teams e WhatsApp.</t>
  </si>
  <si>
    <t>1,735116</t>
  </si>
  <si>
    <t>3,94669</t>
  </si>
  <si>
    <t>1,888889</t>
  </si>
  <si>
    <t>1,214028</t>
  </si>
  <si>
    <t>Rafael Rabelo dos Santos</t>
  </si>
  <si>
    <t>Engenharia e Infraestrutura de Rede</t>
  </si>
  <si>
    <t>whatsapp, teams, TV, email</t>
  </si>
  <si>
    <t>0,947986</t>
  </si>
  <si>
    <t>7,047523</t>
  </si>
  <si>
    <t>1,185324</t>
  </si>
  <si>
    <t>9,808241</t>
  </si>
  <si>
    <t>template</t>
  </si>
  <si>
    <t>0,000266</t>
  </si>
  <si>
    <t>1,975428</t>
  </si>
  <si>
    <t>6,962975</t>
  </si>
  <si>
    <t>11,08412</t>
  </si>
  <si>
    <t>Denis</t>
  </si>
  <si>
    <t>0,662824</t>
  </si>
  <si>
    <t>0,000521</t>
  </si>
  <si>
    <t>1,077697</t>
  </si>
  <si>
    <t>5,268009</t>
  </si>
  <si>
    <t>0,092326</t>
  </si>
  <si>
    <t>3,031852</t>
  </si>
  <si>
    <t>6,106481</t>
  </si>
  <si>
    <t>0,195058</t>
  </si>
  <si>
    <t>0,686771</t>
  </si>
  <si>
    <t>E-mail, WhatsApp, Teams e Animação para TV</t>
  </si>
  <si>
    <t>0,948553</t>
  </si>
  <si>
    <t>5,832188</t>
  </si>
  <si>
    <t>0,194051</t>
  </si>
  <si>
    <t>1,202303</t>
  </si>
  <si>
    <t>1,725579</t>
  </si>
  <si>
    <t>0,238924</t>
  </si>
  <si>
    <t>5,874907</t>
  </si>
  <si>
    <t>1,244988</t>
  </si>
  <si>
    <t>1,87662</t>
  </si>
  <si>
    <t>Daniel Jacinto de Moraes</t>
  </si>
  <si>
    <t>Padrões, Modelos e Desenvolvimento de Fornecedores</t>
  </si>
  <si>
    <t>Video e arquivos de imagens em alta.</t>
  </si>
  <si>
    <t>2,946285</t>
  </si>
  <si>
    <t>1,29294</t>
  </si>
  <si>
    <t>2,919873</t>
  </si>
  <si>
    <t>arte em arquivo em alta</t>
  </si>
  <si>
    <t>2,951458</t>
  </si>
  <si>
    <t>1,293889</t>
  </si>
  <si>
    <t>2,917396</t>
  </si>
  <si>
    <t>arte</t>
  </si>
  <si>
    <t>1,000313</t>
  </si>
  <si>
    <t>43,910475</t>
  </si>
  <si>
    <t>69,415752</t>
  </si>
  <si>
    <t>1,720972</t>
  </si>
  <si>
    <t>E-mail, Teams, Whats</t>
  </si>
  <si>
    <t>6,195926</t>
  </si>
  <si>
    <t>13,607338</t>
  </si>
  <si>
    <t>2,289769</t>
  </si>
  <si>
    <t>2,967002</t>
  </si>
  <si>
    <t>4,014051</t>
  </si>
  <si>
    <t>Jonathan Santos</t>
  </si>
  <si>
    <t>Talent Acquisition Tools</t>
  </si>
  <si>
    <t>Word</t>
  </si>
  <si>
    <t>1,124977</t>
  </si>
  <si>
    <t>18,720012</t>
  </si>
  <si>
    <t>1,194514</t>
  </si>
  <si>
    <t>8,122025</t>
  </si>
  <si>
    <t>0,852477</t>
  </si>
  <si>
    <t>0,329387</t>
  </si>
  <si>
    <t>1,781678</t>
  </si>
  <si>
    <t>0,065405</t>
  </si>
  <si>
    <t>0,175764</t>
  </si>
  <si>
    <t>0,001319</t>
  </si>
  <si>
    <t>0,010775</t>
  </si>
  <si>
    <t>tela de fundo do teams</t>
  </si>
  <si>
    <t>1,005521</t>
  </si>
  <si>
    <t>2,312813</t>
  </si>
  <si>
    <t>0,618137</t>
  </si>
  <si>
    <t xml:space="preserve">Rogerio Henrique Rodrigues </t>
  </si>
  <si>
    <t>Assessoria Operacional Varejo PJ</t>
  </si>
  <si>
    <t>0,757813</t>
  </si>
  <si>
    <t>0,009688</t>
  </si>
  <si>
    <t>E-mail, TV, Whats App</t>
  </si>
  <si>
    <t>1,075069</t>
  </si>
  <si>
    <t>0,859074</t>
  </si>
  <si>
    <t>48,819468</t>
  </si>
  <si>
    <t>E-mail, WhatsApp, teams e TVs</t>
  </si>
  <si>
    <t>1,644468</t>
  </si>
  <si>
    <t>5,264329</t>
  </si>
  <si>
    <t>e-mail, whatsApp</t>
  </si>
  <si>
    <t>0,731632</t>
  </si>
  <si>
    <t>E-mail, PPT e outros</t>
  </si>
  <si>
    <t>1,949826</t>
  </si>
  <si>
    <t>28,736863</t>
  </si>
  <si>
    <t>Ramiro Antonio de Oliveira</t>
  </si>
  <si>
    <t xml:space="preserve">P&amp;F - Hospitalidade - Serv Infra Predial </t>
  </si>
  <si>
    <t>1,747188</t>
  </si>
  <si>
    <t>4,879225</t>
  </si>
  <si>
    <t>0,009259</t>
  </si>
  <si>
    <t>Bruno De Martini Anastacio</t>
  </si>
  <si>
    <t>Logística &amp; Utilidades</t>
  </si>
  <si>
    <t>Website da TOOLS, redes sociais, comunicados à imprensa e newsletters</t>
  </si>
  <si>
    <t>1,039398</t>
  </si>
  <si>
    <t>25,970197</t>
  </si>
  <si>
    <t>E-mail (Comunicação)</t>
  </si>
  <si>
    <t>0,196563</t>
  </si>
  <si>
    <t>Transmissão ao vivo via Teams</t>
  </si>
  <si>
    <t>2,249178</t>
  </si>
  <si>
    <t>1,959861</t>
  </si>
  <si>
    <t>28,736169</t>
  </si>
  <si>
    <t>E-mail, WhatsApp, TVs, Poadcast, Teams</t>
  </si>
  <si>
    <t>0,851447</t>
  </si>
  <si>
    <t>1,02897</t>
  </si>
  <si>
    <t>2,009329</t>
  </si>
  <si>
    <t>E-mail, Whatsapp e PPT</t>
  </si>
  <si>
    <t>2,903495</t>
  </si>
  <si>
    <t>vídeo</t>
  </si>
  <si>
    <t>0,197847</t>
  </si>
  <si>
    <t>60,77147</t>
  </si>
  <si>
    <t>Website da TOOLS, redes sociais, comunicados à imprensa e newsletters.</t>
  </si>
  <si>
    <t>0,964225</t>
  </si>
  <si>
    <t>10,123414</t>
  </si>
  <si>
    <t>9,898472</t>
  </si>
  <si>
    <t>Diego Magno</t>
  </si>
  <si>
    <t>Onboard</t>
  </si>
  <si>
    <t>2,150903</t>
  </si>
  <si>
    <t xml:space="preserve">PPT de apresentação </t>
  </si>
  <si>
    <t>0,202303</t>
  </si>
  <si>
    <t>59,987037</t>
  </si>
  <si>
    <t>1920x1080 - TV</t>
  </si>
  <si>
    <t>8,185671</t>
  </si>
  <si>
    <t>fotos e vídeos</t>
  </si>
  <si>
    <t>0,227801</t>
  </si>
  <si>
    <t>60,773067</t>
  </si>
  <si>
    <t>1,078438</t>
  </si>
  <si>
    <t>camiseta, template (capa, fechamento e um ou dois slides básicos), fundo de teams, assinatura de email</t>
  </si>
  <si>
    <t>0,035428</t>
  </si>
  <si>
    <t>98,965544</t>
  </si>
  <si>
    <t>JULIANA</t>
  </si>
  <si>
    <t>QUALIDADE</t>
  </si>
  <si>
    <t>6,073044</t>
  </si>
  <si>
    <t>Enzo de Paula Cadeira</t>
  </si>
  <si>
    <t>1,832454</t>
  </si>
  <si>
    <t xml:space="preserve">Yoshie </t>
  </si>
  <si>
    <t>4,702326</t>
  </si>
  <si>
    <t>card</t>
  </si>
  <si>
    <t>1,627245</t>
  </si>
  <si>
    <t>TV´s</t>
  </si>
  <si>
    <t>2,695</t>
  </si>
  <si>
    <t>0,000718</t>
  </si>
  <si>
    <t>Vídeo, Whatsapp, e-mail</t>
  </si>
  <si>
    <t>9,986157</t>
  </si>
  <si>
    <t xml:space="preserve">PPT </t>
  </si>
  <si>
    <t>0,224097</t>
  </si>
  <si>
    <t>0,000567</t>
  </si>
  <si>
    <t>Wander Cunha</t>
  </si>
  <si>
    <t>PowerPoint</t>
  </si>
  <si>
    <t>0,000602</t>
  </si>
  <si>
    <t>0,000104</t>
  </si>
  <si>
    <t>0,019282</t>
  </si>
  <si>
    <t>2,7114</t>
  </si>
  <si>
    <t>1,05441</t>
  </si>
  <si>
    <t>3,198171</t>
  </si>
  <si>
    <t>2,84412</t>
  </si>
  <si>
    <t>Mariana Machado</t>
  </si>
  <si>
    <t>email, whatsapp e teams</t>
  </si>
  <si>
    <t>Normal, DEMANDA URGENTE!!</t>
  </si>
  <si>
    <t>0,033171</t>
  </si>
  <si>
    <t>0,004005</t>
  </si>
  <si>
    <t>0,126377</t>
  </si>
  <si>
    <t>Com. e Mkt.</t>
  </si>
  <si>
    <t>Cartão de visitas digital modelo TOOLS</t>
  </si>
  <si>
    <t>2,791134</t>
  </si>
  <si>
    <t>1,267095</t>
  </si>
  <si>
    <t>0,131296</t>
  </si>
  <si>
    <t>6,728461</t>
  </si>
  <si>
    <t>JPEG ou PNG</t>
  </si>
  <si>
    <t>0,674699</t>
  </si>
  <si>
    <t>2,327153</t>
  </si>
  <si>
    <t>0,678831</t>
  </si>
  <si>
    <t>Leandro</t>
  </si>
  <si>
    <t>WORD</t>
  </si>
  <si>
    <t>0,05338</t>
  </si>
  <si>
    <t>27,988218</t>
  </si>
  <si>
    <t>0,897199</t>
  </si>
  <si>
    <t>0,73787</t>
  </si>
  <si>
    <t>Luiza Borba Novaes dos Santos</t>
  </si>
  <si>
    <t>Hospitalidade - Serviços de Infra</t>
  </si>
  <si>
    <t>Arte impressa</t>
  </si>
  <si>
    <t>1,986794</t>
  </si>
  <si>
    <t>11,055174</t>
  </si>
  <si>
    <t>3,824074</t>
  </si>
  <si>
    <t>3,033403</t>
  </si>
  <si>
    <t>teams e email</t>
  </si>
  <si>
    <t>0,954144</t>
  </si>
  <si>
    <t>0,278785</t>
  </si>
  <si>
    <t>3,904074</t>
  </si>
  <si>
    <t>0,824873</t>
  </si>
  <si>
    <t>RAFAEL RABELO</t>
  </si>
  <si>
    <t>ENG E INFRAESTRUTURA DE REDE</t>
  </si>
  <si>
    <t>0,966944</t>
  </si>
  <si>
    <t>4,146921</t>
  </si>
  <si>
    <t>0,840868</t>
  </si>
  <si>
    <t>1,007269</t>
  </si>
  <si>
    <t>0,979306</t>
  </si>
  <si>
    <t>4,258785</t>
  </si>
  <si>
    <t>0,840961</t>
  </si>
  <si>
    <t>0,898519</t>
  </si>
  <si>
    <t xml:space="preserve">Cultura </t>
  </si>
  <si>
    <t xml:space="preserve">arte </t>
  </si>
  <si>
    <t>0,818275</t>
  </si>
  <si>
    <t>6,199815</t>
  </si>
  <si>
    <t>2,881019</t>
  </si>
  <si>
    <t>0,043912</t>
  </si>
  <si>
    <t>0,653148</t>
  </si>
  <si>
    <t>0,251157</t>
  </si>
  <si>
    <t>0,912581</t>
  </si>
  <si>
    <t>11,850718</t>
  </si>
  <si>
    <t>3,291701</t>
  </si>
  <si>
    <t>0,142373</t>
  </si>
  <si>
    <t>0,766875</t>
  </si>
  <si>
    <t>Forms, Produção.</t>
  </si>
  <si>
    <t>0,000336</t>
  </si>
  <si>
    <t>0,000394</t>
  </si>
  <si>
    <t>0,000174</t>
  </si>
  <si>
    <t>10,245266</t>
  </si>
  <si>
    <t>Gestão e Planejamento de Infraestrutura</t>
  </si>
  <si>
    <t>E-mail, WhatsApp, Animação para TVs e Teams</t>
  </si>
  <si>
    <t>3,711644</t>
  </si>
  <si>
    <t>0,090451</t>
  </si>
  <si>
    <t>2,915486</t>
  </si>
  <si>
    <t>1,326007</t>
  </si>
  <si>
    <t>2,642813</t>
  </si>
  <si>
    <t>0,033565</t>
  </si>
  <si>
    <t>Lucas Loffredo de Oliveira</t>
  </si>
  <si>
    <t>Ed Tools-Solucoes de Negocios</t>
  </si>
  <si>
    <t>7,988519</t>
  </si>
  <si>
    <t>42,962454</t>
  </si>
  <si>
    <t>20,683368</t>
  </si>
  <si>
    <t>3,01044</t>
  </si>
  <si>
    <t>2,637257</t>
  </si>
  <si>
    <t>0,006736</t>
  </si>
  <si>
    <t>0,09985</t>
  </si>
  <si>
    <t>0,072025</t>
  </si>
  <si>
    <t>0,000729</t>
  </si>
  <si>
    <t>2,651991</t>
  </si>
  <si>
    <t>0,020278</t>
  </si>
  <si>
    <t>0,099572</t>
  </si>
  <si>
    <t>0,072037</t>
  </si>
  <si>
    <t>Vania Rocha</t>
  </si>
  <si>
    <t>0,165891</t>
  </si>
  <si>
    <t>0,863646</t>
  </si>
  <si>
    <t>4,140625</t>
  </si>
  <si>
    <t>6,168345</t>
  </si>
  <si>
    <t>1,007361</t>
  </si>
  <si>
    <t>0,009595</t>
  </si>
  <si>
    <t>3,327106</t>
  </si>
  <si>
    <t>2,041215</t>
  </si>
  <si>
    <t>3,226609</t>
  </si>
  <si>
    <t>8,735231</t>
  </si>
  <si>
    <t>e-mail e teams</t>
  </si>
  <si>
    <t>0,835324</t>
  </si>
  <si>
    <t>0,158796</t>
  </si>
  <si>
    <t>1,075289</t>
  </si>
  <si>
    <t>0,807373</t>
  </si>
  <si>
    <t>2,950475</t>
  </si>
  <si>
    <t>0,02397</t>
  </si>
  <si>
    <t>2,704306</t>
  </si>
  <si>
    <t>1,007593</t>
  </si>
  <si>
    <t>2,339931</t>
  </si>
  <si>
    <t>5,16338</t>
  </si>
  <si>
    <t>7,073171</t>
  </si>
  <si>
    <t>0,75941</t>
  </si>
  <si>
    <t>0,798692</t>
  </si>
  <si>
    <t>4,301215</t>
  </si>
  <si>
    <t>0,311343</t>
  </si>
  <si>
    <t>1,702465</t>
  </si>
  <si>
    <t>0,723854</t>
  </si>
  <si>
    <t>11,209097</t>
  </si>
  <si>
    <t>1,057106</t>
  </si>
  <si>
    <t>0,990174</t>
  </si>
  <si>
    <t>0,763762</t>
  </si>
  <si>
    <t>Apresentação ppt</t>
  </si>
  <si>
    <t>0,104931</t>
  </si>
  <si>
    <t>25,199954</t>
  </si>
  <si>
    <t>2,015139</t>
  </si>
  <si>
    <t>0,691551</t>
  </si>
  <si>
    <t>Inovação</t>
  </si>
  <si>
    <t>Email, Animação para TVs, Whatsapp para líderes reencaminharem</t>
  </si>
  <si>
    <t>0,030104</t>
  </si>
  <si>
    <t>0,316204</t>
  </si>
  <si>
    <t>1,064155</t>
  </si>
  <si>
    <t>0,972141</t>
  </si>
  <si>
    <t>1,634502</t>
  </si>
  <si>
    <t>E-mail, Teams, WhatsApp</t>
  </si>
  <si>
    <t>0,006921</t>
  </si>
  <si>
    <t>0,000706</t>
  </si>
  <si>
    <t>0,046852</t>
  </si>
  <si>
    <t>0,95</t>
  </si>
  <si>
    <t>8,077002</t>
  </si>
  <si>
    <t>6,775451</t>
  </si>
  <si>
    <t>0,040498</t>
  </si>
  <si>
    <t>0,229977</t>
  </si>
  <si>
    <t>0,742581</t>
  </si>
  <si>
    <t>8,04787</t>
  </si>
  <si>
    <t>0,083333</t>
  </si>
  <si>
    <t>E-mail, Whatsapp</t>
  </si>
  <si>
    <t>2,696968</t>
  </si>
  <si>
    <t>7,33397</t>
  </si>
  <si>
    <t>2,015197</t>
  </si>
  <si>
    <t>0,216921</t>
  </si>
  <si>
    <t>1,661273</t>
  </si>
  <si>
    <t>4,788565</t>
  </si>
  <si>
    <t>email, teams e WhatsApp e tv</t>
  </si>
  <si>
    <t>0,813877</t>
  </si>
  <si>
    <t>12,199525</t>
  </si>
  <si>
    <t>6,888391</t>
  </si>
  <si>
    <t>1,994236</t>
  </si>
  <si>
    <t>0,258715</t>
  </si>
  <si>
    <t>Lucas dos Santos Leme</t>
  </si>
  <si>
    <t>Alimentação</t>
  </si>
  <si>
    <t>arquivo para imprimir adesivo de envelopamento de bebedouros</t>
  </si>
  <si>
    <t>2,786192</t>
  </si>
  <si>
    <t>2,68735</t>
  </si>
  <si>
    <t>2,952188</t>
  </si>
  <si>
    <t>4,670498</t>
  </si>
  <si>
    <t>Eliane Cabral em nome de Jaime Neves</t>
  </si>
  <si>
    <t>Celulas Especializadas de RH</t>
  </si>
  <si>
    <t>site</t>
  </si>
  <si>
    <t>0,794537</t>
  </si>
  <si>
    <t>0,07691</t>
  </si>
  <si>
    <t>0,95419</t>
  </si>
  <si>
    <t>0,785833</t>
  </si>
  <si>
    <t>0,084965</t>
  </si>
  <si>
    <t>0,944028</t>
  </si>
  <si>
    <t>0,785035</t>
  </si>
  <si>
    <t>0,095382</t>
  </si>
  <si>
    <t>0,933171</t>
  </si>
  <si>
    <t>SITE</t>
  </si>
  <si>
    <t>0,784248</t>
  </si>
  <si>
    <t>0,103935</t>
  </si>
  <si>
    <t>0,00081</t>
  </si>
  <si>
    <t>0,924248</t>
  </si>
  <si>
    <t>0,761157</t>
  </si>
  <si>
    <t>1,026447</t>
  </si>
  <si>
    <t>0,340671</t>
  </si>
  <si>
    <t>Simone Silva Corrêa Rodrigues</t>
  </si>
  <si>
    <t>HTP</t>
  </si>
  <si>
    <t>WhatsAPP e e-mail</t>
  </si>
  <si>
    <t>0,795509</t>
  </si>
  <si>
    <t>6,224236</t>
  </si>
  <si>
    <t>0,013021</t>
  </si>
  <si>
    <t>0,996852</t>
  </si>
  <si>
    <t>0,108704</t>
  </si>
  <si>
    <t>2,736597</t>
  </si>
  <si>
    <t>0,9489</t>
  </si>
  <si>
    <t>8,278252</t>
  </si>
  <si>
    <t>2,988484</t>
  </si>
  <si>
    <t>7,062419</t>
  </si>
  <si>
    <t>0,176065</t>
  </si>
  <si>
    <t>6,692176</t>
  </si>
  <si>
    <t>0,679514</t>
  </si>
  <si>
    <t>5,334387</t>
  </si>
  <si>
    <t>0,698299</t>
  </si>
  <si>
    <t>1,966273</t>
  </si>
  <si>
    <t xml:space="preserve">Vânia Rocha </t>
  </si>
  <si>
    <t>1,906204</t>
  </si>
  <si>
    <t>4,043634</t>
  </si>
  <si>
    <t>1,905104</t>
  </si>
  <si>
    <t>4,098634</t>
  </si>
  <si>
    <t>PPT, Enquetes do Teams e Vídeos (talvez)</t>
  </si>
  <si>
    <t>0,863194</t>
  </si>
  <si>
    <t>Pamila Roberta Fermino Rohca</t>
  </si>
  <si>
    <t>Atendiment o GIU</t>
  </si>
  <si>
    <t>animação para tv</t>
  </si>
  <si>
    <t>0,924514</t>
  </si>
  <si>
    <t>email, animação para TV´s</t>
  </si>
  <si>
    <t>2,004549</t>
  </si>
  <si>
    <t>5,967836</t>
  </si>
  <si>
    <t>5,801019</t>
  </si>
  <si>
    <t>30,938391</t>
  </si>
  <si>
    <t>Marcos Felipe</t>
  </si>
  <si>
    <t>Contratação de intérpretes de libras (2 pessoas) para apoio de evento</t>
  </si>
  <si>
    <t>0,703576</t>
  </si>
  <si>
    <t>1,904502</t>
  </si>
  <si>
    <t>4,098252</t>
  </si>
  <si>
    <t>0,024977</t>
  </si>
  <si>
    <t>1,002674</t>
  </si>
  <si>
    <t>0,034792</t>
  </si>
  <si>
    <t>0,221817</t>
  </si>
  <si>
    <t>Performance e Qualidade</t>
  </si>
  <si>
    <t>Teste de estúdio para reunião via Teams</t>
  </si>
  <si>
    <t>0,036875</t>
  </si>
  <si>
    <t xml:space="preserve">Gi </t>
  </si>
  <si>
    <t xml:space="preserve">Comunicação &amp; Marketing </t>
  </si>
  <si>
    <t xml:space="preserve">conteúdo </t>
  </si>
  <si>
    <t>6,015509</t>
  </si>
  <si>
    <t>0,807674</t>
  </si>
  <si>
    <t>0,858669</t>
  </si>
  <si>
    <t>8,331088</t>
  </si>
  <si>
    <t>0,960394</t>
  </si>
  <si>
    <t>3,833669</t>
  </si>
  <si>
    <t>2,626319</t>
  </si>
  <si>
    <t>Transmissão ao vivo via teams</t>
  </si>
  <si>
    <t>0,727801</t>
  </si>
  <si>
    <t xml:space="preserve">Plataformas - VG e E1 </t>
  </si>
  <si>
    <t>0,657789</t>
  </si>
  <si>
    <t>0,95125</t>
  </si>
  <si>
    <t>5,183785</t>
  </si>
  <si>
    <t>1,788229</t>
  </si>
  <si>
    <t>0,016481</t>
  </si>
  <si>
    <t>0,053299</t>
  </si>
  <si>
    <t>0,187083</t>
  </si>
  <si>
    <t>Animação para TVs</t>
  </si>
  <si>
    <t>0,829525</t>
  </si>
  <si>
    <t>1,214826</t>
  </si>
  <si>
    <t>2,625567</t>
  </si>
  <si>
    <t>0,171875</t>
  </si>
  <si>
    <t>Apenas análise</t>
  </si>
  <si>
    <t>2,626759</t>
  </si>
  <si>
    <t xml:space="preserve">locução para vídeo </t>
  </si>
  <si>
    <t>0,160093</t>
  </si>
  <si>
    <t>0,747211</t>
  </si>
  <si>
    <t>Formato de imagem compatível</t>
  </si>
  <si>
    <t>0,67816</t>
  </si>
  <si>
    <t>1,219086</t>
  </si>
  <si>
    <t>0,682674</t>
  </si>
  <si>
    <t>1,219028</t>
  </si>
  <si>
    <t>Engenharia de Rede</t>
  </si>
  <si>
    <t>E-mail, WhatsApp, Animação para TVs e TEAMS</t>
  </si>
  <si>
    <t>1,137905</t>
  </si>
  <si>
    <t>90,603762</t>
  </si>
  <si>
    <t xml:space="preserve">Gustavo Faustino </t>
  </si>
  <si>
    <t>Validação de ppt</t>
  </si>
  <si>
    <t>0,019329</t>
  </si>
  <si>
    <t>Forms</t>
  </si>
  <si>
    <t>0,776458</t>
  </si>
  <si>
    <t>11,143611</t>
  </si>
  <si>
    <t>Arte para camisa</t>
  </si>
  <si>
    <t>0,677847</t>
  </si>
  <si>
    <t>1,365035</t>
  </si>
  <si>
    <t>Plantão de Dúvidas - SKILL PASS</t>
  </si>
  <si>
    <t>2,681204</t>
  </si>
  <si>
    <t xml:space="preserve">copy para legenda do post do Ale </t>
  </si>
  <si>
    <t>Pílulas do Conhecimento - Especial Cultura</t>
  </si>
  <si>
    <t>0,792743</t>
  </si>
  <si>
    <t>comunicação e marketing</t>
  </si>
  <si>
    <t>0,749734</t>
  </si>
  <si>
    <t>1,249468</t>
  </si>
  <si>
    <t>0,78522</t>
  </si>
  <si>
    <t xml:space="preserve">Apresentação para o Evento Emprega TOOLS PPT- Power Point </t>
  </si>
  <si>
    <t>0,708738</t>
  </si>
  <si>
    <t>Linkedin DAY</t>
  </si>
  <si>
    <t>0,02125</t>
  </si>
  <si>
    <t>1,008808</t>
  </si>
  <si>
    <t>0,700127</t>
  </si>
  <si>
    <t>0,768738</t>
  </si>
  <si>
    <t>11,041991</t>
  </si>
  <si>
    <t>assessoria de imprensa</t>
  </si>
  <si>
    <t>0,055613</t>
  </si>
  <si>
    <t>6,043449</t>
  </si>
  <si>
    <t>Vídeo entregas 3º Trimestre Célula e Postos</t>
  </si>
  <si>
    <t>Diana Lucia S souza</t>
  </si>
  <si>
    <t>video para Conecta</t>
  </si>
  <si>
    <t>4,825266</t>
  </si>
  <si>
    <t xml:space="preserve"> Cultura - Diversidade &amp; Inclusão</t>
  </si>
  <si>
    <t>Microsoft Teams</t>
  </si>
  <si>
    <t>3,909444</t>
  </si>
  <si>
    <t>11,062766</t>
  </si>
  <si>
    <t>3,25044</t>
  </si>
  <si>
    <t>0,680718</t>
  </si>
  <si>
    <t>1,220903</t>
  </si>
  <si>
    <t>0,814583</t>
  </si>
  <si>
    <t>1,209225</t>
  </si>
  <si>
    <t>0,004144</t>
  </si>
  <si>
    <t>0,231551</t>
  </si>
  <si>
    <t>E-mail, WhatsApp, Animação para TVs e teams</t>
  </si>
  <si>
    <t>0,003171</t>
  </si>
  <si>
    <t>17,229213</t>
  </si>
  <si>
    <t>2,888171</t>
  </si>
  <si>
    <t>0,750567</t>
  </si>
  <si>
    <t>1,238681</t>
  </si>
  <si>
    <t>0,794641</t>
  </si>
  <si>
    <t>1,307593</t>
  </si>
  <si>
    <t xml:space="preserve">Roteiro Aniversário TOOLS 2 anos </t>
  </si>
  <si>
    <t xml:space="preserve">roteiro para vídeo </t>
  </si>
  <si>
    <t>0,008611</t>
  </si>
  <si>
    <t>Content Calendar Design</t>
  </si>
  <si>
    <t>Campaign Launch Design</t>
  </si>
  <si>
    <t>SEO Content Revamp</t>
  </si>
  <si>
    <t>Social Media Revamp</t>
  </si>
  <si>
    <t>Marketing Strategy Planning</t>
  </si>
  <si>
    <t>Product Photography Setup</t>
  </si>
  <si>
    <t>Digital Ads Optimization</t>
  </si>
  <si>
    <t>Brand Identity Workshop</t>
  </si>
  <si>
    <t>Website Redesign Concepts</t>
  </si>
  <si>
    <t>Client Presentation Deck</t>
  </si>
  <si>
    <t>E-commerce UX/UI Enhancement</t>
  </si>
  <si>
    <t>RG DEZ - Form</t>
  </si>
  <si>
    <t>Mariana Souza</t>
  </si>
  <si>
    <t>Juliana Costa</t>
  </si>
  <si>
    <t>Ana Silva</t>
  </si>
  <si>
    <t>Carlos Mendes</t>
  </si>
  <si>
    <t>Fernando 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</si>
</sst>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yyyy\-mm\-dd\ hh:mm:ss;@"/>
    <numFmt numFmtId="165" formatCode="yyyy\-mm\-dd\ hh:mm:ss"/>
  </numFmts>
  <fonts count="12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Brandon Grotesque Thin"/>
      <family val="2"/>
    </font>
    <font>
      <sz val="12"/>
      <color theme="1"/>
      <name val="Brandon Grotesque Thin"/>
      <family val="2"/>
    </font>
    <font>
      <sz val="8"/>
      <color theme="1"/>
      <name val="Brandon Grotesque Thin"/>
      <family val="2"/>
    </font>
    <font>
      <b/>
      <sz val="11"/>
      <color theme="1"/>
      <name val="Brandon Grotesque Thin"/>
      <family val="2"/>
    </font>
    <font>
      <b/>
      <sz val="12"/>
      <color theme="1"/>
      <name val="Brandon Grotesque Thin"/>
      <family val="2"/>
    </font>
    <font>
      <b/>
      <sz val="11"/>
      <name val="Brandon Grotesque Thin"/>
      <family val="2"/>
    </font>
    <font>
      <b/>
      <sz val="12"/>
      <name val="Brandon Grotesque Thin"/>
      <family val="2"/>
    </font>
    <font>
      <sz val="11"/>
      <color theme="1"/>
      <name val="Brandon Grotesque Regular"/>
      <family val="2"/>
    </font>
    <font>
      <sz val="12"/>
      <color rgb="FF424242"/>
      <name val="Times New Roman"/>
      <family val="1"/>
    </font>
    <font>
      <b/>
      <sz val="11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FFC8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auto="1"/>
      </bottom>
      <diagonal/>
    </border>
    <border>
      <left style="thin">
        <color theme="1" tint="4.9989318521683403E-2"/>
      </left>
      <right/>
      <top/>
      <bottom/>
      <diagonal/>
    </border>
    <border>
      <left style="thin">
        <color theme="1" tint="4.9989318521683403E-2"/>
      </left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2" fontId="0" fillId="0" borderId="0" xfId="0" applyNumberFormat="1"/>
    <xf numFmtId="0" fontId="3" fillId="0" borderId="11" xfId="0" applyFont="1" applyBorder="1" applyAlignment="1">
      <alignment horizontal="justify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1" fontId="5" fillId="0" borderId="18" xfId="0" applyNumberFormat="1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2" borderId="2" xfId="0" applyFont="1" applyFill="1" applyBorder="1" applyAlignment="1">
      <alignment horizontal="centerContinuous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2" fontId="2" fillId="0" borderId="9" xfId="0" applyNumberFormat="1" applyFont="1" applyBorder="1" applyAlignment="1">
      <alignment vertical="center"/>
    </xf>
    <xf numFmtId="2" fontId="2" fillId="0" borderId="12" xfId="0" applyNumberFormat="1" applyFont="1" applyBorder="1" applyAlignment="1">
      <alignment vertical="center"/>
    </xf>
    <xf numFmtId="1" fontId="2" fillId="0" borderId="12" xfId="0" applyNumberFormat="1" applyFont="1" applyBorder="1" applyAlignment="1">
      <alignment vertical="center"/>
    </xf>
    <xf numFmtId="0" fontId="0" fillId="3" borderId="0" xfId="0" applyFill="1"/>
    <xf numFmtId="0" fontId="2" fillId="0" borderId="25" xfId="0" applyFont="1" applyBorder="1" applyAlignment="1">
      <alignment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/>
    <xf numFmtId="0" fontId="10" fillId="4" borderId="32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6" fillId="2" borderId="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FF00"/>
          <bgColor rgb="FF000000"/>
        </patternFill>
      </fill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9" defaultPivotStyle="PivotStyleLight16"/>
  <colors>
    <mruColors>
      <color rgb="FFF6FFB1"/>
      <color rgb="FFFFC8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base de relatório - old.xlsx]Planilha1!Tabela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✍️ Conteúdo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Planilha1!$A$5:$A$6</c:f>
              <c:strCache>
                <c:ptCount val="1"/>
                <c:pt idx="0">
                  <c:v>ago</c:v>
                </c:pt>
              </c:strCache>
            </c:strRef>
          </c:cat>
          <c:val>
            <c:numRef>
              <c:f>Planilha1!$B$5:$B$6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8-45A0-9D33-A6930545D07F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✔️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Planilha1!$A$5:$A$6</c:f>
              <c:strCache>
                <c:ptCount val="1"/>
                <c:pt idx="0">
                  <c:v>ago</c:v>
                </c:pt>
              </c:strCache>
            </c:strRef>
          </c:cat>
          <c:val>
            <c:numRef>
              <c:f>Planilha1!$C$5:$C$6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A-4F63-9C45-AC25884A4630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🔒 Backlog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Planilha1!$A$5:$A$6</c:f>
              <c:strCache>
                <c:ptCount val="1"/>
                <c:pt idx="0">
                  <c:v>ago</c:v>
                </c:pt>
              </c:strCache>
            </c:strRef>
          </c:cat>
          <c:val>
            <c:numRef>
              <c:f>Planilha1!$D$5:$D$6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A-4F63-9C45-AC25884A4630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🔥 Alteração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Planilha1!$A$5:$A$6</c:f>
              <c:strCache>
                <c:ptCount val="1"/>
                <c:pt idx="0">
                  <c:v>ago</c:v>
                </c:pt>
              </c:strCache>
            </c:strRef>
          </c:cat>
          <c:val>
            <c:numRef>
              <c:f>Planilha1!$E$5:$E$6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A-4F63-9C45-AC25884A4630}"/>
            </c:ext>
          </c:extLst>
        </c:ser>
        <c:ser>
          <c:idx val="4"/>
          <c:order val="4"/>
          <c:tx>
            <c:strRef>
              <c:f>Planilha1!$F$3:$F$4</c:f>
              <c:strCache>
                <c:ptCount val="1"/>
                <c:pt idx="0">
                  <c:v>🖋️ Design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Planilha1!$A$5:$A$6</c:f>
              <c:strCache>
                <c:ptCount val="1"/>
                <c:pt idx="0">
                  <c:v>ago</c:v>
                </c:pt>
              </c:strCache>
            </c:strRef>
          </c:cat>
          <c:val>
            <c:numRef>
              <c:f>Planilha1!$F$5:$F$6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A-4F63-9C45-AC25884A4630}"/>
            </c:ext>
          </c:extLst>
        </c:ser>
        <c:ser>
          <c:idx val="5"/>
          <c:order val="5"/>
          <c:tx>
            <c:strRef>
              <c:f>Planilha1!$G$3:$G$4</c:f>
              <c:strCache>
                <c:ptCount val="1"/>
                <c:pt idx="0">
                  <c:v>🧐 Aprovação da Arte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Planilha1!$A$5:$A$6</c:f>
              <c:strCache>
                <c:ptCount val="1"/>
                <c:pt idx="0">
                  <c:v>ago</c:v>
                </c:pt>
              </c:strCache>
            </c:strRef>
          </c:cat>
          <c:val>
            <c:numRef>
              <c:f>Planilha1!$G$5:$G$6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A-4F63-9C45-AC25884A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845408"/>
        <c:axId val="554843248"/>
      </c:barChart>
      <c:catAx>
        <c:axId val="5548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843248"/>
        <c:crosses val="autoZero"/>
        <c:auto val="1"/>
        <c:lblAlgn val="ctr"/>
        <c:lblOffset val="100"/>
        <c:noMultiLvlLbl val="0"/>
      </c:catAx>
      <c:valAx>
        <c:axId val="5548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8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9</xdr:row>
      <xdr:rowOff>139700</xdr:rowOff>
    </xdr:from>
    <xdr:to>
      <xdr:col>3</xdr:col>
      <xdr:colOff>635000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2294CB-7935-B073-7621-C407A881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nzo de Paula Caldeira (E)" id="{EFDD32B4-5131-477F-B88B-8E74DCAE7009}" userId="S::T806100@sxtools.com.br::46ad56f0-d4b4-451b-a7ba-4a6a4a3ad10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Berlato dos Santos" refreshedDate="45153.65915162037" createdVersion="8" refreshedVersion="8" minRefreshableVersion="3" recordCount="127" xr:uid="{41D54E8E-BE80-40E4-AC46-F90496FFCFE9}">
  <cacheSource type="worksheet">
    <worksheetSource ref="A1:M128" sheet="Report"/>
  </cacheSource>
  <cacheFields count="15">
    <cacheField name="Título" numFmtId="0">
      <sharedItems/>
    </cacheField>
    <cacheField name="Fase atual" numFmtId="0">
      <sharedItems count="8">
        <s v="✔️ Concluído"/>
        <s v="🔒 Backlog"/>
        <s v="🧐 Aprovação da Arte"/>
        <s v="🚨 Solicitações"/>
        <s v="Conclusão automática"/>
        <s v="🖋️ Design"/>
        <s v="✍️ Conteúdo"/>
        <s v="🔥 Alteração"/>
      </sharedItems>
    </cacheField>
    <cacheField name="Criador" numFmtId="0">
      <sharedItems/>
    </cacheField>
    <cacheField name="Criado em" numFmtId="164">
      <sharedItems containsSemiMixedTypes="0" containsNonDate="0" containsDate="1" containsString="0" minDate="2023-05-03T15:18:41" maxDate="2023-08-15T11:56:14" count="126">
        <d v="2023-07-25T20:42:20"/>
        <d v="2023-07-26T20:11:48"/>
        <d v="2023-08-02T14:00:05"/>
        <d v="2023-07-26T18:50:36"/>
        <d v="2023-07-26T20:08:11"/>
        <d v="2023-07-25T20:27:32"/>
        <d v="2023-07-27T12:18:00"/>
        <d v="2023-06-21T20:35:12"/>
        <d v="2023-07-25T20:18:31"/>
        <d v="2023-08-10T15:02:41"/>
        <d v="2023-07-25T20:40:04"/>
        <d v="2023-07-19T18:46:21"/>
        <d v="2023-07-13T15:55:51"/>
        <d v="2023-07-10T18:01:26"/>
        <d v="2023-05-16T20:13:36"/>
        <d v="2023-05-24T19:45:00"/>
        <d v="2023-07-27T19:47:09"/>
        <d v="2023-07-25T20:36:51"/>
        <d v="2023-07-25T21:09:24"/>
        <d v="2023-06-26T20:51:09"/>
        <d v="2023-06-05T14:45:35"/>
        <d v="2023-06-26T14:33:10"/>
        <d v="2023-06-21T20:22:56"/>
        <d v="2023-07-19T15:27:22"/>
        <d v="2023-06-23T19:14:01"/>
        <d v="2023-07-26T19:56:56"/>
        <d v="2023-07-21T16:44:28"/>
        <d v="2023-06-19T19:19:10"/>
        <d v="2023-07-14T21:36:51"/>
        <d v="2023-07-14T21:36:35"/>
        <d v="2023-06-19T16:25:48"/>
        <d v="2023-08-07T12:48:30"/>
        <d v="2023-06-12T18:07:21"/>
        <d v="2023-05-05T13:24:34"/>
        <d v="2023-06-19T15:55:23"/>
        <d v="2023-07-26T20:10:03"/>
        <d v="2023-05-05T12:42:03"/>
        <d v="2023-07-26T19:54:53"/>
        <d v="2023-08-15T11:56:14"/>
        <d v="2023-06-20T18:55:19"/>
        <d v="2023-07-25T20:44:09"/>
        <d v="2023-08-03T20:27:20"/>
        <d v="2023-08-03T20:25:05"/>
        <d v="2023-08-14T19:43:46"/>
        <d v="2023-06-27T14:31:52"/>
        <d v="2023-07-17T20:12:39"/>
        <d v="2023-05-29T20:02:01"/>
        <d v="2023-07-18T20:10:08"/>
        <d v="2023-07-12T22:03:06"/>
        <d v="2023-05-09T19:35:05"/>
        <d v="2023-07-12T21:20:55"/>
        <d v="2023-05-04T17:35:22"/>
        <d v="2023-08-03T18:35:17"/>
        <d v="2023-05-09T19:25:43"/>
        <d v="2023-05-30T21:04:59"/>
        <d v="2023-07-17T13:57:46"/>
        <d v="2023-07-26T19:48:12"/>
        <d v="2023-07-27T19:53:03"/>
        <d v="2023-07-26T19:59:12"/>
        <d v="2023-06-22T18:14:19"/>
        <d v="2023-06-05T15:55:28"/>
        <d v="2023-05-31T11:00:24"/>
        <d v="2023-06-25T21:03:34"/>
        <d v="2023-08-07T17:21:28"/>
        <d v="2023-07-25T20:33:15"/>
        <d v="2023-07-26T18:43:13"/>
        <d v="2023-05-09T15:10:14"/>
        <d v="2023-07-27T20:03:07"/>
        <d v="2023-07-25T21:03:30"/>
        <d v="2023-05-30T13:52:29"/>
        <d v="2023-08-08T17:31:39"/>
        <d v="2023-07-22T09:45:16"/>
        <d v="2023-07-13T13:46:40"/>
        <d v="2023-07-17T17:26:20"/>
        <d v="2023-07-19T15:32:12"/>
        <d v="2023-05-03T15:18:41"/>
        <d v="2023-06-20T19:57:46"/>
        <d v="2023-06-14T18:58:16"/>
        <d v="2023-06-05T21:39:48"/>
        <d v="2023-07-13T14:49:52"/>
        <d v="2023-08-03T13:22:52"/>
        <d v="2023-06-05T22:07:08"/>
        <d v="2023-07-13T14:16:25"/>
        <d v="2023-06-26T14:22:14"/>
        <d v="2023-05-15T19:40:34"/>
        <d v="2023-08-15T11:35:57"/>
        <d v="2023-08-08T17:45:22"/>
        <d v="2023-07-10T14:27:33"/>
        <d v="2023-08-11T19:24:00"/>
        <d v="2023-06-21T20:39:21"/>
        <d v="2023-06-01T12:42:49"/>
        <d v="2023-05-15T18:07:35"/>
        <d v="2023-08-07T16:31:33"/>
        <d v="2023-05-23T18:26:20"/>
        <d v="2023-07-25T20:31:51"/>
        <d v="2023-07-27T19:32:31"/>
        <d v="2023-07-28T12:43:27"/>
        <d v="2023-07-05T18:21:55"/>
        <d v="2023-07-20T16:02:58"/>
        <d v="2023-05-26T19:39:41"/>
        <d v="2023-07-27T20:04:55"/>
        <d v="2023-05-05T12:19:31"/>
        <d v="2023-05-05T12:29:58"/>
        <d v="2023-07-26T19:46:01"/>
        <d v="2023-06-15T20:30:19"/>
        <d v="2023-06-19T19:29:44"/>
        <d v="2023-07-27T19:57:15"/>
        <d v="2023-07-26T19:50:20"/>
        <d v="2023-08-11T18:02:12"/>
        <d v="2023-05-12T14:35:53"/>
        <d v="2023-08-07T15:08:04"/>
        <d v="2023-06-19T13:24:39"/>
        <d v="2023-07-26T20:06:08"/>
        <d v="2023-07-26T19:52:07"/>
        <d v="2023-07-27T19:02:17"/>
        <d v="2023-08-07T17:53:41"/>
        <d v="2023-07-27T19:26:33"/>
        <d v="2023-07-27T19:28:32"/>
        <d v="2023-07-28T15:07:50"/>
        <d v="2023-08-01T18:49:37"/>
        <d v="2023-08-01T18:13:16"/>
        <d v="2023-08-01T18:17:46"/>
        <d v="2023-08-01T17:45:35"/>
        <d v="2023-08-01T18:07:34"/>
        <d v="2023-08-01T18:02:20"/>
        <d v="2023-07-27T19:30:32"/>
      </sharedItems>
      <fieldGroup par="14" base="3">
        <rangePr groupBy="days" startDate="2023-05-03T15:18:41" endDate="2023-08-15T11:56:14"/>
        <groupItems count="368">
          <s v="&lt;03/05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5/08/2023"/>
        </groupItems>
      </fieldGroup>
    </cacheField>
    <cacheField name="Tempo total na fase 🚨 Solicitações (dias)" numFmtId="0">
      <sharedItems containsSemiMixedTypes="0" containsString="0" containsNumber="1" minValue="4.6E-5" maxValue="26.786192"/>
    </cacheField>
    <cacheField name="Tempo total na fase ✍️ Conteúdo (dias)" numFmtId="0">
      <sharedItems containsString="0" containsBlank="1" containsNumber="1" minValue="2.3E-5" maxValue="55.006180999999998"/>
    </cacheField>
    <cacheField name="Quantidade de entregas por solicitação" numFmtId="0">
      <sharedItems containsString="0" containsBlank="1" containsNumber="1" containsInteger="1" minValue="1" maxValue="23"/>
    </cacheField>
    <cacheField name="Tempo total na fase 📝 Aprovação Conteúdo (dias)" numFmtId="0">
      <sharedItems containsNonDate="0" containsString="0" containsBlank="1"/>
    </cacheField>
    <cacheField name="Tempo total na fase 🖋️ Design (dias)" numFmtId="0">
      <sharedItems containsString="0" containsBlank="1" containsNumber="1" minValue="4.6E-5" maxValue="20.677917000000001"/>
    </cacheField>
    <cacheField name="Tempo total na fase 🧐 Aprovação da Arte (dias)" numFmtId="0">
      <sharedItems containsString="0" containsBlank="1" containsNumber="1" minValue="2.5500000000000002E-4" maxValue="13.577569"/>
    </cacheField>
    <cacheField name="Tempo total na fase ✔️ Concluído (dias)" numFmtId="0">
      <sharedItems containsString="0" containsBlank="1" containsNumber="1" minValue="3.4719999999999998E-3" maxValue="101.95034699999999"/>
    </cacheField>
    <cacheField name="Tempo total na fase 🔥 Alteração (dias)" numFmtId="0">
      <sharedItems containsString="0" containsBlank="1" containsNumber="1" minValue="5.8E-5" maxValue="6.0359259999999999"/>
    </cacheField>
    <cacheField name="Tempo total na fase 🔒 Backlog (dias)" numFmtId="0">
      <sharedItems containsString="0" containsBlank="1" containsNumber="1" minValue="6.7482870000000004" maxValue="89.902210999999994"/>
    </cacheField>
    <cacheField name="Tempo total na fase Conclusão automática (dias)" numFmtId="0">
      <sharedItems containsString="0" containsBlank="1" containsNumber="1" minValue="0.16683999999999999" maxValue="76.912130000000005"/>
    </cacheField>
    <cacheField name="Meses" numFmtId="0" databaseField="0">
      <fieldGroup base="3">
        <rangePr groupBy="months" startDate="2023-05-03T15:18:41" endDate="2023-08-15T11:56:14"/>
        <groupItems count="14">
          <s v="&lt;03/05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0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s v="Adesivos Rebranding"/>
    <x v="0"/>
    <s v="Wellington Antonio"/>
    <x v="0"/>
    <n v="2.0720000000000001E-3"/>
    <m/>
    <n v="1"/>
    <m/>
    <m/>
    <m/>
    <n v="20.669595000000001"/>
    <m/>
    <m/>
    <m/>
  </r>
  <r>
    <s v="Apresentação de Entregas RH"/>
    <x v="0"/>
    <s v="Pipebot"/>
    <x v="1"/>
    <n v="5.8E-5"/>
    <m/>
    <n v="1"/>
    <m/>
    <m/>
    <m/>
    <n v="19.692800999999999"/>
    <m/>
    <m/>
    <m/>
  </r>
  <r>
    <s v="Apresentação Ed"/>
    <x v="0"/>
    <s v="Wellington Antonio"/>
    <x v="2"/>
    <n v="9.2999999999999997E-5"/>
    <n v="5.8E-5"/>
    <n v="1"/>
    <m/>
    <n v="3.6999999999999999E-4"/>
    <n v="2.7799999999999998E-4"/>
    <n v="12.950174000000001"/>
    <m/>
    <m/>
    <m/>
  </r>
  <r>
    <s v="Apresentação Evento EVP"/>
    <x v="0"/>
    <s v="Pipebot"/>
    <x v="3"/>
    <n v="3.6296000000000002E-2"/>
    <m/>
    <n v="1"/>
    <m/>
    <n v="1.27E-4"/>
    <m/>
    <n v="19.712813000000001"/>
    <m/>
    <m/>
    <m/>
  </r>
  <r>
    <s v="Apresentação Festa das Nações"/>
    <x v="0"/>
    <s v="Pipebot"/>
    <x v="4"/>
    <n v="3.1300000000000002E-4"/>
    <m/>
    <n v="1"/>
    <m/>
    <m/>
    <m/>
    <n v="19.695058"/>
    <m/>
    <m/>
    <m/>
  </r>
  <r>
    <s v="Apresentação IGNIS"/>
    <x v="0"/>
    <s v="Wellington Antonio"/>
    <x v="5"/>
    <n v="8.1000000000000004E-5"/>
    <m/>
    <n v="1"/>
    <m/>
    <m/>
    <m/>
    <n v="20.681863"/>
    <m/>
    <m/>
    <m/>
  </r>
  <r>
    <s v="Arte dia dos pais"/>
    <x v="0"/>
    <s v="Pipebot"/>
    <x v="6"/>
    <n v="0.27766200000000002"/>
    <m/>
    <n v="2"/>
    <m/>
    <n v="7.076956"/>
    <n v="6.0081600000000002"/>
    <n v="5.659097"/>
    <m/>
    <m/>
    <m/>
  </r>
  <r>
    <s v="Arte para mensagerias"/>
    <x v="1"/>
    <s v="Pipebot"/>
    <x v="7"/>
    <n v="11.750752"/>
    <m/>
    <m/>
    <m/>
    <m/>
    <m/>
    <m/>
    <m/>
    <n v="42.925856000000003"/>
    <m/>
  </r>
  <r>
    <s v="Artes Elevadores EVP"/>
    <x v="0"/>
    <s v="Wellington Antonio"/>
    <x v="8"/>
    <n v="1.4999999999999999E-4"/>
    <m/>
    <n v="23"/>
    <m/>
    <m/>
    <m/>
    <n v="20.688044000000001"/>
    <m/>
    <m/>
    <m/>
  </r>
  <r>
    <s v="Artes para Emprega Tools - Tvs e Painel de Led"/>
    <x v="2"/>
    <s v="Pipebot"/>
    <x v="9"/>
    <n v="0.12"/>
    <m/>
    <n v="2"/>
    <m/>
    <n v="4.1227080000000003"/>
    <n v="0.66481500000000004"/>
    <m/>
    <m/>
    <m/>
    <m/>
  </r>
  <r>
    <s v="Artes Rebranding"/>
    <x v="0"/>
    <s v="Wellington Antonio"/>
    <x v="10"/>
    <n v="4.0390000000000001E-3"/>
    <m/>
    <n v="3"/>
    <m/>
    <m/>
    <m/>
    <n v="20.66919"/>
    <m/>
    <m/>
    <m/>
  </r>
  <r>
    <s v="Assinatura dos diretos e Gi "/>
    <x v="3"/>
    <s v="Carolina Berlato"/>
    <x v="11"/>
    <n v="26.752210999999999"/>
    <m/>
    <m/>
    <m/>
    <m/>
    <m/>
    <m/>
    <m/>
    <m/>
    <m/>
  </r>
  <r>
    <s v="Atualização Crachás TOOLS"/>
    <x v="0"/>
    <s v="Wellington Antonio"/>
    <x v="12"/>
    <n v="1.0651969999999999"/>
    <n v="5.3113E-2"/>
    <n v="1"/>
    <m/>
    <n v="18.041990999999999"/>
    <n v="2.5500000000000002E-4"/>
    <n v="13.710035"/>
    <m/>
    <m/>
    <m/>
  </r>
  <r>
    <s v="Avalie a Reunião Geral - e-mail"/>
    <x v="0"/>
    <s v="Carolina Berlato"/>
    <x v="13"/>
    <n v="1.3899999999999999E-4"/>
    <m/>
    <n v="1"/>
    <m/>
    <n v="3.2083E-2"/>
    <n v="2.7799420000000001"/>
    <n v="32.971226999999999"/>
    <m/>
    <m/>
    <m/>
  </r>
  <r>
    <s v="Banner com poesia"/>
    <x v="0"/>
    <s v="Pipebot"/>
    <x v="14"/>
    <n v="1.3322000000000001E-2"/>
    <n v="4.6E-5"/>
    <n v="2"/>
    <m/>
    <n v="0.91547500000000004"/>
    <n v="1.7711809999999999"/>
    <n v="87.991574"/>
    <m/>
    <m/>
    <m/>
  </r>
  <r>
    <s v="Boltim Tools"/>
    <x v="1"/>
    <s v="Pipebot"/>
    <x v="15"/>
    <n v="18.762036999999999"/>
    <m/>
    <n v="1"/>
    <m/>
    <m/>
    <m/>
    <m/>
    <m/>
    <n v="63.949432999999999"/>
    <m/>
  </r>
  <r>
    <s v="BOT no NOW"/>
    <x v="0"/>
    <s v="Carolina Berlato"/>
    <x v="16"/>
    <n v="7.7499999999999997E-4"/>
    <m/>
    <n v="1"/>
    <m/>
    <m/>
    <m/>
    <n v="18.709201"/>
    <m/>
    <m/>
    <m/>
  </r>
  <r>
    <s v="Camisa Rebranding TOOLS"/>
    <x v="0"/>
    <s v="Wellington Antonio"/>
    <x v="17"/>
    <n v="1.4999999999999999E-4"/>
    <m/>
    <n v="1"/>
    <m/>
    <m/>
    <m/>
    <n v="20.675324"/>
    <m/>
    <m/>
    <m/>
  </r>
  <r>
    <s v="Camisas Polos TOOLS"/>
    <x v="0"/>
    <s v="Wellington Antonio"/>
    <x v="18"/>
    <n v="4.75E-4"/>
    <m/>
    <n v="1"/>
    <m/>
    <n v="8.7682409999999997"/>
    <n v="8.9099999999999997E-4"/>
    <n v="11.883252000000001"/>
    <m/>
    <m/>
    <m/>
  </r>
  <r>
    <s v="Campanha GraduaTools para Broad"/>
    <x v="0"/>
    <s v="Pipebot"/>
    <x v="19"/>
    <n v="0.65800899999999996"/>
    <m/>
    <n v="1"/>
    <m/>
    <n v="1.0957410000000001"/>
    <n v="6.2377079999999996"/>
    <n v="41.674073999999997"/>
    <m/>
    <m/>
    <m/>
  </r>
  <r>
    <s v="Cartelas Transmissão "/>
    <x v="0"/>
    <s v="Carolina Berlato"/>
    <x v="20"/>
    <n v="2.176E-3"/>
    <n v="3.4999999999999997E-5"/>
    <n v="6"/>
    <m/>
    <n v="0.91403900000000005"/>
    <n v="5.9894679999999996"/>
    <n v="64.013668999999993"/>
    <m/>
    <m/>
    <m/>
  </r>
  <r>
    <s v="cartelas transmissão 07/07"/>
    <x v="0"/>
    <s v="Carolina Berlato"/>
    <x v="21"/>
    <n v="0.118808"/>
    <m/>
    <n v="6"/>
    <m/>
    <n v="0.11265"/>
    <n v="3.6907869999999998"/>
    <n v="46.005763999999999"/>
    <m/>
    <m/>
    <m/>
  </r>
  <r>
    <s v="Comunicação para Eventos - Banner"/>
    <x v="4"/>
    <s v="Pipebot"/>
    <x v="22"/>
    <n v="1.754132"/>
    <m/>
    <n v="1"/>
    <m/>
    <n v="2.9781599999999999"/>
    <n v="4.0364469999999999"/>
    <m/>
    <m/>
    <m/>
    <n v="45.916376999999997"/>
  </r>
  <r>
    <s v="Comunicado &quot;Cuidados com a marca&quot;"/>
    <x v="5"/>
    <s v="Carolina Berlato"/>
    <x v="23"/>
    <n v="12.933414000000001"/>
    <m/>
    <m/>
    <m/>
    <n v="13.956968"/>
    <m/>
    <m/>
    <m/>
    <m/>
    <m/>
  </r>
  <r>
    <s v="Comunicado de reforço crachás NOW e TV"/>
    <x v="0"/>
    <s v="Carolina Berlato"/>
    <x v="24"/>
    <n v="1.27E-4"/>
    <m/>
    <n v="3"/>
    <m/>
    <n v="2.9381020000000002"/>
    <n v="9.3274999999999997E-2"/>
    <n v="49.70147"/>
    <m/>
    <m/>
    <m/>
  </r>
  <r>
    <s v="Comunicado Domínio @SXTOOLS PT/EN"/>
    <x v="0"/>
    <s v="Pipebot"/>
    <x v="25"/>
    <n v="2.7799999999999998E-4"/>
    <m/>
    <m/>
    <m/>
    <m/>
    <m/>
    <n v="19.702905000000001"/>
    <m/>
    <m/>
    <m/>
  </r>
  <r>
    <s v="Comunicado Emprega Tools "/>
    <x v="0"/>
    <s v="Carolina Berlato"/>
    <x v="26"/>
    <n v="1.27E-4"/>
    <m/>
    <n v="1"/>
    <m/>
    <n v="3.2040510000000002"/>
    <n v="13.577569"/>
    <n v="7.9130320000000003"/>
    <n v="0.14205999999999999"/>
    <m/>
    <m/>
  </r>
  <r>
    <s v="Comunicado troca de crachás"/>
    <x v="0"/>
    <s v="Carolina Berlato"/>
    <x v="27"/>
    <n v="1.354E-3"/>
    <m/>
    <n v="1"/>
    <m/>
    <n v="0.78519700000000003"/>
    <n v="1.2788999999999999"/>
    <n v="54.663947"/>
    <m/>
    <m/>
    <m/>
  </r>
  <r>
    <s v="Comunicado_01 - Skill Pass"/>
    <x v="0"/>
    <s v="Pipebot"/>
    <x v="28"/>
    <n v="2.9201619999999999"/>
    <n v="1.7657290000000001"/>
    <n v="1"/>
    <m/>
    <n v="2.1482640000000002"/>
    <n v="11.1525"/>
    <n v="12.908715000000001"/>
    <n v="0.73840300000000003"/>
    <m/>
    <m/>
  </r>
  <r>
    <s v="Comunicado_02 - Skill Pass"/>
    <x v="6"/>
    <s v="Pipebot"/>
    <x v="29"/>
    <n v="2.9236460000000002"/>
    <n v="28.710346999999999"/>
    <m/>
    <m/>
    <m/>
    <m/>
    <m/>
    <m/>
    <m/>
    <m/>
  </r>
  <r>
    <s v="Comunicado_03 - Skill Pass"/>
    <x v="6"/>
    <s v="Pipebot"/>
    <x v="29"/>
    <n v="2.9323730000000001"/>
    <n v="28.701609000000001"/>
    <m/>
    <m/>
    <m/>
    <m/>
    <m/>
    <m/>
    <m/>
    <m/>
  </r>
  <r>
    <s v="Comunicados NOW Evento 07/07"/>
    <x v="0"/>
    <s v="Carolina Berlato"/>
    <x v="30"/>
    <n v="9.2999999999999997E-5"/>
    <m/>
    <n v="1"/>
    <m/>
    <n v="1.1507750000000001"/>
    <n v="1.047963"/>
    <n v="54.650961000000002"/>
    <m/>
    <m/>
    <m/>
  </r>
  <r>
    <s v="Concurso de nomeação da cobertura da Sede Tools"/>
    <x v="6"/>
    <s v="Pipebot"/>
    <x v="31"/>
    <n v="0.113704"/>
    <n v="7.8870019999999998"/>
    <m/>
    <m/>
    <m/>
    <m/>
    <m/>
    <m/>
    <m/>
    <m/>
  </r>
  <r>
    <s v="Convite - Arraiá da Tools"/>
    <x v="4"/>
    <s v="Pipebot"/>
    <x v="32"/>
    <n v="6.9873000000000005E-2"/>
    <m/>
    <n v="1"/>
    <m/>
    <n v="2.0585879999999999"/>
    <n v="4.682315"/>
    <m/>
    <m/>
    <m/>
    <n v="56.968483999999997"/>
  </r>
  <r>
    <s v="Convite - Live Alê"/>
    <x v="1"/>
    <s v="Pipebot"/>
    <x v="33"/>
    <n v="10.10956"/>
    <n v="7.3021000000000003E-2"/>
    <n v="1"/>
    <m/>
    <n v="0.14782400000000001"/>
    <n v="1.7430209999999999"/>
    <m/>
    <m/>
    <n v="89.902210999999994"/>
    <m/>
  </r>
  <r>
    <s v="Convite 07/07"/>
    <x v="0"/>
    <s v="Carolina Berlato"/>
    <x v="34"/>
    <n v="1.0399999999999999E-4"/>
    <m/>
    <n v="1"/>
    <m/>
    <n v="0.92758099999999999"/>
    <n v="1.2771300000000001"/>
    <n v="54.6661"/>
    <m/>
    <m/>
    <m/>
  </r>
  <r>
    <s v="Convite Arraiá 2"/>
    <x v="0"/>
    <s v="Pipebot"/>
    <x v="35"/>
    <n v="6.8999999999999997E-5"/>
    <m/>
    <n v="1"/>
    <m/>
    <m/>
    <m/>
    <n v="19.694016000000001"/>
    <m/>
    <m/>
    <m/>
  </r>
  <r>
    <s v="Convite Live - &quot;Abolição em Verso e Prosa&quot;"/>
    <x v="0"/>
    <s v="Pipebot"/>
    <x v="36"/>
    <n v="4.4317000000000002E-2"/>
    <n v="3.6075999999999997E-2"/>
    <n v="1"/>
    <m/>
    <n v="3.0334490000000001"/>
    <n v="1.128252"/>
    <n v="91.727141000000003"/>
    <n v="6.0359259999999999"/>
    <m/>
    <m/>
  </r>
  <r>
    <s v="Convite SANTANDER CODERS"/>
    <x v="0"/>
    <s v="Pipebot"/>
    <x v="37"/>
    <n v="1.27E-4"/>
    <m/>
    <n v="1"/>
    <m/>
    <n v="4.6E-5"/>
    <n v="3.8200000000000002E-4"/>
    <n v="19.704039000000002"/>
    <m/>
    <m/>
    <m/>
  </r>
  <r>
    <s v="Convocação Assembleia Tools Piracicaba"/>
    <x v="0"/>
    <s v="Pipebot"/>
    <x v="38"/>
    <n v="2.1677999999999999E-2"/>
    <m/>
    <n v="1"/>
    <m/>
    <m/>
    <m/>
    <n v="1.5313E-2"/>
    <m/>
    <m/>
    <m/>
  </r>
  <r>
    <s v="Correção Dress Code"/>
    <x v="0"/>
    <s v="Pipebot"/>
    <x v="39"/>
    <n v="3.0209999999999998E-3"/>
    <m/>
    <n v="1"/>
    <m/>
    <n v="6.5970000000000004E-3"/>
    <n v="1.072616"/>
    <n v="54.663727000000002"/>
    <m/>
    <m/>
    <m/>
  </r>
  <r>
    <s v="Crachas TOOLS"/>
    <x v="5"/>
    <s v="Wellington Antonio"/>
    <x v="40"/>
    <n v="5.3200000000000003E-4"/>
    <m/>
    <n v="1"/>
    <m/>
    <n v="20.669872999999999"/>
    <m/>
    <m/>
    <m/>
    <m/>
    <m/>
  </r>
  <r>
    <s v="Criação da arte das camisetas"/>
    <x v="0"/>
    <s v="Pipebot"/>
    <x v="41"/>
    <n v="3.01E-4"/>
    <m/>
    <n v="1"/>
    <m/>
    <n v="4.798171"/>
    <n v="0.104097"/>
    <n v="6.7793979999999996"/>
    <n v="9.2999999999999997E-5"/>
    <m/>
    <m/>
  </r>
  <r>
    <s v="Criação da arte das camisetas"/>
    <x v="2"/>
    <s v="Pipebot"/>
    <x v="42"/>
    <n v="1.227E-3"/>
    <m/>
    <n v="1"/>
    <m/>
    <n v="5.0359610000000004"/>
    <n v="6.6464350000000003"/>
    <m/>
    <m/>
    <m/>
    <m/>
  </r>
  <r>
    <s v="Criação Vídeo TV Alê"/>
    <x v="5"/>
    <s v="Pipebot"/>
    <x v="43"/>
    <n v="6.0116000000000003E-2"/>
    <m/>
    <n v="1"/>
    <m/>
    <n v="0.65221099999999999"/>
    <m/>
    <m/>
    <m/>
    <m/>
    <m/>
  </r>
  <r>
    <s v="Design X Cultura: como elas se conectam?"/>
    <x v="0"/>
    <s v="Carolina Berlato"/>
    <x v="44"/>
    <n v="9.2999999999999997E-5"/>
    <m/>
    <n v="1"/>
    <m/>
    <n v="7.0001620000000004"/>
    <n v="1.2195830000000001"/>
    <n v="40.709074000000001"/>
    <m/>
    <m/>
    <m/>
  </r>
  <r>
    <s v="desplastifique"/>
    <x v="0"/>
    <s v="Pipebot"/>
    <x v="45"/>
    <n v="0.73977999999999999"/>
    <n v="9.1321639999999995"/>
    <n v="3"/>
    <m/>
    <n v="4.8410760000000002"/>
    <n v="6.0606249999999999"/>
    <n v="7.9185999999999996"/>
    <m/>
    <m/>
    <m/>
  </r>
  <r>
    <s v="Divulgação da Festa Junina"/>
    <x v="4"/>
    <s v="Pipebot"/>
    <x v="46"/>
    <n v="1.880428"/>
    <n v="0.86360000000000003"/>
    <n v="1"/>
    <m/>
    <n v="1.1692709999999999"/>
    <n v="9.7504860000000004"/>
    <m/>
    <n v="2.2072000000000001E-2"/>
    <m/>
    <n v="64.013762"/>
  </r>
  <r>
    <s v="Divulgação Feira Afro Black"/>
    <x v="1"/>
    <s v="Pipebot"/>
    <x v="47"/>
    <n v="8.9494100000000003"/>
    <m/>
    <n v="1"/>
    <m/>
    <m/>
    <m/>
    <m/>
    <m/>
    <n v="18.744606000000001"/>
    <m/>
  </r>
  <r>
    <s v="Divulgação Live (podcast) Lançamento do Plano de Capacitação"/>
    <x v="0"/>
    <s v="Pipebot"/>
    <x v="48"/>
    <n v="1.8108219999999999"/>
    <n v="4.0889810000000004"/>
    <n v="3"/>
    <m/>
    <n v="1.9774069999999999"/>
    <n v="11.064931"/>
    <n v="13.709652999999999"/>
    <n v="0.96375"/>
    <m/>
    <m/>
  </r>
  <r>
    <s v="Dress code"/>
    <x v="0"/>
    <s v="Pipebot"/>
    <x v="49"/>
    <n v="26.786192"/>
    <n v="5.8E-5"/>
    <n v="1"/>
    <m/>
    <n v="10.20434"/>
    <n v="5.8980439999999996"/>
    <n v="54.662869999999998"/>
    <m/>
    <m/>
    <n v="0.16683999999999999"/>
  </r>
  <r>
    <s v="E-mail Pesquisa de Satisfação "/>
    <x v="0"/>
    <s v="Carolina Berlato"/>
    <x v="50"/>
    <n v="0.62936300000000001"/>
    <m/>
    <n v="1"/>
    <m/>
    <n v="0.127002"/>
    <n v="1.0947690000000001"/>
    <n v="31.793714999999999"/>
    <m/>
    <m/>
    <m/>
  </r>
  <r>
    <s v="Email - Poema Dia das Mães"/>
    <x v="0"/>
    <s v="Pipebot"/>
    <x v="51"/>
    <n v="0.86102999999999996"/>
    <n v="1.85E-4"/>
    <n v="1"/>
    <m/>
    <n v="2.581E-3"/>
    <n v="7.28E-3"/>
    <n v="101.93039400000001"/>
    <m/>
    <m/>
    <m/>
  </r>
  <r>
    <s v="Emprega Tools - Pessoas com Deficiência"/>
    <x v="6"/>
    <s v="Pipebot"/>
    <x v="52"/>
    <n v="1.0995E-2"/>
    <n v="11.748889"/>
    <n v="3"/>
    <m/>
    <m/>
    <m/>
    <m/>
    <m/>
    <m/>
    <m/>
  </r>
  <r>
    <s v="Enxoval de peças evento rebranding "/>
    <x v="0"/>
    <s v="Carolina Berlato"/>
    <x v="53"/>
    <n v="1.85E-4"/>
    <n v="6.02E-4"/>
    <n v="3"/>
    <m/>
    <n v="6.8891780000000002"/>
    <n v="2.8428819999999999"/>
    <n v="87.991677999999993"/>
    <n v="3.1300000000000002E-4"/>
    <m/>
    <m/>
  </r>
  <r>
    <s v="Evento 07/06"/>
    <x v="0"/>
    <s v="Pipebot"/>
    <x v="54"/>
    <n v="0.83704900000000004"/>
    <n v="4.6E-5"/>
    <n v="1"/>
    <m/>
    <n v="2.105289"/>
    <n v="9.6995489999999993"/>
    <n v="64.013992999999999"/>
    <m/>
    <m/>
    <m/>
  </r>
  <r>
    <s v="Evento Emprega Tools - Feira de empregabilidade para pessoas com deficiência"/>
    <x v="4"/>
    <s v="Pipebot"/>
    <x v="55"/>
    <n v="0.25158599999999998"/>
    <n v="7.687627"/>
    <n v="1"/>
    <m/>
    <m/>
    <n v="3.4888539999999999"/>
    <m/>
    <n v="5.6417710000000003"/>
    <m/>
    <n v="11.882755"/>
  </r>
  <r>
    <s v="Figurinha Coração"/>
    <x v="0"/>
    <s v="Pipebot"/>
    <x v="56"/>
    <n v="3.9399999999999998E-4"/>
    <m/>
    <n v="1"/>
    <m/>
    <m/>
    <m/>
    <n v="19.708853999999999"/>
    <m/>
    <m/>
    <m/>
  </r>
  <r>
    <s v="Fotógrafos para o evento 07/07"/>
    <x v="0"/>
    <s v="Carolina Berlato"/>
    <x v="57"/>
    <n v="2.8899999999999998E-4"/>
    <m/>
    <n v="1"/>
    <m/>
    <m/>
    <m/>
    <n v="18.705590000000001"/>
    <m/>
    <m/>
    <m/>
  </r>
  <r>
    <s v="FUMEP: Guia do Jovem Adulto no LinkedIn"/>
    <x v="0"/>
    <s v="Pipebot"/>
    <x v="58"/>
    <n v="1.4999999999999999E-4"/>
    <m/>
    <n v="1"/>
    <m/>
    <m/>
    <m/>
    <n v="19.701457999999999"/>
    <m/>
    <m/>
    <m/>
  </r>
  <r>
    <s v="Fundo de tela EVP "/>
    <x v="0"/>
    <s v="Carolina Berlato"/>
    <x v="59"/>
    <n v="8.6689999999999996E-3"/>
    <m/>
    <n v="3"/>
    <m/>
    <n v="4.015231"/>
    <n v="0.95403899999999997"/>
    <n v="48.796505000000003"/>
    <m/>
    <m/>
    <m/>
  </r>
  <r>
    <s v="GraduaTools"/>
    <x v="0"/>
    <s v="Pipebot"/>
    <x v="60"/>
    <n v="0.96678200000000003"/>
    <n v="5.8E-5"/>
    <n v="1"/>
    <m/>
    <n v="10.218310000000001"/>
    <n v="9.7688889999999997"/>
    <n v="47.937719999999999"/>
    <n v="1.9790970000000001"/>
    <m/>
    <m/>
  </r>
  <r>
    <s v="Guia de Oferta para gestores"/>
    <x v="0"/>
    <s v="Pipebot"/>
    <x v="61"/>
    <n v="2.3607520000000002"/>
    <n v="4.6E-5"/>
    <n v="1"/>
    <m/>
    <n v="12.064097"/>
    <n v="1.678137"/>
    <n v="59.972720000000002"/>
    <m/>
    <m/>
    <m/>
  </r>
  <r>
    <s v="Juntos com o Mario 18/07"/>
    <x v="0"/>
    <s v="Pipebot"/>
    <x v="62"/>
    <n v="14.639756999999999"/>
    <n v="6.5300999999999998E-2"/>
    <n v="3"/>
    <m/>
    <n v="0.20527799999999999"/>
    <n v="7.7840629999999997"/>
    <n v="27.962499999999999"/>
    <m/>
    <m/>
    <m/>
  </r>
  <r>
    <s v="juntos Mario 17/08"/>
    <x v="0"/>
    <s v="Pipebot"/>
    <x v="63"/>
    <n v="2.1134E-2"/>
    <n v="3.1578240000000002"/>
    <n v="3"/>
    <m/>
    <n v="0.89085599999999998"/>
    <n v="3.7362039999999999"/>
    <n v="5.1159999999999999E-3"/>
    <m/>
    <m/>
    <m/>
  </r>
  <r>
    <s v="Kit Comercial"/>
    <x v="5"/>
    <s v="Wellington Antonio"/>
    <x v="64"/>
    <n v="5.8E-5"/>
    <m/>
    <n v="1"/>
    <m/>
    <n v="20.677917000000001"/>
    <m/>
    <m/>
    <m/>
    <m/>
    <m/>
  </r>
  <r>
    <s v="Kit de Comunicação EVP"/>
    <x v="0"/>
    <s v="Pipebot"/>
    <x v="65"/>
    <n v="8.6799999999999996E-4"/>
    <m/>
    <n v="1"/>
    <m/>
    <n v="4.86E-4"/>
    <m/>
    <n v="19.753008999999999"/>
    <m/>
    <m/>
    <m/>
  </r>
  <r>
    <s v="Laís Gomes"/>
    <x v="0"/>
    <s v="Pipebot"/>
    <x v="66"/>
    <n v="0.141597"/>
    <n v="3.4999999999999997E-5"/>
    <n v="1"/>
    <m/>
    <n v="7.8770600000000002"/>
    <n v="12.196736"/>
    <n v="77.686840000000004"/>
    <m/>
    <m/>
    <m/>
  </r>
  <r>
    <s v="Libras evento EVP "/>
    <x v="0"/>
    <s v="Carolina Berlato"/>
    <x v="67"/>
    <n v="9.2999999999999997E-5"/>
    <m/>
    <n v="1"/>
    <m/>
    <m/>
    <m/>
    <n v="18.698796000000002"/>
    <m/>
    <m/>
    <m/>
  </r>
  <r>
    <s v="LP Rebranding"/>
    <x v="0"/>
    <s v="Wellington Antonio"/>
    <x v="68"/>
    <n v="3.009E-3"/>
    <m/>
    <n v="1"/>
    <m/>
    <m/>
    <m/>
    <n v="20.653957999999999"/>
    <m/>
    <m/>
    <m/>
  </r>
  <r>
    <s v="Material institucional onboarding"/>
    <x v="4"/>
    <s v="Pipebot"/>
    <x v="69"/>
    <n v="1.2673030000000001"/>
    <n v="1.6200000000000001E-4"/>
    <n v="1"/>
    <m/>
    <n v="5.980289"/>
    <n v="5.694248"/>
    <m/>
    <m/>
    <m/>
    <n v="64.014247999999995"/>
  </r>
  <r>
    <s v="Material Tools - Envio Jean Pierre"/>
    <x v="5"/>
    <s v="Pipebot"/>
    <x v="70"/>
    <n v="1.1422920000000001"/>
    <m/>
    <m/>
    <m/>
    <n v="5.6617819999999996"/>
    <m/>
    <m/>
    <m/>
    <m/>
    <m/>
  </r>
  <r>
    <s v="Mobilizador amigo de valor"/>
    <x v="0"/>
    <s v="Pipebot"/>
    <x v="71"/>
    <n v="2.211875"/>
    <n v="0.90443300000000004"/>
    <n v="1"/>
    <m/>
    <m/>
    <n v="3.01E-4"/>
    <n v="21.011330999999998"/>
    <m/>
    <m/>
    <m/>
  </r>
  <r>
    <s v="Mockups brindes"/>
    <x v="0"/>
    <s v="Carolina Berlato"/>
    <x v="72"/>
    <n v="2.6600000000000001E-4"/>
    <m/>
    <n v="1"/>
    <m/>
    <n v="5.1680669999999997"/>
    <n v="2.7901389999999999"/>
    <n v="25.001829000000001"/>
    <m/>
    <m/>
    <m/>
  </r>
  <r>
    <s v="novo email funcionários tools"/>
    <x v="6"/>
    <s v="Pipebot"/>
    <x v="73"/>
    <n v="1.5301E-2"/>
    <n v="28.792453999999999"/>
    <m/>
    <m/>
    <m/>
    <m/>
    <m/>
    <m/>
    <m/>
    <m/>
  </r>
  <r>
    <s v="Novos fornecedores"/>
    <x v="6"/>
    <s v="Carolina Berlato"/>
    <x v="74"/>
    <n v="21.228287000000002"/>
    <n v="5.6586689999999997"/>
    <m/>
    <m/>
    <m/>
    <m/>
    <m/>
    <m/>
    <m/>
    <m/>
  </r>
  <r>
    <s v="Ocupação da 2ªleva de colaboradores Piracicaba"/>
    <x v="0"/>
    <s v="Carolina Berlato"/>
    <x v="75"/>
    <n v="1.5280000000000001E-3"/>
    <n v="1.9583E-2"/>
    <n v="1"/>
    <m/>
    <n v="0.96618099999999996"/>
    <n v="0.95877299999999999"/>
    <n v="101.95034699999999"/>
    <m/>
    <m/>
    <m/>
  </r>
  <r>
    <s v="Onboarding"/>
    <x v="0"/>
    <s v="Pipebot"/>
    <x v="76"/>
    <n v="4.8031999999999998E-2"/>
    <m/>
    <n v="1"/>
    <m/>
    <n v="1.65713"/>
    <m/>
    <n v="53.997441999999999"/>
    <m/>
    <m/>
    <m/>
  </r>
  <r>
    <s v="Onboarding"/>
    <x v="0"/>
    <s v="Pipebot"/>
    <x v="77"/>
    <n v="1.071493"/>
    <m/>
    <n v="1"/>
    <m/>
    <n v="12.743924"/>
    <n v="6.0246529999999998"/>
    <n v="41.903843000000002"/>
    <m/>
    <m/>
    <m/>
  </r>
  <r>
    <s v="Onboarding"/>
    <x v="4"/>
    <s v="Pipebot"/>
    <x v="78"/>
    <n v="0.72696799999999995"/>
    <n v="2.9235069999999999"/>
    <n v="1"/>
    <m/>
    <n v="0.25849499999999997"/>
    <n v="10.962685"/>
    <m/>
    <n v="1.0904510000000001"/>
    <m/>
    <n v="54.669640999999999"/>
  </r>
  <r>
    <s v="Onboarding"/>
    <x v="4"/>
    <s v="Pipebot"/>
    <x v="79"/>
    <n v="1.1114470000000001"/>
    <m/>
    <n v="1"/>
    <m/>
    <n v="5.0674539999999997"/>
    <n v="7.0581709999999998"/>
    <n v="5.2430000000000003E-3"/>
    <m/>
    <m/>
    <n v="19.674097"/>
  </r>
  <r>
    <s v="Onboarding"/>
    <x v="2"/>
    <s v="Pipebot"/>
    <x v="80"/>
    <n v="3.3182999999999997E-2"/>
    <m/>
    <n v="1"/>
    <m/>
    <n v="1.2207520000000001"/>
    <n v="10.722905000000001"/>
    <m/>
    <m/>
    <m/>
    <m/>
  </r>
  <r>
    <s v="Onboarding"/>
    <x v="0"/>
    <s v="Pipebot"/>
    <x v="81"/>
    <n v="3.907813"/>
    <n v="1.3899999999999999E-4"/>
    <n v="1"/>
    <m/>
    <n v="1.4999999999999999E-4"/>
    <m/>
    <n v="66.704652999999993"/>
    <m/>
    <m/>
    <m/>
  </r>
  <r>
    <s v="Onboarding"/>
    <x v="4"/>
    <s v="Pipebot"/>
    <x v="82"/>
    <n v="1.134803"/>
    <m/>
    <n v="1"/>
    <m/>
    <n v="3.9980440000000002"/>
    <n v="8.1273499999999999"/>
    <n v="5.6940000000000003E-3"/>
    <m/>
    <m/>
    <n v="19.673749999999998"/>
  </r>
  <r>
    <s v="Painel de led recepção Piracicaba"/>
    <x v="0"/>
    <s v="Carolina Berlato"/>
    <x v="83"/>
    <n v="0.12629599999999999"/>
    <m/>
    <n v="1"/>
    <m/>
    <n v="7.0856000000000002E-2"/>
    <n v="1.7933330000000001"/>
    <n v="47.945115999999999"/>
    <m/>
    <m/>
    <m/>
  </r>
  <r>
    <s v="Palestra - A importância do autoconhecimento no crescimento pessoal, profissional e na saúde mental"/>
    <x v="0"/>
    <s v="Pipebot"/>
    <x v="84"/>
    <n v="1.157E-3"/>
    <n v="2.3E-5"/>
    <n v="1"/>
    <m/>
    <n v="2.0343399999999998"/>
    <n v="11.992777999999999"/>
    <n v="77.686238000000003"/>
    <m/>
    <m/>
    <m/>
  </r>
  <r>
    <s v="Palestra - Felicidade no Ambiente de Trabalho"/>
    <x v="5"/>
    <s v="Pipebot"/>
    <x v="85"/>
    <n v="4.5405000000000001E-2"/>
    <m/>
    <m/>
    <m/>
    <n v="5.6829999999999997E-3"/>
    <m/>
    <m/>
    <m/>
    <m/>
    <m/>
  </r>
  <r>
    <s v="Palestra: &quot;Impacto Social: qual é o nosso papel na construção de um mundo melhor?&quot;"/>
    <x v="2"/>
    <s v="Pipebot"/>
    <x v="86"/>
    <n v="1.1334139999999999"/>
    <m/>
    <n v="1"/>
    <m/>
    <n v="4.9397690000000001"/>
    <n v="0.72135400000000005"/>
    <m/>
    <m/>
    <m/>
    <m/>
  </r>
  <r>
    <s v="Palestras tools 2023"/>
    <x v="4"/>
    <s v="Pipebot"/>
    <x v="87"/>
    <n v="2.3145950000000002"/>
    <n v="1.983206"/>
    <n v="1"/>
    <m/>
    <n v="2.1290969999999998"/>
    <n v="9.8253009999999996"/>
    <n v="5.7520000000000002E-3"/>
    <n v="5.8E-5"/>
    <m/>
    <n v="19.673877000000001"/>
  </r>
  <r>
    <s v="Papel timbrado Tools"/>
    <x v="5"/>
    <s v="Pipebot"/>
    <x v="88"/>
    <n v="1.9189999999999999E-2"/>
    <m/>
    <m/>
    <m/>
    <n v="3.7068629999999998"/>
    <m/>
    <m/>
    <m/>
    <m/>
    <m/>
  </r>
  <r>
    <s v="Parcerias com Universidades"/>
    <x v="0"/>
    <s v="Pipebot"/>
    <x v="89"/>
    <n v="1.7452780000000001"/>
    <m/>
    <n v="1"/>
    <m/>
    <n v="10.127950999999999"/>
    <n v="2.8312379999999999"/>
    <n v="39.969259000000001"/>
    <m/>
    <m/>
    <m/>
  </r>
  <r>
    <s v="Pira sem Fome"/>
    <x v="2"/>
    <s v="Pipebot"/>
    <x v="90"/>
    <n v="1.2496529999999999"/>
    <n v="55.006180999999998"/>
    <n v="1"/>
    <m/>
    <n v="6.8717709999999999"/>
    <n v="11.877049"/>
    <m/>
    <m/>
    <m/>
    <m/>
  </r>
  <r>
    <s v="Post NOW - Tools Talk"/>
    <x v="0"/>
    <s v="Carolina Berlato"/>
    <x v="91"/>
    <n v="3.3599999999999998E-4"/>
    <n v="4.6E-5"/>
    <n v="1"/>
    <m/>
    <n v="0.94317099999999998"/>
    <n v="2.8436810000000001"/>
    <n v="87.991725000000002"/>
    <n v="1.27E-4"/>
    <m/>
    <m/>
  </r>
  <r>
    <s v="PPT - Tools"/>
    <x v="1"/>
    <s v="Pipebot"/>
    <x v="92"/>
    <n v="1.0975349999999999"/>
    <m/>
    <n v="1"/>
    <m/>
    <m/>
    <m/>
    <m/>
    <m/>
    <n v="6.7482870000000004"/>
    <m/>
  </r>
  <r>
    <s v="PPT Guia do Entrevistador"/>
    <x v="0"/>
    <s v="Pipebot"/>
    <x v="93"/>
    <n v="8.2290000000000002E-3"/>
    <n v="3.4999999999999997E-5"/>
    <n v="1"/>
    <m/>
    <n v="20.011817000000001"/>
    <n v="1.9644680000000001"/>
    <n v="61.781528000000002"/>
    <m/>
    <m/>
    <m/>
  </r>
  <r>
    <s v="PPT Insititucional"/>
    <x v="0"/>
    <s v="Wellington Antonio"/>
    <x v="94"/>
    <n v="9.5370000000000003E-3"/>
    <m/>
    <n v="1"/>
    <m/>
    <m/>
    <m/>
    <n v="20.669398000000001"/>
    <m/>
    <m/>
    <m/>
  </r>
  <r>
    <s v="PPT Jornada do evento 07/07"/>
    <x v="0"/>
    <s v="Carolina Berlato"/>
    <x v="95"/>
    <n v="1.9699999999999999E-4"/>
    <m/>
    <n v="1"/>
    <m/>
    <m/>
    <m/>
    <n v="18.719942"/>
    <m/>
    <m/>
    <m/>
  </r>
  <r>
    <s v="PPT Mexico"/>
    <x v="0"/>
    <s v="Carolina Berlato"/>
    <x v="96"/>
    <n v="0.26316000000000001"/>
    <m/>
    <n v="1"/>
    <m/>
    <m/>
    <m/>
    <n v="17.741053000000001"/>
    <m/>
    <m/>
    <m/>
  </r>
  <r>
    <s v="Publicação Now"/>
    <x v="0"/>
    <s v="Pipebot"/>
    <x v="97"/>
    <n v="3.6447E-2"/>
    <m/>
    <n v="1"/>
    <m/>
    <m/>
    <m/>
    <n v="40.73272"/>
    <m/>
    <m/>
    <m/>
  </r>
  <r>
    <s v="RBAC"/>
    <x v="3"/>
    <s v="Carolina Berlato"/>
    <x v="98"/>
    <n v="25.865670999999999"/>
    <m/>
    <m/>
    <m/>
    <m/>
    <m/>
    <m/>
    <m/>
    <m/>
    <m/>
  </r>
  <r>
    <s v="Reforço para participar da pesquisa YourVoice"/>
    <x v="1"/>
    <s v="Pipebot"/>
    <x v="99"/>
    <n v="16.765764000000001"/>
    <m/>
    <n v="1"/>
    <m/>
    <m/>
    <m/>
    <m/>
    <m/>
    <n v="63.949398000000002"/>
    <m/>
  </r>
  <r>
    <s v="Relatório Evento 07.07"/>
    <x v="6"/>
    <s v="Carolina Berlato"/>
    <x v="100"/>
    <n v="4.6E-5"/>
    <n v="18.697603999999998"/>
    <n v="1"/>
    <m/>
    <m/>
    <m/>
    <m/>
    <m/>
    <m/>
    <m/>
  </r>
  <r>
    <s v="Replicagem Banner Portal RH - EU SOU TOOLS"/>
    <x v="0"/>
    <s v="Pipebot"/>
    <x v="101"/>
    <n v="6.9398000000000001E-2"/>
    <n v="2.5500000000000002E-4"/>
    <n v="1"/>
    <m/>
    <n v="0.10639999999999999"/>
    <n v="4.0812730000000004"/>
    <n v="97.763495000000006"/>
    <m/>
    <m/>
    <m/>
  </r>
  <r>
    <s v="Replicagem WhatsApp - EU SOU TOOLS"/>
    <x v="0"/>
    <s v="Pipebot"/>
    <x v="102"/>
    <n v="6.9236000000000006E-2"/>
    <n v="2.0799999999999999E-4"/>
    <n v="1"/>
    <m/>
    <n v="9.912E-2"/>
    <n v="4.0815630000000001"/>
    <n v="97.763437999999994"/>
    <m/>
    <m/>
    <m/>
  </r>
  <r>
    <s v="Roda Viva c/ Wander"/>
    <x v="0"/>
    <s v="Pipebot"/>
    <x v="103"/>
    <n v="8.1000000000000004E-5"/>
    <m/>
    <n v="1"/>
    <m/>
    <m/>
    <m/>
    <n v="19.710683"/>
    <m/>
    <m/>
    <m/>
  </r>
  <r>
    <s v="Selo Eu sou Tools"/>
    <x v="4"/>
    <s v="Pipebot"/>
    <x v="104"/>
    <n v="7.7780000000000002E-3"/>
    <m/>
    <n v="1"/>
    <m/>
    <n v="0.73636599999999997"/>
    <n v="5.2599070000000001"/>
    <m/>
    <m/>
    <m/>
    <n v="54.675925999999997"/>
  </r>
  <r>
    <s v="Semana do Orgulho"/>
    <x v="0"/>
    <s v="Carolina Berlato"/>
    <x v="105"/>
    <n v="1.27E-4"/>
    <m/>
    <n v="1"/>
    <m/>
    <n v="4.0821529999999999"/>
    <n v="2.9384489999999999"/>
    <n v="49.701331000000003"/>
    <m/>
    <m/>
    <m/>
  </r>
  <r>
    <s v="Sessão de fotos EVP "/>
    <x v="0"/>
    <s v="Carolina Berlato"/>
    <x v="106"/>
    <n v="2.3029999999999999E-3"/>
    <m/>
    <n v="1"/>
    <m/>
    <m/>
    <m/>
    <n v="18.700671"/>
    <m/>
    <m/>
    <m/>
  </r>
  <r>
    <s v="Smurf Tools"/>
    <x v="0"/>
    <s v="Pipebot"/>
    <x v="107"/>
    <n v="1.4999999999999999E-4"/>
    <n v="5.8E-5"/>
    <n v="1"/>
    <m/>
    <n v="9.2999999999999997E-5"/>
    <m/>
    <n v="19.707453999999998"/>
    <m/>
    <m/>
    <m/>
  </r>
  <r>
    <s v="Tela de Proteção"/>
    <x v="5"/>
    <s v="Pipebot"/>
    <x v="108"/>
    <n v="7.5613E-2"/>
    <m/>
    <n v="1"/>
    <m/>
    <n v="3.7072569999999998"/>
    <m/>
    <m/>
    <m/>
    <m/>
    <m/>
  </r>
  <r>
    <s v="teste automação"/>
    <x v="4"/>
    <s v="Carolina Berlato"/>
    <x v="109"/>
    <n v="4.2326000000000003E-2"/>
    <n v="8.1000000000000004E-5"/>
    <n v="1"/>
    <m/>
    <n v="17.941956000000001"/>
    <n v="2.5566999999999999E-2"/>
    <n v="3.4719999999999998E-3"/>
    <n v="5.6700000000000001E-4"/>
    <m/>
    <n v="76.912130000000005"/>
  </r>
  <r>
    <s v="Thumb Live Plano de Desenvolvimento TOOLS"/>
    <x v="0"/>
    <s v="Pipebot"/>
    <x v="110"/>
    <n v="2.2690000000000002E-3"/>
    <m/>
    <n v="1"/>
    <m/>
    <n v="1.27E-4"/>
    <n v="0.11199099999999999"/>
    <n v="7.7893869999999996"/>
    <m/>
    <m/>
    <m/>
  </r>
  <r>
    <s v="Troca de lôgos das artes Tools"/>
    <x v="4"/>
    <s v="Pipebot"/>
    <x v="111"/>
    <n v="5.3483999999999997E-2"/>
    <m/>
    <n v="1"/>
    <m/>
    <n v="1.254688"/>
    <n v="7.7280559999999996"/>
    <m/>
    <m/>
    <m/>
    <n v="47.939363"/>
  </r>
  <r>
    <s v="Troféu 1ºVenda"/>
    <x v="0"/>
    <s v="Pipebot"/>
    <x v="112"/>
    <n v="2.2000000000000001E-4"/>
    <m/>
    <n v="1"/>
    <m/>
    <m/>
    <m/>
    <n v="19.696586"/>
    <m/>
    <m/>
    <m/>
  </r>
  <r>
    <s v="Vídeo Engajamento ConquiStar"/>
    <x v="0"/>
    <s v="Pipebot"/>
    <x v="113"/>
    <n v="9.2999999999999997E-5"/>
    <n v="8.1000000000000004E-5"/>
    <n v="1"/>
    <m/>
    <n v="8.1000000000000004E-5"/>
    <n v="8.0999999999999996E-4"/>
    <n v="19.705463000000002"/>
    <m/>
    <m/>
    <m/>
  </r>
  <r>
    <s v="Vídeo Institucional Rebranding "/>
    <x v="0"/>
    <s v="Carolina Berlato"/>
    <x v="114"/>
    <n v="1.16E-4"/>
    <m/>
    <n v="1"/>
    <m/>
    <m/>
    <m/>
    <n v="18.741019000000001"/>
    <m/>
    <m/>
    <m/>
  </r>
  <r>
    <s v="Vídeo Manifesto - nova gravação "/>
    <x v="5"/>
    <s v="Carolina Berlato"/>
    <x v="115"/>
    <n v="1.6200000000000001E-4"/>
    <m/>
    <n v="1"/>
    <m/>
    <n v="7.7886230000000003"/>
    <m/>
    <m/>
    <m/>
    <m/>
    <m/>
  </r>
  <r>
    <s v="Vídeo Manifesto EVP"/>
    <x v="0"/>
    <s v="Carolina Berlato"/>
    <x v="116"/>
    <n v="2.7799999999999998E-4"/>
    <m/>
    <n v="1"/>
    <m/>
    <m/>
    <m/>
    <n v="18.724015999999999"/>
    <m/>
    <m/>
    <m/>
  </r>
  <r>
    <s v="Vídeo retrospectiva "/>
    <x v="0"/>
    <s v="Carolina Berlato"/>
    <x v="117"/>
    <n v="1.27E-4"/>
    <m/>
    <n v="1"/>
    <m/>
    <m/>
    <m/>
    <n v="18.722778000000002"/>
    <m/>
    <m/>
    <m/>
  </r>
  <r>
    <s v="VISITA PREFEITO E MINISTRO"/>
    <x v="4"/>
    <s v="Pipebot"/>
    <x v="118"/>
    <n v="0.15342600000000001"/>
    <n v="9.7847000000000003E-2"/>
    <n v="1"/>
    <m/>
    <m/>
    <n v="10.012869999999999"/>
    <m/>
    <m/>
    <m/>
    <n v="7.6397919999999999"/>
  </r>
  <r>
    <s v="Você conhece?"/>
    <x v="7"/>
    <s v="Pipebot"/>
    <x v="119"/>
    <n v="1.7703819999999999"/>
    <m/>
    <n v="2"/>
    <m/>
    <n v="10.985313"/>
    <n v="0.98982599999999998"/>
    <m/>
    <n v="4.3750000000000004E-3"/>
    <m/>
    <m/>
  </r>
  <r>
    <s v="Você sabia!"/>
    <x v="7"/>
    <s v="Pipebot"/>
    <x v="120"/>
    <n v="1.795417"/>
    <m/>
    <n v="2"/>
    <m/>
    <n v="10.985324"/>
    <n v="0.99035899999999999"/>
    <m/>
    <n v="4.0629999999999998E-3"/>
    <m/>
    <m/>
  </r>
  <r>
    <s v="Você sabia?"/>
    <x v="7"/>
    <s v="Pipebot"/>
    <x v="121"/>
    <n v="1.792662"/>
    <m/>
    <n v="2"/>
    <m/>
    <n v="11.001759"/>
    <n v="0.97360000000000002"/>
    <m/>
    <n v="4.0159999999999996E-3"/>
    <m/>
    <m/>
  </r>
  <r>
    <s v="Você Sabia?"/>
    <x v="7"/>
    <s v="Pipebot"/>
    <x v="122"/>
    <n v="1.8140050000000001"/>
    <m/>
    <n v="2"/>
    <m/>
    <n v="10.985810000000001"/>
    <n v="0.99042799999999998"/>
    <m/>
    <n v="4.1440000000000001E-3"/>
    <m/>
    <m/>
  </r>
  <r>
    <s v="Você sabia?"/>
    <x v="7"/>
    <s v="Pipebot"/>
    <x v="123"/>
    <n v="1.7992010000000001"/>
    <m/>
    <n v="2"/>
    <m/>
    <n v="10.985450999999999"/>
    <n v="0.99036999999999997"/>
    <m/>
    <n v="4.0969999999999999E-3"/>
    <m/>
    <m/>
  </r>
  <r>
    <s v="Você sania?"/>
    <x v="7"/>
    <s v="Pipebot"/>
    <x v="124"/>
    <n v="1.8026500000000001"/>
    <m/>
    <n v="2"/>
    <m/>
    <n v="10.98559"/>
    <n v="0.99040499999999998"/>
    <m/>
    <n v="4.1200000000000004E-3"/>
    <m/>
    <m/>
  </r>
  <r>
    <s v="Wavelive 07/07"/>
    <x v="0"/>
    <s v="Carolina Berlato"/>
    <x v="125"/>
    <n v="1.6200000000000001E-4"/>
    <m/>
    <n v="1"/>
    <m/>
    <m/>
    <m/>
    <n v="18.72134300000000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164D6-2E17-414F-90C0-CE4ED931D6B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H6" firstHeaderRow="1" firstDataRow="2" firstDataCol="1"/>
  <pivotFields count="15">
    <pivotField showAll="0"/>
    <pivotField axis="axisCol" showAll="0">
      <items count="9">
        <item x="6"/>
        <item x="0"/>
        <item x="4"/>
        <item x="1"/>
        <item x="7"/>
        <item x="5"/>
        <item x="3"/>
        <item x="2"/>
        <item t="default"/>
      </items>
    </pivotField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14"/>
    <field x="3"/>
  </rowFields>
  <rowItems count="2">
    <i>
      <x v="8"/>
    </i>
    <i t="grand">
      <x/>
    </i>
  </rowItems>
  <colFields count="1">
    <field x="1"/>
  </colFields>
  <colItems count="7">
    <i>
      <x/>
    </i>
    <i>
      <x v="1"/>
    </i>
    <i>
      <x v="3"/>
    </i>
    <i>
      <x v="4"/>
    </i>
    <i>
      <x v="5"/>
    </i>
    <i>
      <x v="7"/>
    </i>
    <i t="grand">
      <x/>
    </i>
  </colItems>
  <dataFields count="1">
    <dataField name="Soma de Quantidade de entregas por solicitação" fld="6" baseField="14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52D2A-C4F1-46ED-8298-47AA789BB7B7}" name="Tabela1" displayName="Tabela1" ref="A1:N6" totalsRowShown="0">
  <autoFilter ref="A1:N6" xr:uid="{80352D2A-C4F1-46ED-8298-47AA789BB7B7}"/>
  <tableColumns count="14">
    <tableColumn id="1" xr3:uid="{D166D425-4AD0-42A5-A162-7C78965D8000}" name="Título"/>
    <tableColumn id="2" xr3:uid="{78BA1FBA-1D9C-4F7F-A28E-AC3B8FD38472}" name="Fase atual"/>
    <tableColumn id="3" xr3:uid="{0F4BDB18-841C-4C1D-AC29-49324B0634F2}" name="Criador"/>
    <tableColumn id="4" xr3:uid="{B5A5C7DD-C49B-4C0E-AF35-DEDCF8F878EC}" name="Criado em" dataDxfId="3"/>
    <tableColumn id="5" xr3:uid="{CB2C258C-034D-4C33-967B-2F9030687DE0}" name="Tempo total na fase 🚨 Solicitações (dias)"/>
    <tableColumn id="6" xr3:uid="{D7634933-5682-4A7A-ABDF-57B09622D3DC}" name="Tempo total na fase ✍️ Conteúdo (dias)"/>
    <tableColumn id="7" xr3:uid="{94231E57-1976-4529-A95E-C0B30D36B386}" name="Quantidade de entregas por solicitação"/>
    <tableColumn id="8" xr3:uid="{7585E1BB-A810-4F6E-AC51-60554E87D4ED}" name="Tempo total na fase 📝 Aprovação Conteúdo (dias)"/>
    <tableColumn id="9" xr3:uid="{E53FDA3D-9420-4142-B9BC-FAD905F1AFEF}" name="Tempo total na fase 🖋️ Design (dias)"/>
    <tableColumn id="10" xr3:uid="{05E68E97-DCB7-448D-AEC2-B9C2DBB3069B}" name="Tempo total na fase 🧐 Aprovação da Arte (dias)"/>
    <tableColumn id="11" xr3:uid="{67FCEBB3-7D92-4BC6-9BF4-A747150D4262}" name="Tempo total na fase ✔️ Concluído (dias)"/>
    <tableColumn id="12" xr3:uid="{5010FF56-CCD8-45DF-96D5-933B446895FE}" name="Tempo total na fase 🔥 Alteração (dias)"/>
    <tableColumn id="13" xr3:uid="{000789EB-CB9E-4D47-950E-3FC73946AC43}" name="Tempo total na fase 🔒 Backlog (dias)"/>
    <tableColumn id="14" xr3:uid="{659F5D9F-1B29-4D23-9AC3-A88C07EA9592}" name="Tempo total na fase Conclusão automática (dias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596C02-CEB2-4007-B578-10884D5DD021}" name="Tabela2" displayName="Tabela2" ref="A1:N7" totalsRowShown="0">
  <autoFilter ref="A1:N7" xr:uid="{14596C02-CEB2-4007-B578-10884D5DD021}"/>
  <tableColumns count="14">
    <tableColumn id="1" xr3:uid="{2EA653DD-F55E-4104-9E5A-649233974356}" name="Título"/>
    <tableColumn id="2" xr3:uid="{340B27FB-6F95-4FF6-87DD-D9EE39EF8127}" name="Fase atual"/>
    <tableColumn id="3" xr3:uid="{D98A598E-C939-47D0-BE3E-21CE81B7DA0C}" name="Criador"/>
    <tableColumn id="4" xr3:uid="{95350C3F-A497-4F8F-A9BE-E0FF9D8BA652}" name="Criado em" dataDxfId="2"/>
    <tableColumn id="5" xr3:uid="{E7F4E55F-C180-4BB2-B60D-FA4E6CF15123}" name="Tempo total na fase 🚨 Solicitações (dias)"/>
    <tableColumn id="6" xr3:uid="{56E06AE6-94C1-45B6-86FA-CD0F7AE5EDCC}" name="Tempo total na fase ✍️ Conteúdo (dias)"/>
    <tableColumn id="7" xr3:uid="{5F2A67CB-7C0C-4A61-B423-73703B8DE0C3}" name="Quantidade de entregas por solicitação"/>
    <tableColumn id="8" xr3:uid="{796D5ACF-062E-4691-8F25-D69022B5C7AD}" name="Tempo total na fase 📝 Aprovação Conteúdo (dias)"/>
    <tableColumn id="9" xr3:uid="{EEE29B49-51B8-44BB-9758-05E355A35DB3}" name="Tempo total na fase 🖋️ Design (dias)"/>
    <tableColumn id="10" xr3:uid="{7E3EBB85-4E9E-4ABF-B5A4-73EC6019F2DD}" name="Tempo total na fase 🧐 Aprovação da Arte (dias)"/>
    <tableColumn id="11" xr3:uid="{74E6BBC0-1324-4B80-9683-F1321F1041BA}" name="Tempo total na fase ✔️ Concluído (dias)"/>
    <tableColumn id="12" xr3:uid="{56F0C9F3-E201-472C-888F-7EE0DD270556}" name="Tempo total na fase 🔥 Alteração (dias)"/>
    <tableColumn id="13" xr3:uid="{1A3F7C2B-3D92-4C6A-99A2-EACF386A020C}" name="Tempo total na fase 🔒 Backlog (dias)"/>
    <tableColumn id="14" xr3:uid="{2E0D898D-A1CB-4127-80FA-651E3A4BF364}" name="Tempo total na fase Conclusão automática (dias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80CEC2-CEA8-485A-9794-220F5FE952EB}" name="Tabela3" displayName="Tabela3" ref="A1:N20" totalsRowShown="0">
  <autoFilter ref="A1:N20" xr:uid="{3F80CEC2-CEA8-485A-9794-220F5FE952EB}"/>
  <tableColumns count="14">
    <tableColumn id="1" xr3:uid="{C61EE2CF-DB3F-45B8-8FBE-20581CDA74E9}" name="Título"/>
    <tableColumn id="2" xr3:uid="{919B380D-E76E-4029-A4B8-21FC2B1C448C}" name="Fase atual"/>
    <tableColumn id="3" xr3:uid="{F9C0177A-E0BA-4DEB-B97D-476EE5332B64}" name="Criador"/>
    <tableColumn id="4" xr3:uid="{819382D4-F12D-4B01-B679-2BDE7B35FE8D}" name="Criado em" dataDxfId="1"/>
    <tableColumn id="5" xr3:uid="{FA7EE8F1-808A-41AE-A077-7083FCF50F78}" name="Tempo total na fase 🚨 Solicitações (dias)"/>
    <tableColumn id="6" xr3:uid="{0221A37F-3F6E-4DF8-85F7-1D320D6807E0}" name="Tempo total na fase ✍️ Conteúdo (dias)"/>
    <tableColumn id="7" xr3:uid="{9BCB304C-26D0-42A8-A302-A180B1738EAD}" name="Quantidade de entregas por solicitação"/>
    <tableColumn id="8" xr3:uid="{E75F704C-48A5-444B-855E-47679CD2101B}" name="Tempo total na fase 📝 Aprovação Conteúdo (dias)"/>
    <tableColumn id="9" xr3:uid="{D4A0667E-474E-4963-BD2C-DC291F6D8FC2}" name="Tempo total na fase 🖋️ Design (dias)"/>
    <tableColumn id="10" xr3:uid="{36831E56-9D39-4922-A1DE-9198451CB825}" name="Tempo total na fase 🧐 Aprovação da Arte (dias)"/>
    <tableColumn id="11" xr3:uid="{EE6DA6A3-54F0-4F67-9EE8-8309609D3857}" name="Tempo total na fase ✔️ Concluído (dias)"/>
    <tableColumn id="12" xr3:uid="{5E740004-8C28-403C-9A20-616C01130434}" name="Tempo total na fase 🔥 Alteração (dias)"/>
    <tableColumn id="13" xr3:uid="{4B477402-A552-4426-91CA-39E84389734F}" name="Tempo total na fase Briefing Incorreto (dias)"/>
    <tableColumn id="14" xr3:uid="{3FCDC87A-AC21-4936-A3BF-173A0C681914}" name="Tempo total na fase Conclusão automática (dia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83" dT="2024-08-28T18:24:07.38" personId="{EFDD32B4-5131-477F-B88B-8E74DCAE7009}" id="{875B45EC-8589-49A5-82E1-37A55A229ABC}">
    <text>Alterar formula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DD9C-62FA-4864-9C8A-14B36DBD55DC}">
  <dimension ref="A1:N6"/>
  <sheetViews>
    <sheetView topLeftCell="E1" workbookViewId="0">
      <selection activeCell="J14" sqref="J14"/>
    </sheetView>
  </sheetViews>
  <sheetFormatPr defaultColWidth="8.875" defaultRowHeight="14.25"/>
  <cols>
    <col min="2" max="2" width="11.125" customWidth="1"/>
    <col min="3" max="3" width="8.875" customWidth="1"/>
    <col min="4" max="4" width="29.125" customWidth="1"/>
    <col min="5" max="5" width="38.125" customWidth="1"/>
    <col min="6" max="6" width="36.625" customWidth="1"/>
    <col min="7" max="7" width="35.625" customWidth="1"/>
    <col min="8" max="8" width="42.875" customWidth="1"/>
    <col min="9" max="9" width="34" customWidth="1"/>
    <col min="10" max="10" width="42.875" customWidth="1"/>
    <col min="11" max="11" width="37.125" customWidth="1"/>
    <col min="12" max="12" width="35.625" customWidth="1"/>
    <col min="13" max="13" width="34.625" customWidth="1"/>
    <col min="14" max="14" width="42.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18</v>
      </c>
      <c r="B2" t="s">
        <v>14</v>
      </c>
      <c r="C2" t="s">
        <v>15</v>
      </c>
      <c r="D2" s="5">
        <v>45140.583391203705</v>
      </c>
      <c r="E2">
        <v>9.2999999999999997E-5</v>
      </c>
      <c r="F2">
        <v>5.8E-5</v>
      </c>
      <c r="G2">
        <v>1</v>
      </c>
      <c r="I2">
        <v>3.6999999999999999E-4</v>
      </c>
      <c r="J2">
        <v>2.7799999999999998E-4</v>
      </c>
      <c r="K2">
        <v>12.950174000000001</v>
      </c>
    </row>
    <row r="3" spans="1:14">
      <c r="A3" t="s">
        <v>65</v>
      </c>
      <c r="B3" t="s">
        <v>14</v>
      </c>
      <c r="C3" t="s">
        <v>17</v>
      </c>
      <c r="D3" s="5">
        <v>45141.852314814816</v>
      </c>
      <c r="E3">
        <v>3.01E-4</v>
      </c>
      <c r="G3">
        <v>1</v>
      </c>
      <c r="I3">
        <v>4.798171</v>
      </c>
      <c r="J3">
        <v>0.104097</v>
      </c>
      <c r="K3">
        <v>6.7793979999999996</v>
      </c>
      <c r="L3">
        <v>9.2999999999999997E-5</v>
      </c>
    </row>
    <row r="4" spans="1:14">
      <c r="A4" t="s">
        <v>127</v>
      </c>
      <c r="B4" t="s">
        <v>14</v>
      </c>
      <c r="C4" t="s">
        <v>17</v>
      </c>
      <c r="D4" s="5">
        <v>45145.630601851852</v>
      </c>
      <c r="E4">
        <v>2.2690000000000002E-3</v>
      </c>
      <c r="G4">
        <v>1</v>
      </c>
      <c r="I4">
        <v>1.27E-4</v>
      </c>
      <c r="J4">
        <v>0.11199099999999999</v>
      </c>
      <c r="K4">
        <v>7.7893869999999996</v>
      </c>
    </row>
    <row r="5" spans="1:14">
      <c r="A5" t="s">
        <v>86</v>
      </c>
      <c r="B5" t="s">
        <v>14</v>
      </c>
      <c r="C5" t="s">
        <v>17</v>
      </c>
      <c r="D5" s="5">
        <v>45145.723240740743</v>
      </c>
      <c r="E5">
        <v>2.1134E-2</v>
      </c>
      <c r="F5">
        <v>3.1578240000000002</v>
      </c>
      <c r="G5">
        <v>3</v>
      </c>
      <c r="I5">
        <v>0.89085599999999998</v>
      </c>
      <c r="J5">
        <v>3.7362039999999999</v>
      </c>
      <c r="K5">
        <v>5.1159999999999999E-3</v>
      </c>
    </row>
    <row r="6" spans="1:14">
      <c r="A6" t="s">
        <v>62</v>
      </c>
      <c r="B6" t="s">
        <v>14</v>
      </c>
      <c r="C6" t="s">
        <v>17</v>
      </c>
      <c r="D6" s="5">
        <v>45153.497384259259</v>
      </c>
      <c r="E6">
        <v>2.1677999999999999E-2</v>
      </c>
      <c r="G6">
        <v>1</v>
      </c>
      <c r="K6">
        <v>1.5313E-2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00BE-EFD2-4BFB-B92B-C1E089B4CBE1}">
  <dimension ref="A1:N7"/>
  <sheetViews>
    <sheetView workbookViewId="0">
      <selection activeCell="B30" sqref="B30"/>
    </sheetView>
  </sheetViews>
  <sheetFormatPr defaultColWidth="8.875" defaultRowHeight="14.25"/>
  <cols>
    <col min="2" max="2" width="11.125" customWidth="1"/>
    <col min="3" max="3" width="8.875" customWidth="1"/>
    <col min="4" max="4" width="26.125" customWidth="1"/>
    <col min="5" max="5" width="38.125" customWidth="1"/>
    <col min="6" max="6" width="36.625" customWidth="1"/>
    <col min="7" max="7" width="35.625" customWidth="1"/>
    <col min="8" max="8" width="42.875" customWidth="1"/>
    <col min="9" max="9" width="34" customWidth="1"/>
    <col min="10" max="10" width="42.875" customWidth="1"/>
    <col min="11" max="11" width="37.125" customWidth="1"/>
    <col min="12" max="12" width="35.625" customWidth="1"/>
    <col min="13" max="13" width="34.625" customWidth="1"/>
    <col min="14" max="14" width="42.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141</v>
      </c>
      <c r="B2" t="s">
        <v>137</v>
      </c>
      <c r="C2" t="s">
        <v>17</v>
      </c>
      <c r="D2" s="5">
        <v>45139.751620370371</v>
      </c>
      <c r="E2">
        <v>1.8026500000000001</v>
      </c>
      <c r="G2">
        <v>2</v>
      </c>
      <c r="I2">
        <v>10.98559</v>
      </c>
      <c r="J2">
        <v>0.99040499999999998</v>
      </c>
      <c r="L2">
        <v>4.1200000000000004E-3</v>
      </c>
    </row>
    <row r="3" spans="1:14">
      <c r="A3" t="s">
        <v>139</v>
      </c>
      <c r="B3" t="s">
        <v>137</v>
      </c>
      <c r="C3" t="s">
        <v>17</v>
      </c>
      <c r="D3" s="5">
        <v>45139.755254629628</v>
      </c>
      <c r="E3">
        <v>1.7992010000000001</v>
      </c>
      <c r="G3">
        <v>2</v>
      </c>
      <c r="I3">
        <v>10.985450999999999</v>
      </c>
      <c r="J3">
        <v>0.99036999999999997</v>
      </c>
      <c r="L3">
        <v>4.0969999999999999E-3</v>
      </c>
    </row>
    <row r="4" spans="1:14">
      <c r="A4" t="s">
        <v>140</v>
      </c>
      <c r="B4" t="s">
        <v>137</v>
      </c>
      <c r="C4" t="s">
        <v>17</v>
      </c>
      <c r="D4" s="5">
        <v>45139.739988425928</v>
      </c>
      <c r="E4">
        <v>1.8140050000000001</v>
      </c>
      <c r="G4">
        <v>2</v>
      </c>
      <c r="I4">
        <v>10.985810000000001</v>
      </c>
      <c r="J4">
        <v>0.99042799999999998</v>
      </c>
      <c r="L4">
        <v>4.1440000000000001E-3</v>
      </c>
    </row>
    <row r="5" spans="1:14">
      <c r="A5" t="s">
        <v>139</v>
      </c>
      <c r="B5" t="s">
        <v>137</v>
      </c>
      <c r="C5" t="s">
        <v>17</v>
      </c>
      <c r="D5" s="5">
        <v>45139.762337962966</v>
      </c>
      <c r="E5">
        <v>1.792662</v>
      </c>
      <c r="G5">
        <v>2</v>
      </c>
      <c r="I5">
        <v>11.001759</v>
      </c>
      <c r="J5">
        <v>0.97360000000000002</v>
      </c>
      <c r="L5">
        <v>4.0159999999999996E-3</v>
      </c>
    </row>
    <row r="6" spans="1:14">
      <c r="A6" t="s">
        <v>138</v>
      </c>
      <c r="B6" t="s">
        <v>137</v>
      </c>
      <c r="C6" t="s">
        <v>17</v>
      </c>
      <c r="D6" s="5">
        <v>45139.759212962963</v>
      </c>
      <c r="E6">
        <v>1.795417</v>
      </c>
      <c r="G6">
        <v>2</v>
      </c>
      <c r="I6">
        <v>10.985324</v>
      </c>
      <c r="J6">
        <v>0.99035899999999999</v>
      </c>
      <c r="L6">
        <v>4.0629999999999998E-3</v>
      </c>
    </row>
    <row r="7" spans="1:14">
      <c r="A7" t="s">
        <v>136</v>
      </c>
      <c r="B7" t="s">
        <v>137</v>
      </c>
      <c r="C7" t="s">
        <v>17</v>
      </c>
      <c r="D7" s="5">
        <v>45139.784456018519</v>
      </c>
      <c r="E7">
        <v>1.7703819999999999</v>
      </c>
      <c r="G7">
        <v>2</v>
      </c>
      <c r="I7">
        <v>10.985313</v>
      </c>
      <c r="J7">
        <v>0.98982599999999998</v>
      </c>
      <c r="L7">
        <v>4.3750000000000004E-3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97EF-2F24-4D89-A807-2D3197991B0D}">
  <dimension ref="A1:N20"/>
  <sheetViews>
    <sheetView workbookViewId="0">
      <selection activeCell="M2" sqref="M2"/>
    </sheetView>
  </sheetViews>
  <sheetFormatPr defaultColWidth="8.875" defaultRowHeight="14.25"/>
  <cols>
    <col min="1" max="1" width="29.375" customWidth="1"/>
    <col min="2" max="2" width="43.625" customWidth="1"/>
    <col min="3" max="3" width="8.875" customWidth="1"/>
    <col min="4" max="4" width="11.125" customWidth="1"/>
    <col min="5" max="5" width="38.125" customWidth="1"/>
    <col min="6" max="6" width="36.625" customWidth="1"/>
    <col min="7" max="7" width="35.625" customWidth="1"/>
    <col min="8" max="8" width="42.875" customWidth="1"/>
    <col min="9" max="9" width="34" customWidth="1"/>
    <col min="10" max="10" width="42.875" customWidth="1"/>
    <col min="11" max="11" width="37.125" customWidth="1"/>
    <col min="12" max="12" width="35.625" customWidth="1"/>
    <col min="13" max="13" width="34.625" customWidth="1"/>
    <col min="14" max="14" width="42.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173</v>
      </c>
      <c r="N1" t="s">
        <v>12</v>
      </c>
    </row>
    <row r="2" spans="1:14">
      <c r="A2" t="s">
        <v>141</v>
      </c>
      <c r="B2" t="s">
        <v>137</v>
      </c>
      <c r="C2" t="s">
        <v>17</v>
      </c>
      <c r="D2" s="5">
        <v>45139.751620370371</v>
      </c>
      <c r="E2">
        <v>1.8026500000000001</v>
      </c>
      <c r="G2">
        <v>2</v>
      </c>
      <c r="I2">
        <v>10.98559</v>
      </c>
      <c r="J2">
        <v>0.99040499999999998</v>
      </c>
      <c r="L2">
        <v>4.1200000000000004E-3</v>
      </c>
    </row>
    <row r="3" spans="1:14">
      <c r="A3" t="s">
        <v>139</v>
      </c>
      <c r="B3" t="s">
        <v>137</v>
      </c>
      <c r="C3" t="s">
        <v>17</v>
      </c>
      <c r="D3" s="5">
        <v>45139.755254629628</v>
      </c>
      <c r="E3">
        <v>1.7992010000000001</v>
      </c>
      <c r="G3">
        <v>2</v>
      </c>
      <c r="I3">
        <v>10.985450999999999</v>
      </c>
      <c r="J3">
        <v>0.99036999999999997</v>
      </c>
      <c r="L3">
        <v>4.0969999999999999E-3</v>
      </c>
    </row>
    <row r="4" spans="1:14">
      <c r="A4" t="s">
        <v>140</v>
      </c>
      <c r="B4" t="s">
        <v>137</v>
      </c>
      <c r="C4" t="s">
        <v>17</v>
      </c>
      <c r="D4" s="5">
        <v>45139.739988425928</v>
      </c>
      <c r="E4">
        <v>1.8140050000000001</v>
      </c>
      <c r="G4">
        <v>2</v>
      </c>
      <c r="I4">
        <v>10.985810000000001</v>
      </c>
      <c r="J4">
        <v>0.99042799999999998</v>
      </c>
      <c r="L4">
        <v>4.1440000000000001E-3</v>
      </c>
    </row>
    <row r="5" spans="1:14">
      <c r="A5" t="s">
        <v>139</v>
      </c>
      <c r="B5" t="s">
        <v>137</v>
      </c>
      <c r="C5" t="s">
        <v>17</v>
      </c>
      <c r="D5" s="5">
        <v>45139.762337962966</v>
      </c>
      <c r="E5">
        <v>1.792662</v>
      </c>
      <c r="G5">
        <v>2</v>
      </c>
      <c r="I5">
        <v>11.001759</v>
      </c>
      <c r="J5">
        <v>0.97360000000000002</v>
      </c>
      <c r="L5">
        <v>4.0159999999999996E-3</v>
      </c>
    </row>
    <row r="6" spans="1:14">
      <c r="A6" t="s">
        <v>138</v>
      </c>
      <c r="B6" t="s">
        <v>137</v>
      </c>
      <c r="C6" t="s">
        <v>17</v>
      </c>
      <c r="D6" s="5">
        <v>45139.759212962963</v>
      </c>
      <c r="E6">
        <v>1.795417</v>
      </c>
      <c r="G6">
        <v>2</v>
      </c>
      <c r="I6">
        <v>10.985324</v>
      </c>
      <c r="J6">
        <v>0.99035899999999999</v>
      </c>
      <c r="L6">
        <v>4.0629999999999998E-3</v>
      </c>
    </row>
    <row r="7" spans="1:14">
      <c r="A7" t="s">
        <v>136</v>
      </c>
      <c r="B7" t="s">
        <v>137</v>
      </c>
      <c r="C7" t="s">
        <v>17</v>
      </c>
      <c r="D7" s="5">
        <v>45139.784456018519</v>
      </c>
      <c r="E7">
        <v>1.7703819999999999</v>
      </c>
      <c r="G7">
        <v>2</v>
      </c>
      <c r="I7">
        <v>10.985313</v>
      </c>
      <c r="J7">
        <v>0.98982599999999998</v>
      </c>
      <c r="L7">
        <v>4.3750000000000004E-3</v>
      </c>
    </row>
    <row r="8" spans="1:14">
      <c r="A8" t="s">
        <v>75</v>
      </c>
      <c r="B8" t="s">
        <v>52</v>
      </c>
      <c r="C8" t="s">
        <v>17</v>
      </c>
      <c r="D8" s="5">
        <v>45141.774502314816</v>
      </c>
      <c r="E8">
        <v>1.0995E-2</v>
      </c>
      <c r="F8">
        <v>11.748889</v>
      </c>
      <c r="G8">
        <v>3</v>
      </c>
    </row>
    <row r="9" spans="1:14">
      <c r="A9" t="s">
        <v>99</v>
      </c>
      <c r="B9" t="s">
        <v>27</v>
      </c>
      <c r="C9" t="s">
        <v>17</v>
      </c>
      <c r="D9" s="5">
        <v>45141.557546296295</v>
      </c>
      <c r="E9">
        <v>3.3182999999999997E-2</v>
      </c>
      <c r="G9">
        <v>1</v>
      </c>
      <c r="I9">
        <v>1.2207520000000001</v>
      </c>
      <c r="J9">
        <v>10.722905000000001</v>
      </c>
    </row>
    <row r="10" spans="1:14">
      <c r="A10" t="s">
        <v>65</v>
      </c>
      <c r="B10" t="s">
        <v>27</v>
      </c>
      <c r="C10" t="s">
        <v>17</v>
      </c>
      <c r="D10" s="5">
        <v>45141.850752314815</v>
      </c>
      <c r="E10">
        <v>1.227E-3</v>
      </c>
      <c r="G10">
        <v>1</v>
      </c>
      <c r="I10">
        <v>5.0359610000000004</v>
      </c>
      <c r="J10">
        <v>6.6464350000000003</v>
      </c>
    </row>
    <row r="11" spans="1:14">
      <c r="A11" t="s">
        <v>55</v>
      </c>
      <c r="B11" t="s">
        <v>52</v>
      </c>
      <c r="C11" t="s">
        <v>17</v>
      </c>
      <c r="D11" s="5">
        <v>45145.533680555556</v>
      </c>
      <c r="E11">
        <v>0.113704</v>
      </c>
      <c r="F11">
        <v>7.8870019999999998</v>
      </c>
    </row>
    <row r="12" spans="1:14">
      <c r="A12" t="s">
        <v>109</v>
      </c>
      <c r="B12" t="s">
        <v>24</v>
      </c>
      <c r="C12" t="s">
        <v>17</v>
      </c>
      <c r="D12" s="5">
        <v>45145.688576388886</v>
      </c>
      <c r="E12">
        <v>1.0975349999999999</v>
      </c>
      <c r="G12">
        <v>1</v>
      </c>
      <c r="M12">
        <v>6.7482870000000004</v>
      </c>
    </row>
    <row r="13" spans="1:14">
      <c r="A13" t="s">
        <v>132</v>
      </c>
      <c r="B13" t="s">
        <v>45</v>
      </c>
      <c r="C13" t="s">
        <v>31</v>
      </c>
      <c r="D13" s="5">
        <v>45145.745613425926</v>
      </c>
      <c r="E13">
        <v>1.6200000000000001E-4</v>
      </c>
      <c r="G13">
        <v>1</v>
      </c>
      <c r="I13">
        <v>7.7886230000000003</v>
      </c>
    </row>
    <row r="14" spans="1:14">
      <c r="A14" t="s">
        <v>93</v>
      </c>
      <c r="B14" t="s">
        <v>45</v>
      </c>
      <c r="C14" t="s">
        <v>17</v>
      </c>
      <c r="D14" s="5">
        <v>45146.730312500003</v>
      </c>
      <c r="E14">
        <v>1.1422920000000001</v>
      </c>
      <c r="I14">
        <v>5.6617819999999996</v>
      </c>
    </row>
    <row r="15" spans="1:14">
      <c r="A15" t="s">
        <v>103</v>
      </c>
      <c r="B15" t="s">
        <v>27</v>
      </c>
      <c r="C15" t="s">
        <v>17</v>
      </c>
      <c r="D15" s="5">
        <v>45146.739837962959</v>
      </c>
      <c r="E15">
        <v>1.1334139999999999</v>
      </c>
      <c r="G15">
        <v>1</v>
      </c>
      <c r="I15">
        <v>4.9397690000000001</v>
      </c>
      <c r="J15">
        <v>0.72135400000000005</v>
      </c>
    </row>
    <row r="16" spans="1:14">
      <c r="A16" t="s">
        <v>26</v>
      </c>
      <c r="B16" t="s">
        <v>27</v>
      </c>
      <c r="C16" t="s">
        <v>17</v>
      </c>
      <c r="D16" s="5">
        <v>45148.626863425925</v>
      </c>
      <c r="E16">
        <v>0.12</v>
      </c>
      <c r="G16">
        <v>2</v>
      </c>
      <c r="I16">
        <v>4.1227080000000003</v>
      </c>
      <c r="J16">
        <v>0.66481500000000004</v>
      </c>
    </row>
    <row r="17" spans="1:9">
      <c r="A17" t="s">
        <v>125</v>
      </c>
      <c r="B17" t="s">
        <v>45</v>
      </c>
      <c r="C17" t="s">
        <v>17</v>
      </c>
      <c r="D17" s="5">
        <v>45149.751527777778</v>
      </c>
      <c r="E17">
        <v>7.5613E-2</v>
      </c>
      <c r="G17">
        <v>1</v>
      </c>
      <c r="I17">
        <v>3.7072569999999998</v>
      </c>
    </row>
    <row r="18" spans="1:9">
      <c r="A18" t="s">
        <v>105</v>
      </c>
      <c r="B18" t="s">
        <v>45</v>
      </c>
      <c r="C18" t="s">
        <v>17</v>
      </c>
      <c r="D18" s="5">
        <v>45149.808333333334</v>
      </c>
      <c r="E18">
        <v>1.9189999999999999E-2</v>
      </c>
      <c r="I18">
        <v>3.7068629999999998</v>
      </c>
    </row>
    <row r="19" spans="1:9">
      <c r="A19" t="s">
        <v>66</v>
      </c>
      <c r="B19" t="s">
        <v>45</v>
      </c>
      <c r="C19" t="s">
        <v>17</v>
      </c>
      <c r="D19" s="5">
        <v>45152.822060185186</v>
      </c>
      <c r="E19">
        <v>6.0116000000000003E-2</v>
      </c>
      <c r="G19">
        <v>1</v>
      </c>
      <c r="I19">
        <v>0.65221099999999999</v>
      </c>
    </row>
    <row r="20" spans="1:9">
      <c r="A20" t="s">
        <v>102</v>
      </c>
      <c r="B20" t="s">
        <v>45</v>
      </c>
      <c r="C20" t="s">
        <v>17</v>
      </c>
      <c r="D20" s="5">
        <v>45153.483298611114</v>
      </c>
      <c r="E20">
        <v>4.5405000000000001E-2</v>
      </c>
      <c r="I20">
        <v>5.6829999999999997E-3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26A6-F064-4DED-9561-65C1E50D8B2E}">
  <dimension ref="A3:L8"/>
  <sheetViews>
    <sheetView workbookViewId="0">
      <selection activeCell="K11" sqref="K11"/>
    </sheetView>
  </sheetViews>
  <sheetFormatPr defaultColWidth="8.875" defaultRowHeight="14.25"/>
  <cols>
    <col min="1" max="1" width="42.5" bestFit="1" customWidth="1"/>
    <col min="2" max="2" width="18.5" bestFit="1" customWidth="1"/>
    <col min="3" max="3" width="12.5" bestFit="1" customWidth="1"/>
    <col min="4" max="4" width="10.375" bestFit="1" customWidth="1"/>
    <col min="5" max="5" width="11.375" bestFit="1" customWidth="1"/>
    <col min="6" max="6" width="9.625" bestFit="1" customWidth="1"/>
    <col min="7" max="7" width="19.875" bestFit="1" customWidth="1"/>
    <col min="8" max="8" width="10" bestFit="1" customWidth="1"/>
    <col min="9" max="9" width="19.875" bestFit="1" customWidth="1"/>
    <col min="10" max="10" width="10" bestFit="1" customWidth="1"/>
  </cols>
  <sheetData>
    <row r="3" spans="1:12">
      <c r="A3" s="3" t="s">
        <v>147</v>
      </c>
      <c r="B3" s="3" t="s">
        <v>168</v>
      </c>
    </row>
    <row r="4" spans="1:12">
      <c r="A4" s="3" t="s">
        <v>144</v>
      </c>
      <c r="B4" t="s">
        <v>52</v>
      </c>
      <c r="C4" t="s">
        <v>14</v>
      </c>
      <c r="D4" t="s">
        <v>24</v>
      </c>
      <c r="E4" t="s">
        <v>137</v>
      </c>
      <c r="F4" t="s">
        <v>45</v>
      </c>
      <c r="G4" t="s">
        <v>27</v>
      </c>
      <c r="H4" t="s">
        <v>145</v>
      </c>
      <c r="K4" t="s">
        <v>170</v>
      </c>
      <c r="L4" t="s">
        <v>169</v>
      </c>
    </row>
    <row r="5" spans="1:12">
      <c r="A5" s="4" t="s">
        <v>146</v>
      </c>
      <c r="B5">
        <v>3</v>
      </c>
      <c r="C5">
        <v>7</v>
      </c>
      <c r="D5">
        <v>1</v>
      </c>
      <c r="E5">
        <v>12</v>
      </c>
      <c r="F5">
        <v>3</v>
      </c>
      <c r="G5">
        <v>5</v>
      </c>
      <c r="H5">
        <v>31</v>
      </c>
      <c r="K5">
        <v>13</v>
      </c>
      <c r="L5" s="6" t="e">
        <f>GETPIVOTDATA("Quantidade de entregas por solicitação",$A$3,"Meses",5)/K5</f>
        <v>#REF!</v>
      </c>
    </row>
    <row r="6" spans="1:12">
      <c r="A6" s="4" t="s">
        <v>145</v>
      </c>
      <c r="B6">
        <v>3</v>
      </c>
      <c r="C6">
        <v>7</v>
      </c>
      <c r="D6">
        <v>1</v>
      </c>
      <c r="E6">
        <v>12</v>
      </c>
      <c r="F6">
        <v>3</v>
      </c>
      <c r="G6">
        <v>5</v>
      </c>
      <c r="H6">
        <v>31</v>
      </c>
      <c r="K6">
        <f>22-1</f>
        <v>21</v>
      </c>
      <c r="L6" s="6" t="e">
        <f>GETPIVOTDATA("Quantidade de entregas por solicitação",$A$3,"Meses",6)/K6</f>
        <v>#REF!</v>
      </c>
    </row>
    <row r="7" spans="1:12">
      <c r="K7">
        <v>21</v>
      </c>
      <c r="L7" s="6" t="e">
        <f>GETPIVOTDATA("Quantidade de entregas por solicitação",$A$3,"Meses",7)/K7</f>
        <v>#REF!</v>
      </c>
    </row>
    <row r="8" spans="1:12">
      <c r="K8">
        <v>11</v>
      </c>
      <c r="L8" s="6">
        <f>GETPIVOTDATA("Quantidade de entregas por solicitação",$A$3,"Meses",8)/K8</f>
        <v>2.8181818181818183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15"/>
  <sheetViews>
    <sheetView workbookViewId="0">
      <selection activeCell="A219" sqref="A219"/>
    </sheetView>
  </sheetViews>
  <sheetFormatPr defaultColWidth="8.875" defaultRowHeight="18" customHeight="1"/>
  <cols>
    <col min="1" max="1" width="84" bestFit="1" customWidth="1"/>
    <col min="2" max="2" width="19.625" customWidth="1"/>
    <col min="3" max="3" width="20.625" style="2" customWidth="1"/>
    <col min="4" max="4" width="66.125" customWidth="1"/>
    <col min="5" max="6" width="61.625" customWidth="1"/>
    <col min="7" max="7" width="75.125" customWidth="1"/>
    <col min="8" max="8" width="58.625" customWidth="1"/>
    <col min="9" max="9" width="73.625" customWidth="1"/>
    <col min="10" max="10" width="63.125" customWidth="1"/>
    <col min="11" max="11" width="61.625" customWidth="1"/>
    <col min="12" max="12" width="58.625" customWidth="1"/>
    <col min="13" max="13" width="75.125" customWidth="1"/>
  </cols>
  <sheetData>
    <row r="1" spans="1:13" ht="18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143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172</v>
      </c>
      <c r="M1" s="1" t="s">
        <v>12</v>
      </c>
    </row>
    <row r="2" spans="1:13" ht="18" hidden="1" customHeight="1">
      <c r="A2" t="s">
        <v>13</v>
      </c>
      <c r="B2" t="s">
        <v>14</v>
      </c>
      <c r="C2" s="2">
        <v>45132.862726018517</v>
      </c>
      <c r="D2">
        <v>2.0720000000000001E-3</v>
      </c>
      <c r="F2">
        <v>1</v>
      </c>
      <c r="J2">
        <v>20.669595000000001</v>
      </c>
    </row>
    <row r="3" spans="1:13" ht="18" hidden="1" customHeight="1">
      <c r="A3" t="s">
        <v>16</v>
      </c>
      <c r="B3" t="s">
        <v>14</v>
      </c>
      <c r="C3" s="2">
        <v>45133.841528344907</v>
      </c>
      <c r="D3">
        <v>5.8E-5</v>
      </c>
      <c r="F3">
        <v>1</v>
      </c>
      <c r="J3">
        <v>19.692800999999999</v>
      </c>
    </row>
    <row r="4" spans="1:13" ht="18" hidden="1" customHeight="1">
      <c r="A4" t="s">
        <v>18</v>
      </c>
      <c r="B4" t="s">
        <v>14</v>
      </c>
      <c r="C4" s="2">
        <v>45140.583392210647</v>
      </c>
      <c r="D4">
        <v>9.2999999999999997E-5</v>
      </c>
      <c r="E4">
        <v>5.8E-5</v>
      </c>
      <c r="F4">
        <v>1</v>
      </c>
      <c r="H4">
        <v>3.6999999999999999E-4</v>
      </c>
      <c r="I4">
        <v>2.7799999999999998E-4</v>
      </c>
      <c r="J4">
        <v>12.950174000000001</v>
      </c>
    </row>
    <row r="5" spans="1:13" ht="18" hidden="1" customHeight="1">
      <c r="A5" t="s">
        <v>19</v>
      </c>
      <c r="B5" t="s">
        <v>14</v>
      </c>
      <c r="C5" s="2">
        <v>45133.785144502312</v>
      </c>
      <c r="D5">
        <v>3.6296000000000002E-2</v>
      </c>
      <c r="F5">
        <v>1</v>
      </c>
      <c r="H5">
        <v>1.27E-4</v>
      </c>
      <c r="J5">
        <v>19.712813000000001</v>
      </c>
    </row>
    <row r="6" spans="1:13" ht="18" hidden="1" customHeight="1">
      <c r="A6" t="s">
        <v>20</v>
      </c>
      <c r="B6" t="s">
        <v>14</v>
      </c>
      <c r="C6" s="2">
        <v>45133.83901729167</v>
      </c>
      <c r="D6">
        <v>3.1300000000000002E-4</v>
      </c>
      <c r="F6">
        <v>1</v>
      </c>
      <c r="J6">
        <v>19.695058</v>
      </c>
    </row>
    <row r="7" spans="1:13" ht="18" hidden="1" customHeight="1">
      <c r="A7" t="s">
        <v>21</v>
      </c>
      <c r="B7" t="s">
        <v>14</v>
      </c>
      <c r="C7" s="2">
        <v>45132.852451331019</v>
      </c>
      <c r="D7">
        <v>8.1000000000000004E-5</v>
      </c>
      <c r="F7">
        <v>1</v>
      </c>
      <c r="J7">
        <v>20.681863</v>
      </c>
    </row>
    <row r="8" spans="1:13" ht="18" hidden="1" customHeight="1">
      <c r="A8" t="s">
        <v>22</v>
      </c>
      <c r="B8" t="s">
        <v>14</v>
      </c>
      <c r="C8" s="2">
        <v>45134.512500717603</v>
      </c>
      <c r="D8">
        <v>0.27766200000000002</v>
      </c>
      <c r="F8">
        <v>2</v>
      </c>
      <c r="H8">
        <v>7.076956</v>
      </c>
      <c r="I8">
        <v>6.0081600000000002</v>
      </c>
      <c r="J8">
        <v>5.659097</v>
      </c>
    </row>
    <row r="9" spans="1:13" ht="18" hidden="1" customHeight="1">
      <c r="A9" t="s">
        <v>23</v>
      </c>
      <c r="B9" t="s">
        <v>24</v>
      </c>
      <c r="C9" s="2">
        <v>45098.857776076387</v>
      </c>
      <c r="D9">
        <v>11.750752</v>
      </c>
      <c r="L9">
        <v>42.925856000000003</v>
      </c>
    </row>
    <row r="10" spans="1:13" ht="18" hidden="1" customHeight="1">
      <c r="A10" t="s">
        <v>25</v>
      </c>
      <c r="B10" t="s">
        <v>14</v>
      </c>
      <c r="C10" s="2">
        <v>45132.846193981488</v>
      </c>
      <c r="D10">
        <v>1.4999999999999999E-4</v>
      </c>
      <c r="F10">
        <v>23</v>
      </c>
      <c r="J10">
        <v>20.688044000000001</v>
      </c>
    </row>
    <row r="11" spans="1:13" ht="18" hidden="1" customHeight="1">
      <c r="A11" t="s">
        <v>26</v>
      </c>
      <c r="B11" t="s">
        <v>27</v>
      </c>
      <c r="C11" s="2">
        <v>45148.626864351863</v>
      </c>
      <c r="D11">
        <v>0.12</v>
      </c>
      <c r="F11">
        <v>2</v>
      </c>
      <c r="H11">
        <v>4.1227080000000003</v>
      </c>
      <c r="I11">
        <v>0.66481500000000004</v>
      </c>
    </row>
    <row r="12" spans="1:13" ht="18" hidden="1" customHeight="1">
      <c r="A12" t="s">
        <v>28</v>
      </c>
      <c r="B12" t="s">
        <v>14</v>
      </c>
      <c r="C12" s="2">
        <v>45132.861157743057</v>
      </c>
      <c r="D12">
        <v>4.0390000000000001E-3</v>
      </c>
      <c r="F12">
        <v>3</v>
      </c>
      <c r="J12">
        <v>20.66919</v>
      </c>
    </row>
    <row r="13" spans="1:13" ht="18" hidden="1" customHeight="1">
      <c r="A13" t="s">
        <v>29</v>
      </c>
      <c r="B13" t="s">
        <v>30</v>
      </c>
      <c r="C13" s="2">
        <v>45126.782189490739</v>
      </c>
      <c r="D13">
        <v>26.752210999999999</v>
      </c>
    </row>
    <row r="14" spans="1:13" ht="18" hidden="1" customHeight="1">
      <c r="A14" t="s">
        <v>32</v>
      </c>
      <c r="B14" t="s">
        <v>14</v>
      </c>
      <c r="C14" s="2">
        <v>45120.663783333337</v>
      </c>
      <c r="D14">
        <v>1.0651969999999999</v>
      </c>
      <c r="E14">
        <v>5.3113E-2</v>
      </c>
      <c r="F14">
        <v>1</v>
      </c>
      <c r="H14">
        <v>18.041990999999999</v>
      </c>
      <c r="I14">
        <v>2.5500000000000002E-4</v>
      </c>
      <c r="J14">
        <v>13.710035</v>
      </c>
    </row>
    <row r="15" spans="1:13" ht="18" hidden="1" customHeight="1">
      <c r="A15" t="s">
        <v>33</v>
      </c>
      <c r="B15" t="s">
        <v>14</v>
      </c>
      <c r="C15" s="2">
        <v>45117.750999560187</v>
      </c>
      <c r="D15">
        <v>1.3899999999999999E-4</v>
      </c>
      <c r="F15">
        <v>1</v>
      </c>
      <c r="H15">
        <v>3.2083E-2</v>
      </c>
      <c r="I15">
        <v>2.7799420000000001</v>
      </c>
      <c r="J15">
        <v>32.971226999999999</v>
      </c>
    </row>
    <row r="16" spans="1:13" ht="18" hidden="1" customHeight="1">
      <c r="A16" t="s">
        <v>34</v>
      </c>
      <c r="B16" t="s">
        <v>14</v>
      </c>
      <c r="C16" s="2">
        <v>45062.842777013888</v>
      </c>
      <c r="D16">
        <v>1.3322000000000001E-2</v>
      </c>
      <c r="E16">
        <v>4.6E-5</v>
      </c>
      <c r="F16">
        <v>2</v>
      </c>
      <c r="H16">
        <v>0.91547500000000004</v>
      </c>
      <c r="I16">
        <v>1.7711809999999999</v>
      </c>
      <c r="J16">
        <v>87.991574</v>
      </c>
    </row>
    <row r="17" spans="1:13" ht="18" hidden="1" customHeight="1">
      <c r="A17" t="s">
        <v>35</v>
      </c>
      <c r="B17" t="s">
        <v>24</v>
      </c>
      <c r="C17" s="2">
        <v>45070.822917569443</v>
      </c>
      <c r="D17">
        <v>18.762036999999999</v>
      </c>
      <c r="F17">
        <v>1</v>
      </c>
      <c r="L17">
        <v>63.949432999999999</v>
      </c>
    </row>
    <row r="18" spans="1:13" ht="18" hidden="1" customHeight="1">
      <c r="A18" t="s">
        <v>36</v>
      </c>
      <c r="B18" t="s">
        <v>14</v>
      </c>
      <c r="C18" s="2">
        <v>45134.824410543981</v>
      </c>
      <c r="D18">
        <v>7.7499999999999997E-4</v>
      </c>
      <c r="F18">
        <v>1</v>
      </c>
      <c r="J18">
        <v>18.709201</v>
      </c>
    </row>
    <row r="19" spans="1:13" ht="18" hidden="1" customHeight="1">
      <c r="A19" t="s">
        <v>37</v>
      </c>
      <c r="B19" t="s">
        <v>14</v>
      </c>
      <c r="C19" s="2">
        <v>45132.858920879633</v>
      </c>
      <c r="D19">
        <v>1.4999999999999999E-4</v>
      </c>
      <c r="F19">
        <v>1</v>
      </c>
      <c r="J19">
        <v>20.675324</v>
      </c>
    </row>
    <row r="20" spans="1:13" ht="18" hidden="1" customHeight="1">
      <c r="A20" t="s">
        <v>38</v>
      </c>
      <c r="B20" t="s">
        <v>14</v>
      </c>
      <c r="C20" s="2">
        <v>45132.881528321763</v>
      </c>
      <c r="D20">
        <v>4.75E-4</v>
      </c>
      <c r="F20">
        <v>1</v>
      </c>
      <c r="H20">
        <v>8.7682409999999997</v>
      </c>
      <c r="I20">
        <v>8.9099999999999997E-4</v>
      </c>
      <c r="J20">
        <v>11.883252000000001</v>
      </c>
    </row>
    <row r="21" spans="1:13" ht="18" hidden="1" customHeight="1">
      <c r="A21" t="s">
        <v>39</v>
      </c>
      <c r="B21" t="s">
        <v>14</v>
      </c>
      <c r="C21" s="2">
        <v>45103.868849560182</v>
      </c>
      <c r="D21">
        <v>0.65800899999999996</v>
      </c>
      <c r="F21">
        <v>1</v>
      </c>
      <c r="H21">
        <v>1.0957410000000001</v>
      </c>
      <c r="I21">
        <v>6.2377079999999996</v>
      </c>
      <c r="J21">
        <v>41.674073999999997</v>
      </c>
    </row>
    <row r="22" spans="1:13" ht="18" hidden="1" customHeight="1">
      <c r="A22" t="s">
        <v>40</v>
      </c>
      <c r="B22" t="s">
        <v>14</v>
      </c>
      <c r="C22" s="2">
        <v>45082.614984490741</v>
      </c>
      <c r="D22">
        <v>2.176E-3</v>
      </c>
      <c r="E22">
        <v>3.4999999999999997E-5</v>
      </c>
      <c r="F22">
        <v>6</v>
      </c>
      <c r="H22">
        <v>0.91403900000000005</v>
      </c>
      <c r="I22">
        <v>5.9894679999999996</v>
      </c>
      <c r="J22">
        <v>64.013668999999993</v>
      </c>
    </row>
    <row r="23" spans="1:13" ht="18" hidden="1" customHeight="1">
      <c r="A23" t="s">
        <v>41</v>
      </c>
      <c r="B23" t="s">
        <v>14</v>
      </c>
      <c r="C23" s="2">
        <v>45103.606369143519</v>
      </c>
      <c r="D23">
        <v>0.118808</v>
      </c>
      <c r="F23">
        <v>6</v>
      </c>
      <c r="H23">
        <v>0.11265</v>
      </c>
      <c r="I23">
        <v>3.6907869999999998</v>
      </c>
      <c r="J23">
        <v>46.005763999999999</v>
      </c>
    </row>
    <row r="24" spans="1:13" ht="18" hidden="1" customHeight="1">
      <c r="A24" t="s">
        <v>42</v>
      </c>
      <c r="B24" t="s">
        <v>43</v>
      </c>
      <c r="C24" s="2">
        <v>45098.849258206013</v>
      </c>
      <c r="D24">
        <v>1.754132</v>
      </c>
      <c r="F24">
        <v>1</v>
      </c>
      <c r="H24">
        <v>2.9781599999999999</v>
      </c>
      <c r="I24">
        <v>4.0364469999999999</v>
      </c>
      <c r="M24">
        <v>45.916376999999997</v>
      </c>
    </row>
    <row r="25" spans="1:13" ht="18" hidden="1" customHeight="1">
      <c r="A25" t="s">
        <v>44</v>
      </c>
      <c r="B25" t="s">
        <v>45</v>
      </c>
      <c r="C25" s="2">
        <v>45126.644005520837</v>
      </c>
      <c r="D25">
        <v>12.933414000000001</v>
      </c>
      <c r="H25">
        <v>13.956968</v>
      </c>
    </row>
    <row r="26" spans="1:13" ht="18" hidden="1" customHeight="1">
      <c r="A26" t="s">
        <v>46</v>
      </c>
      <c r="B26" t="s">
        <v>14</v>
      </c>
      <c r="C26" s="2">
        <v>45100.801402962963</v>
      </c>
      <c r="D26">
        <v>1.27E-4</v>
      </c>
      <c r="F26">
        <v>3</v>
      </c>
      <c r="H26">
        <v>2.9381020000000002</v>
      </c>
      <c r="I26">
        <v>9.3274999999999997E-2</v>
      </c>
      <c r="J26">
        <v>49.70147</v>
      </c>
    </row>
    <row r="27" spans="1:13" ht="18" hidden="1" customHeight="1">
      <c r="A27" t="s">
        <v>47</v>
      </c>
      <c r="B27" t="s">
        <v>14</v>
      </c>
      <c r="C27" s="2">
        <v>45133.831205625</v>
      </c>
      <c r="D27">
        <v>2.7799999999999998E-4</v>
      </c>
      <c r="J27">
        <v>19.702905000000001</v>
      </c>
    </row>
    <row r="28" spans="1:13" ht="18" hidden="1" customHeight="1">
      <c r="A28" t="s">
        <v>48</v>
      </c>
      <c r="B28" t="s">
        <v>14</v>
      </c>
      <c r="C28" s="2">
        <v>45128.69754685185</v>
      </c>
      <c r="D28">
        <v>1.27E-4</v>
      </c>
      <c r="F28">
        <v>1</v>
      </c>
      <c r="H28">
        <v>3.2040510000000002</v>
      </c>
      <c r="I28">
        <v>13.577569</v>
      </c>
      <c r="J28">
        <v>7.9130320000000003</v>
      </c>
      <c r="K28">
        <v>0.14205999999999999</v>
      </c>
    </row>
    <row r="29" spans="1:13" ht="18" hidden="1" customHeight="1">
      <c r="A29" t="s">
        <v>49</v>
      </c>
      <c r="B29" t="s">
        <v>14</v>
      </c>
      <c r="C29" s="2">
        <v>45096.804980439818</v>
      </c>
      <c r="D29">
        <v>1.354E-3</v>
      </c>
      <c r="F29">
        <v>1</v>
      </c>
      <c r="H29">
        <v>0.78519700000000003</v>
      </c>
      <c r="I29">
        <v>1.2788999999999999</v>
      </c>
      <c r="J29">
        <v>54.663947</v>
      </c>
    </row>
    <row r="30" spans="1:13" ht="18" hidden="1" customHeight="1">
      <c r="A30" t="s">
        <v>50</v>
      </c>
      <c r="B30" t="s">
        <v>14</v>
      </c>
      <c r="C30" s="2">
        <v>45121.900594999999</v>
      </c>
      <c r="D30">
        <v>2.9201619999999999</v>
      </c>
      <c r="E30">
        <v>1.7657290000000001</v>
      </c>
      <c r="F30">
        <v>1</v>
      </c>
      <c r="H30">
        <v>2.1482640000000002</v>
      </c>
      <c r="I30">
        <v>11.1525</v>
      </c>
      <c r="J30">
        <v>12.908715000000001</v>
      </c>
      <c r="K30">
        <v>0.73840300000000003</v>
      </c>
    </row>
    <row r="31" spans="1:13" ht="18" hidden="1" customHeight="1">
      <c r="A31" t="s">
        <v>51</v>
      </c>
      <c r="B31" t="s">
        <v>52</v>
      </c>
      <c r="C31" s="2">
        <v>45121.900403310188</v>
      </c>
      <c r="D31">
        <v>2.9236460000000002</v>
      </c>
      <c r="E31">
        <v>28.710346999999999</v>
      </c>
    </row>
    <row r="32" spans="1:13" ht="18" hidden="1" customHeight="1">
      <c r="A32" t="s">
        <v>53</v>
      </c>
      <c r="B32" t="s">
        <v>52</v>
      </c>
      <c r="C32" s="2">
        <v>45121.900402685191</v>
      </c>
      <c r="D32">
        <v>2.9323730000000001</v>
      </c>
      <c r="E32">
        <v>28.701609000000001</v>
      </c>
    </row>
    <row r="33" spans="1:13" ht="18" hidden="1" customHeight="1">
      <c r="A33" t="s">
        <v>54</v>
      </c>
      <c r="B33" t="s">
        <v>14</v>
      </c>
      <c r="C33" s="2">
        <v>45096.684580694448</v>
      </c>
      <c r="D33">
        <v>9.2999999999999997E-5</v>
      </c>
      <c r="F33">
        <v>1</v>
      </c>
      <c r="H33">
        <v>1.1507750000000001</v>
      </c>
      <c r="I33">
        <v>1.047963</v>
      </c>
      <c r="J33">
        <v>54.650961000000002</v>
      </c>
    </row>
    <row r="34" spans="1:13" ht="18" hidden="1" customHeight="1">
      <c r="A34" t="s">
        <v>55</v>
      </c>
      <c r="B34" t="s">
        <v>52</v>
      </c>
      <c r="C34" s="2">
        <v>45145.533686319439</v>
      </c>
      <c r="D34">
        <v>0.113704</v>
      </c>
      <c r="E34">
        <v>7.8870019999999998</v>
      </c>
    </row>
    <row r="35" spans="1:13" ht="18" hidden="1" customHeight="1">
      <c r="A35" t="s">
        <v>56</v>
      </c>
      <c r="B35" t="s">
        <v>43</v>
      </c>
      <c r="C35" s="2">
        <v>45089.755108425918</v>
      </c>
      <c r="D35">
        <v>6.9873000000000005E-2</v>
      </c>
      <c r="F35">
        <v>1</v>
      </c>
      <c r="H35">
        <v>2.0585879999999999</v>
      </c>
      <c r="I35">
        <v>4.682315</v>
      </c>
      <c r="M35">
        <v>56.968483999999997</v>
      </c>
    </row>
    <row r="36" spans="1:13" ht="18" hidden="1" customHeight="1">
      <c r="A36" t="s">
        <v>57</v>
      </c>
      <c r="B36" t="s">
        <v>24</v>
      </c>
      <c r="C36" s="2">
        <v>45051.558726747688</v>
      </c>
      <c r="D36">
        <v>10.10956</v>
      </c>
      <c r="E36">
        <v>7.3021000000000003E-2</v>
      </c>
      <c r="F36">
        <v>1</v>
      </c>
      <c r="H36">
        <v>0.14782400000000001</v>
      </c>
      <c r="I36">
        <v>1.7430209999999999</v>
      </c>
      <c r="L36">
        <v>89.902210999999994</v>
      </c>
    </row>
    <row r="37" spans="1:13" ht="18" hidden="1" customHeight="1">
      <c r="A37" t="s">
        <v>58</v>
      </c>
      <c r="B37" t="s">
        <v>14</v>
      </c>
      <c r="C37" s="2">
        <v>45096.663463750003</v>
      </c>
      <c r="D37">
        <v>1.0399999999999999E-4</v>
      </c>
      <c r="F37">
        <v>1</v>
      </c>
      <c r="H37">
        <v>0.92758099999999999</v>
      </c>
      <c r="I37">
        <v>1.2771300000000001</v>
      </c>
      <c r="J37">
        <v>54.6661</v>
      </c>
    </row>
    <row r="38" spans="1:13" ht="18" hidden="1" customHeight="1">
      <c r="A38" t="s">
        <v>59</v>
      </c>
      <c r="B38" t="s">
        <v>14</v>
      </c>
      <c r="C38" s="2">
        <v>45133.840311701388</v>
      </c>
      <c r="D38">
        <v>6.8999999999999997E-5</v>
      </c>
      <c r="F38">
        <v>1</v>
      </c>
      <c r="J38">
        <v>19.694016000000001</v>
      </c>
    </row>
    <row r="39" spans="1:13" ht="18" hidden="1" customHeight="1">
      <c r="A39" t="s">
        <v>60</v>
      </c>
      <c r="B39" t="s">
        <v>14</v>
      </c>
      <c r="C39" s="2">
        <v>45051.529201180558</v>
      </c>
      <c r="D39">
        <v>4.4317000000000002E-2</v>
      </c>
      <c r="E39">
        <v>3.6075999999999997E-2</v>
      </c>
      <c r="F39">
        <v>1</v>
      </c>
      <c r="H39">
        <v>3.0334490000000001</v>
      </c>
      <c r="I39">
        <v>1.128252</v>
      </c>
      <c r="J39">
        <v>91.727141000000003</v>
      </c>
      <c r="K39">
        <v>6.0359259999999999</v>
      </c>
    </row>
    <row r="40" spans="1:13" ht="18" hidden="1" customHeight="1">
      <c r="A40" t="s">
        <v>61</v>
      </c>
      <c r="B40" t="s">
        <v>14</v>
      </c>
      <c r="C40" s="2">
        <v>45133.829780208333</v>
      </c>
      <c r="D40">
        <v>1.27E-4</v>
      </c>
      <c r="F40">
        <v>1</v>
      </c>
      <c r="H40">
        <v>4.6E-5</v>
      </c>
      <c r="I40">
        <v>3.8200000000000002E-4</v>
      </c>
      <c r="J40">
        <v>19.704039000000002</v>
      </c>
    </row>
    <row r="41" spans="1:13" ht="18" hidden="1" customHeight="1">
      <c r="A41" t="s">
        <v>62</v>
      </c>
      <c r="B41" t="s">
        <v>14</v>
      </c>
      <c r="C41" s="2">
        <v>45153.497390023142</v>
      </c>
      <c r="D41">
        <v>2.1677999999999999E-2</v>
      </c>
      <c r="F41">
        <v>1</v>
      </c>
      <c r="J41">
        <v>1.5313E-2</v>
      </c>
    </row>
    <row r="42" spans="1:13" ht="18" hidden="1" customHeight="1">
      <c r="A42" t="s">
        <v>63</v>
      </c>
      <c r="B42" t="s">
        <v>14</v>
      </c>
      <c r="C42" s="2">
        <v>45097.788418009259</v>
      </c>
      <c r="D42">
        <v>3.0209999999999998E-3</v>
      </c>
      <c r="F42">
        <v>1</v>
      </c>
      <c r="H42">
        <v>6.5970000000000004E-3</v>
      </c>
      <c r="I42">
        <v>1.072616</v>
      </c>
      <c r="J42">
        <v>54.663727000000002</v>
      </c>
    </row>
    <row r="43" spans="1:13" ht="18" hidden="1" customHeight="1">
      <c r="A43" t="s">
        <v>64</v>
      </c>
      <c r="B43" t="s">
        <v>45</v>
      </c>
      <c r="C43" s="2">
        <v>45132.863989583333</v>
      </c>
      <c r="D43">
        <v>5.3200000000000003E-4</v>
      </c>
      <c r="F43">
        <v>1</v>
      </c>
      <c r="H43">
        <v>20.669872999999999</v>
      </c>
    </row>
    <row r="44" spans="1:13" ht="18" hidden="1" customHeight="1">
      <c r="A44" t="s">
        <v>65</v>
      </c>
      <c r="B44" t="s">
        <v>14</v>
      </c>
      <c r="C44" s="2">
        <v>45141.852315266209</v>
      </c>
      <c r="D44">
        <v>3.01E-4</v>
      </c>
      <c r="F44">
        <v>1</v>
      </c>
      <c r="H44">
        <v>4.798171</v>
      </c>
      <c r="I44">
        <v>0.104097</v>
      </c>
      <c r="J44">
        <v>6.7793979999999996</v>
      </c>
      <c r="K44">
        <v>9.2999999999999997E-5</v>
      </c>
    </row>
    <row r="45" spans="1:13" ht="18" hidden="1" customHeight="1">
      <c r="A45" t="s">
        <v>65</v>
      </c>
      <c r="B45" t="s">
        <v>27</v>
      </c>
      <c r="C45" s="2">
        <v>45141.850753078703</v>
      </c>
      <c r="D45">
        <v>1.227E-3</v>
      </c>
      <c r="F45">
        <v>1</v>
      </c>
      <c r="H45">
        <v>5.0359610000000004</v>
      </c>
      <c r="I45">
        <v>6.6464350000000003</v>
      </c>
    </row>
    <row r="46" spans="1:13" ht="18" hidden="1" customHeight="1">
      <c r="A46" t="s">
        <v>66</v>
      </c>
      <c r="B46" t="s">
        <v>45</v>
      </c>
      <c r="C46" s="2">
        <v>45152.822059733793</v>
      </c>
      <c r="D46">
        <v>6.0116000000000003E-2</v>
      </c>
      <c r="F46">
        <v>1</v>
      </c>
      <c r="H46">
        <v>0.65221099999999999</v>
      </c>
    </row>
    <row r="47" spans="1:13" ht="18" hidden="1" customHeight="1">
      <c r="A47" t="s">
        <v>67</v>
      </c>
      <c r="B47" t="s">
        <v>14</v>
      </c>
      <c r="C47" s="2">
        <v>45104.605465787041</v>
      </c>
      <c r="D47">
        <v>9.2999999999999997E-5</v>
      </c>
      <c r="F47">
        <v>1</v>
      </c>
      <c r="H47">
        <v>7.0001620000000004</v>
      </c>
      <c r="I47">
        <v>1.2195830000000001</v>
      </c>
      <c r="J47">
        <v>40.709074000000001</v>
      </c>
    </row>
    <row r="48" spans="1:13" ht="18" hidden="1" customHeight="1">
      <c r="A48" t="s">
        <v>68</v>
      </c>
      <c r="B48" t="s">
        <v>14</v>
      </c>
      <c r="C48" s="2">
        <v>45124.842114178253</v>
      </c>
      <c r="D48">
        <v>0.73977999999999999</v>
      </c>
      <c r="E48">
        <v>9.1321639999999995</v>
      </c>
      <c r="F48">
        <v>3</v>
      </c>
      <c r="H48">
        <v>4.8410760000000002</v>
      </c>
      <c r="I48">
        <v>6.0606249999999999</v>
      </c>
      <c r="J48">
        <v>7.9185999999999996</v>
      </c>
    </row>
    <row r="49" spans="1:13" ht="18" hidden="1" customHeight="1">
      <c r="A49" t="s">
        <v>69</v>
      </c>
      <c r="B49" t="s">
        <v>43</v>
      </c>
      <c r="C49" s="2">
        <v>45075.834735682867</v>
      </c>
      <c r="D49">
        <v>1.880428</v>
      </c>
      <c r="E49">
        <v>0.86360000000000003</v>
      </c>
      <c r="F49">
        <v>1</v>
      </c>
      <c r="H49">
        <v>1.1692709999999999</v>
      </c>
      <c r="I49">
        <v>9.7504860000000004</v>
      </c>
      <c r="K49">
        <v>2.2072000000000001E-2</v>
      </c>
      <c r="M49">
        <v>64.013762</v>
      </c>
    </row>
    <row r="50" spans="1:13" ht="18" hidden="1" customHeight="1">
      <c r="A50" t="s">
        <v>70</v>
      </c>
      <c r="B50" t="s">
        <v>24</v>
      </c>
      <c r="C50" s="2">
        <v>45125.840370057871</v>
      </c>
      <c r="D50">
        <v>8.9494100000000003</v>
      </c>
      <c r="F50">
        <v>1</v>
      </c>
      <c r="L50">
        <v>18.744606000000001</v>
      </c>
    </row>
    <row r="51" spans="1:13" ht="18" hidden="1" customHeight="1">
      <c r="A51" t="s">
        <v>71</v>
      </c>
      <c r="B51" t="s">
        <v>14</v>
      </c>
      <c r="C51" s="2">
        <v>45119.918820729174</v>
      </c>
      <c r="D51">
        <v>1.8108219999999999</v>
      </c>
      <c r="E51">
        <v>4.0889810000000004</v>
      </c>
      <c r="F51">
        <v>3</v>
      </c>
      <c r="H51">
        <v>1.9774069999999999</v>
      </c>
      <c r="I51">
        <v>11.064931</v>
      </c>
      <c r="J51">
        <v>13.709652999999999</v>
      </c>
      <c r="K51">
        <v>0.96375</v>
      </c>
    </row>
    <row r="52" spans="1:13" ht="18" hidden="1" customHeight="1">
      <c r="A52" t="s">
        <v>72</v>
      </c>
      <c r="B52" t="s">
        <v>14</v>
      </c>
      <c r="C52" s="2">
        <v>45055.816024340282</v>
      </c>
      <c r="D52">
        <v>26.786192</v>
      </c>
      <c r="E52">
        <v>5.8E-5</v>
      </c>
      <c r="F52">
        <v>1</v>
      </c>
      <c r="H52">
        <v>10.20434</v>
      </c>
      <c r="I52">
        <v>5.8980439999999996</v>
      </c>
      <c r="J52">
        <v>54.662869999999998</v>
      </c>
      <c r="M52">
        <v>0.16683999999999999</v>
      </c>
    </row>
    <row r="53" spans="1:13" ht="18" hidden="1" customHeight="1">
      <c r="A53" t="s">
        <v>73</v>
      </c>
      <c r="B53" t="s">
        <v>14</v>
      </c>
      <c r="C53" s="2">
        <v>45119.889529849534</v>
      </c>
      <c r="D53">
        <v>0.62936300000000001</v>
      </c>
      <c r="F53">
        <v>1</v>
      </c>
      <c r="H53">
        <v>0.127002</v>
      </c>
      <c r="I53">
        <v>1.0947690000000001</v>
      </c>
      <c r="J53">
        <v>31.793714999999999</v>
      </c>
    </row>
    <row r="54" spans="1:13" ht="18" hidden="1" customHeight="1">
      <c r="A54" t="s">
        <v>74</v>
      </c>
      <c r="B54" t="s">
        <v>14</v>
      </c>
      <c r="C54" s="2">
        <v>45050.732893125001</v>
      </c>
      <c r="D54">
        <v>0.86102999999999996</v>
      </c>
      <c r="E54">
        <v>1.85E-4</v>
      </c>
      <c r="F54">
        <v>1</v>
      </c>
      <c r="H54">
        <v>2.581E-3</v>
      </c>
      <c r="I54">
        <v>7.28E-3</v>
      </c>
      <c r="J54">
        <v>101.93039400000001</v>
      </c>
    </row>
    <row r="55" spans="1:13" ht="18" hidden="1" customHeight="1">
      <c r="A55" t="s">
        <v>75</v>
      </c>
      <c r="B55" t="s">
        <v>52</v>
      </c>
      <c r="C55" s="2">
        <v>45141.774503553243</v>
      </c>
      <c r="D55">
        <v>1.0995E-2</v>
      </c>
      <c r="E55">
        <v>11.748889</v>
      </c>
      <c r="F55">
        <v>3</v>
      </c>
    </row>
    <row r="56" spans="1:13" ht="18" hidden="1" customHeight="1">
      <c r="A56" t="s">
        <v>76</v>
      </c>
      <c r="B56" t="s">
        <v>14</v>
      </c>
      <c r="C56" s="2">
        <v>45055.809521087969</v>
      </c>
      <c r="D56">
        <v>1.85E-4</v>
      </c>
      <c r="E56">
        <v>6.02E-4</v>
      </c>
      <c r="F56">
        <v>3</v>
      </c>
      <c r="H56">
        <v>6.8891780000000002</v>
      </c>
      <c r="I56">
        <v>2.8428819999999999</v>
      </c>
      <c r="J56">
        <v>87.991677999999993</v>
      </c>
      <c r="K56">
        <v>3.1300000000000002E-4</v>
      </c>
    </row>
    <row r="57" spans="1:13" ht="18" hidden="1" customHeight="1">
      <c r="A57" t="s">
        <v>77</v>
      </c>
      <c r="B57" t="s">
        <v>14</v>
      </c>
      <c r="C57" s="2">
        <v>45076.878460219908</v>
      </c>
      <c r="D57">
        <v>0.83704900000000004</v>
      </c>
      <c r="E57">
        <v>4.6E-5</v>
      </c>
      <c r="F57">
        <v>1</v>
      </c>
      <c r="H57">
        <v>2.105289</v>
      </c>
      <c r="I57">
        <v>9.6995489999999993</v>
      </c>
      <c r="J57">
        <v>64.013992999999999</v>
      </c>
    </row>
    <row r="58" spans="1:13" ht="18" hidden="1" customHeight="1">
      <c r="A58" t="s">
        <v>78</v>
      </c>
      <c r="B58" t="s">
        <v>43</v>
      </c>
      <c r="C58" s="2">
        <v>45124.581780393521</v>
      </c>
      <c r="D58">
        <v>0.25158599999999998</v>
      </c>
      <c r="E58">
        <v>7.687627</v>
      </c>
      <c r="F58">
        <v>1</v>
      </c>
      <c r="I58">
        <v>3.4888539999999999</v>
      </c>
      <c r="K58">
        <v>5.6417710000000003</v>
      </c>
      <c r="M58">
        <v>11.882755</v>
      </c>
    </row>
    <row r="59" spans="1:13" ht="18" hidden="1" customHeight="1">
      <c r="A59" t="s">
        <v>79</v>
      </c>
      <c r="B59" t="s">
        <v>14</v>
      </c>
      <c r="C59" s="2">
        <v>45133.825141099544</v>
      </c>
      <c r="D59">
        <v>3.9399999999999998E-4</v>
      </c>
      <c r="F59">
        <v>1</v>
      </c>
      <c r="J59">
        <v>19.708853999999999</v>
      </c>
    </row>
    <row r="60" spans="1:13" ht="18" hidden="1" customHeight="1">
      <c r="A60" t="s">
        <v>80</v>
      </c>
      <c r="B60" t="s">
        <v>14</v>
      </c>
      <c r="C60" s="2">
        <v>45134.828508159728</v>
      </c>
      <c r="D60">
        <v>2.8899999999999998E-4</v>
      </c>
      <c r="F60">
        <v>1</v>
      </c>
      <c r="J60">
        <v>18.705590000000001</v>
      </c>
    </row>
    <row r="61" spans="1:13" ht="18" hidden="1" customHeight="1">
      <c r="A61" t="s">
        <v>81</v>
      </c>
      <c r="B61" t="s">
        <v>14</v>
      </c>
      <c r="C61" s="2">
        <v>45133.832782025464</v>
      </c>
      <c r="D61">
        <v>1.4999999999999999E-4</v>
      </c>
      <c r="F61">
        <v>1</v>
      </c>
      <c r="J61">
        <v>19.701457999999999</v>
      </c>
    </row>
    <row r="62" spans="1:13" ht="18" hidden="1" customHeight="1">
      <c r="A62" t="s">
        <v>82</v>
      </c>
      <c r="B62" t="s">
        <v>14</v>
      </c>
      <c r="C62" s="2">
        <v>45099.759936666669</v>
      </c>
      <c r="D62">
        <v>8.6689999999999996E-3</v>
      </c>
      <c r="F62">
        <v>3</v>
      </c>
      <c r="H62">
        <v>4.015231</v>
      </c>
      <c r="I62">
        <v>0.95403899999999997</v>
      </c>
      <c r="J62">
        <v>48.796505000000003</v>
      </c>
    </row>
    <row r="63" spans="1:13" ht="18" hidden="1" customHeight="1">
      <c r="A63" t="s">
        <v>83</v>
      </c>
      <c r="B63" t="s">
        <v>14</v>
      </c>
      <c r="C63" s="2">
        <v>45082.66351677083</v>
      </c>
      <c r="D63">
        <v>0.96678200000000003</v>
      </c>
      <c r="E63">
        <v>5.8E-5</v>
      </c>
      <c r="F63">
        <v>1</v>
      </c>
      <c r="H63">
        <v>10.218310000000001</v>
      </c>
      <c r="I63">
        <v>9.7688889999999997</v>
      </c>
      <c r="J63">
        <v>47.937719999999999</v>
      </c>
      <c r="K63">
        <v>1.9790970000000001</v>
      </c>
    </row>
    <row r="64" spans="1:13" ht="18" hidden="1" customHeight="1">
      <c r="A64" t="s">
        <v>84</v>
      </c>
      <c r="B64" t="s">
        <v>14</v>
      </c>
      <c r="C64" s="2">
        <v>45077.458611203707</v>
      </c>
      <c r="D64">
        <v>2.3607520000000002</v>
      </c>
      <c r="E64">
        <v>4.6E-5</v>
      </c>
      <c r="F64">
        <v>1</v>
      </c>
      <c r="H64">
        <v>12.064097</v>
      </c>
      <c r="I64">
        <v>1.678137</v>
      </c>
      <c r="J64">
        <v>59.972720000000002</v>
      </c>
    </row>
    <row r="65" spans="1:13" ht="18" hidden="1" customHeight="1">
      <c r="A65" t="s">
        <v>85</v>
      </c>
      <c r="B65" t="s">
        <v>14</v>
      </c>
      <c r="C65" s="2">
        <v>45102.877475949077</v>
      </c>
      <c r="D65">
        <v>14.639756999999999</v>
      </c>
      <c r="E65">
        <v>6.5300999999999998E-2</v>
      </c>
      <c r="F65">
        <v>3</v>
      </c>
      <c r="H65">
        <v>0.20527799999999999</v>
      </c>
      <c r="I65">
        <v>7.7840629999999997</v>
      </c>
      <c r="J65">
        <v>27.962499999999999</v>
      </c>
    </row>
    <row r="66" spans="1:13" ht="18" hidden="1" customHeight="1">
      <c r="A66" t="s">
        <v>86</v>
      </c>
      <c r="B66" t="s">
        <v>14</v>
      </c>
      <c r="C66" s="2">
        <v>45145.723235879632</v>
      </c>
      <c r="D66">
        <v>2.1134E-2</v>
      </c>
      <c r="E66">
        <v>3.1578240000000002</v>
      </c>
      <c r="F66">
        <v>3</v>
      </c>
      <c r="H66">
        <v>0.89085599999999998</v>
      </c>
      <c r="I66">
        <v>3.7362039999999999</v>
      </c>
      <c r="J66">
        <v>5.1159999999999999E-3</v>
      </c>
    </row>
    <row r="67" spans="1:13" ht="18" hidden="1" customHeight="1">
      <c r="A67" t="s">
        <v>87</v>
      </c>
      <c r="B67" t="s">
        <v>45</v>
      </c>
      <c r="C67" s="2">
        <v>45132.85642059028</v>
      </c>
      <c r="D67">
        <v>5.8E-5</v>
      </c>
      <c r="F67">
        <v>1</v>
      </c>
      <c r="H67">
        <v>20.677917000000001</v>
      </c>
    </row>
    <row r="68" spans="1:13" ht="18" hidden="1" customHeight="1">
      <c r="A68" t="s">
        <v>88</v>
      </c>
      <c r="B68" t="s">
        <v>14</v>
      </c>
      <c r="C68" s="2">
        <v>45133.780012615738</v>
      </c>
      <c r="D68">
        <v>8.6799999999999996E-4</v>
      </c>
      <c r="F68">
        <v>1</v>
      </c>
      <c r="H68">
        <v>4.86E-4</v>
      </c>
      <c r="J68">
        <v>19.753008999999999</v>
      </c>
    </row>
    <row r="69" spans="1:13" ht="18" hidden="1" customHeight="1">
      <c r="A69" t="s">
        <v>89</v>
      </c>
      <c r="B69" t="s">
        <v>14</v>
      </c>
      <c r="C69" s="2">
        <v>45055.632107847217</v>
      </c>
      <c r="D69">
        <v>0.141597</v>
      </c>
      <c r="E69">
        <v>3.4999999999999997E-5</v>
      </c>
      <c r="F69">
        <v>1</v>
      </c>
      <c r="H69">
        <v>7.8770600000000002</v>
      </c>
      <c r="I69">
        <v>12.196736</v>
      </c>
      <c r="J69">
        <v>77.686840000000004</v>
      </c>
    </row>
    <row r="70" spans="1:13" ht="18" hidden="1" customHeight="1">
      <c r="A70" t="s">
        <v>90</v>
      </c>
      <c r="B70" t="s">
        <v>14</v>
      </c>
      <c r="C70" s="2">
        <v>45134.835501215282</v>
      </c>
      <c r="D70">
        <v>9.2999999999999997E-5</v>
      </c>
      <c r="F70">
        <v>1</v>
      </c>
      <c r="J70">
        <v>18.698796000000002</v>
      </c>
    </row>
    <row r="71" spans="1:13" ht="18" hidden="1" customHeight="1">
      <c r="A71" t="s">
        <v>91</v>
      </c>
      <c r="B71" t="s">
        <v>14</v>
      </c>
      <c r="C71" s="2">
        <v>45132.877426180559</v>
      </c>
      <c r="D71">
        <v>3.009E-3</v>
      </c>
      <c r="F71">
        <v>1</v>
      </c>
      <c r="J71">
        <v>20.653957999999999</v>
      </c>
    </row>
    <row r="72" spans="1:13" ht="18" hidden="1" customHeight="1">
      <c r="A72" t="s">
        <v>92</v>
      </c>
      <c r="B72" t="s">
        <v>43</v>
      </c>
      <c r="C72" s="2">
        <v>45076.578117650468</v>
      </c>
      <c r="D72">
        <v>1.2673030000000001</v>
      </c>
      <c r="E72">
        <v>1.6200000000000001E-4</v>
      </c>
      <c r="F72">
        <v>1</v>
      </c>
      <c r="H72">
        <v>5.980289</v>
      </c>
      <c r="I72">
        <v>5.694248</v>
      </c>
      <c r="M72">
        <v>64.014247999999995</v>
      </c>
    </row>
    <row r="73" spans="1:13" ht="18" hidden="1" customHeight="1">
      <c r="A73" t="s">
        <v>93</v>
      </c>
      <c r="B73" t="s">
        <v>45</v>
      </c>
      <c r="C73" s="2">
        <v>45146.730314675922</v>
      </c>
      <c r="D73">
        <v>1.1422920000000001</v>
      </c>
      <c r="H73">
        <v>5.6617819999999996</v>
      </c>
    </row>
    <row r="74" spans="1:13" ht="18" hidden="1" customHeight="1">
      <c r="A74" t="s">
        <v>94</v>
      </c>
      <c r="B74" t="s">
        <v>14</v>
      </c>
      <c r="C74" s="2">
        <v>45129.406438402781</v>
      </c>
      <c r="D74">
        <v>2.211875</v>
      </c>
      <c r="E74">
        <v>0.90443300000000004</v>
      </c>
      <c r="F74">
        <v>1</v>
      </c>
      <c r="I74">
        <v>3.01E-4</v>
      </c>
      <c r="J74">
        <v>21.011330999999998</v>
      </c>
    </row>
    <row r="75" spans="1:13" ht="18" hidden="1" customHeight="1">
      <c r="A75" t="s">
        <v>95</v>
      </c>
      <c r="B75" t="s">
        <v>14</v>
      </c>
      <c r="C75" s="2">
        <v>45120.574075127312</v>
      </c>
      <c r="D75">
        <v>2.6600000000000001E-4</v>
      </c>
      <c r="F75">
        <v>1</v>
      </c>
      <c r="H75">
        <v>5.1680669999999997</v>
      </c>
      <c r="I75">
        <v>2.7901389999999999</v>
      </c>
      <c r="J75">
        <v>25.001829000000001</v>
      </c>
    </row>
    <row r="76" spans="1:13" ht="18" hidden="1" customHeight="1">
      <c r="A76" t="s">
        <v>96</v>
      </c>
      <c r="B76" t="s">
        <v>52</v>
      </c>
      <c r="C76" s="2">
        <v>45124.726625659721</v>
      </c>
      <c r="D76">
        <v>1.5301E-2</v>
      </c>
      <c r="E76">
        <v>28.792453999999999</v>
      </c>
    </row>
    <row r="77" spans="1:13" ht="18" hidden="1" customHeight="1">
      <c r="A77" t="s">
        <v>97</v>
      </c>
      <c r="B77" t="s">
        <v>52</v>
      </c>
      <c r="C77" s="2">
        <v>45126.647364791672</v>
      </c>
      <c r="D77">
        <v>21.228287000000002</v>
      </c>
      <c r="E77">
        <v>5.6586689999999997</v>
      </c>
    </row>
    <row r="78" spans="1:13" ht="18" hidden="1" customHeight="1">
      <c r="A78" t="s">
        <v>98</v>
      </c>
      <c r="B78" t="s">
        <v>14</v>
      </c>
      <c r="C78" s="2">
        <v>45049.637970104173</v>
      </c>
      <c r="D78">
        <v>1.5280000000000001E-3</v>
      </c>
      <c r="E78">
        <v>1.9583E-2</v>
      </c>
      <c r="F78">
        <v>1</v>
      </c>
      <c r="H78">
        <v>0.96618099999999996</v>
      </c>
      <c r="I78">
        <v>0.95877299999999999</v>
      </c>
      <c r="J78">
        <v>101.95034699999999</v>
      </c>
    </row>
    <row r="79" spans="1:13" ht="18" hidden="1" customHeight="1">
      <c r="A79" t="s">
        <v>99</v>
      </c>
      <c r="B79" t="s">
        <v>14</v>
      </c>
      <c r="C79" s="2">
        <v>45097.831781087967</v>
      </c>
      <c r="D79">
        <v>4.8031999999999998E-2</v>
      </c>
      <c r="F79">
        <v>1</v>
      </c>
      <c r="H79">
        <v>1.65713</v>
      </c>
      <c r="J79">
        <v>53.997441999999999</v>
      </c>
    </row>
    <row r="80" spans="1:13" ht="18" hidden="1" customHeight="1">
      <c r="A80" t="s">
        <v>99</v>
      </c>
      <c r="B80" t="s">
        <v>14</v>
      </c>
      <c r="C80" s="2">
        <v>45091.790466412043</v>
      </c>
      <c r="D80">
        <v>1.071493</v>
      </c>
      <c r="F80">
        <v>1</v>
      </c>
      <c r="H80">
        <v>12.743924</v>
      </c>
      <c r="I80">
        <v>6.0246529999999998</v>
      </c>
      <c r="J80">
        <v>41.903843000000002</v>
      </c>
    </row>
    <row r="81" spans="1:13" ht="18" hidden="1" customHeight="1">
      <c r="A81" t="s">
        <v>99</v>
      </c>
      <c r="B81" t="s">
        <v>43</v>
      </c>
      <c r="C81" s="2">
        <v>45082.902635405087</v>
      </c>
      <c r="D81">
        <v>0.72696799999999995</v>
      </c>
      <c r="E81">
        <v>2.9235069999999999</v>
      </c>
      <c r="F81">
        <v>1</v>
      </c>
      <c r="H81">
        <v>0.25849499999999997</v>
      </c>
      <c r="I81">
        <v>10.962685</v>
      </c>
      <c r="K81">
        <v>1.0904510000000001</v>
      </c>
      <c r="M81">
        <v>54.669640999999999</v>
      </c>
    </row>
    <row r="82" spans="1:13" ht="18" hidden="1" customHeight="1">
      <c r="A82" t="s">
        <v>99</v>
      </c>
      <c r="B82" t="s">
        <v>43</v>
      </c>
      <c r="C82" s="2">
        <v>45120.617961261567</v>
      </c>
      <c r="D82">
        <v>1.1114470000000001</v>
      </c>
      <c r="F82">
        <v>1</v>
      </c>
      <c r="H82">
        <v>5.0674539999999997</v>
      </c>
      <c r="I82">
        <v>7.0581709999999998</v>
      </c>
      <c r="J82">
        <v>5.2430000000000003E-3</v>
      </c>
      <c r="M82">
        <v>19.674097</v>
      </c>
    </row>
    <row r="83" spans="1:13" ht="18" hidden="1" customHeight="1">
      <c r="A83" t="s">
        <v>99</v>
      </c>
      <c r="B83" t="s">
        <v>27</v>
      </c>
      <c r="C83" s="2">
        <v>45141.557547430551</v>
      </c>
      <c r="D83">
        <v>3.3182999999999997E-2</v>
      </c>
      <c r="F83">
        <v>1</v>
      </c>
      <c r="H83">
        <v>1.2207520000000001</v>
      </c>
      <c r="I83">
        <v>10.722905000000001</v>
      </c>
    </row>
    <row r="84" spans="1:13" ht="18" hidden="1" customHeight="1">
      <c r="A84" t="s">
        <v>99</v>
      </c>
      <c r="B84" t="s">
        <v>14</v>
      </c>
      <c r="C84" s="2">
        <v>45082.921617025473</v>
      </c>
      <c r="D84">
        <v>3.907813</v>
      </c>
      <c r="E84">
        <v>1.3899999999999999E-4</v>
      </c>
      <c r="F84">
        <v>1</v>
      </c>
      <c r="H84">
        <v>1.4999999999999999E-4</v>
      </c>
      <c r="J84">
        <v>66.704652999999993</v>
      </c>
    </row>
    <row r="85" spans="1:13" ht="18" hidden="1" customHeight="1">
      <c r="A85" t="s">
        <v>99</v>
      </c>
      <c r="B85" t="s">
        <v>43</v>
      </c>
      <c r="C85" s="2">
        <v>45120.594732337973</v>
      </c>
      <c r="D85">
        <v>1.134803</v>
      </c>
      <c r="F85">
        <v>1</v>
      </c>
      <c r="H85">
        <v>3.9980440000000002</v>
      </c>
      <c r="I85">
        <v>8.1273499999999999</v>
      </c>
      <c r="J85">
        <v>5.6940000000000003E-3</v>
      </c>
      <c r="M85">
        <v>19.673749999999998</v>
      </c>
    </row>
    <row r="86" spans="1:13" ht="18" hidden="1" customHeight="1">
      <c r="A86" t="s">
        <v>100</v>
      </c>
      <c r="B86" t="s">
        <v>14</v>
      </c>
      <c r="C86" s="2">
        <v>45103.598774768521</v>
      </c>
      <c r="D86">
        <v>0.12629599999999999</v>
      </c>
      <c r="F86">
        <v>1</v>
      </c>
      <c r="H86">
        <v>7.0856000000000002E-2</v>
      </c>
      <c r="I86">
        <v>1.7933330000000001</v>
      </c>
      <c r="J86">
        <v>47.945115999999999</v>
      </c>
    </row>
    <row r="87" spans="1:13" ht="18" hidden="1" customHeight="1">
      <c r="A87" t="s">
        <v>101</v>
      </c>
      <c r="B87" t="s">
        <v>14</v>
      </c>
      <c r="C87" s="2">
        <v>45061.819838726849</v>
      </c>
      <c r="D87">
        <v>1.157E-3</v>
      </c>
      <c r="E87">
        <v>2.3E-5</v>
      </c>
      <c r="F87">
        <v>1</v>
      </c>
      <c r="H87">
        <v>2.0343399999999998</v>
      </c>
      <c r="I87">
        <v>11.992777999999999</v>
      </c>
      <c r="J87">
        <v>77.686238000000003</v>
      </c>
    </row>
    <row r="88" spans="1:13" ht="18" hidden="1" customHeight="1">
      <c r="A88" t="s">
        <v>102</v>
      </c>
      <c r="B88" t="s">
        <v>45</v>
      </c>
      <c r="C88" s="2">
        <v>45153.483299004627</v>
      </c>
      <c r="D88">
        <v>4.5405000000000001E-2</v>
      </c>
      <c r="H88">
        <v>5.6829999999999997E-3</v>
      </c>
    </row>
    <row r="89" spans="1:13" ht="18" hidden="1" customHeight="1">
      <c r="A89" t="s">
        <v>103</v>
      </c>
      <c r="B89" t="s">
        <v>27</v>
      </c>
      <c r="C89" s="2">
        <v>45146.739840740753</v>
      </c>
      <c r="D89">
        <v>1.1334139999999999</v>
      </c>
      <c r="F89">
        <v>1</v>
      </c>
      <c r="H89">
        <v>4.9397690000000001</v>
      </c>
      <c r="I89">
        <v>0.72135400000000005</v>
      </c>
    </row>
    <row r="90" spans="1:13" ht="18" hidden="1" customHeight="1">
      <c r="A90" t="s">
        <v>104</v>
      </c>
      <c r="B90" t="s">
        <v>43</v>
      </c>
      <c r="C90" s="2">
        <v>45117.60246519676</v>
      </c>
      <c r="D90">
        <v>2.3145950000000002</v>
      </c>
      <c r="E90">
        <v>1.983206</v>
      </c>
      <c r="F90">
        <v>1</v>
      </c>
      <c r="H90">
        <v>2.1290969999999998</v>
      </c>
      <c r="I90">
        <v>9.8253009999999996</v>
      </c>
      <c r="J90">
        <v>5.7520000000000002E-3</v>
      </c>
      <c r="K90">
        <v>5.8E-5</v>
      </c>
      <c r="M90">
        <v>19.673877000000001</v>
      </c>
    </row>
    <row r="91" spans="1:13" ht="18" hidden="1" customHeight="1">
      <c r="A91" t="s">
        <v>105</v>
      </c>
      <c r="B91" t="s">
        <v>45</v>
      </c>
      <c r="C91" s="2">
        <v>45149.808334953697</v>
      </c>
      <c r="D91">
        <v>1.9189999999999999E-2</v>
      </c>
      <c r="H91">
        <v>3.7068629999999998</v>
      </c>
    </row>
    <row r="92" spans="1:13" ht="18" hidden="1" customHeight="1">
      <c r="A92" t="s">
        <v>106</v>
      </c>
      <c r="B92" t="s">
        <v>14</v>
      </c>
      <c r="C92" s="2">
        <v>45098.860662407409</v>
      </c>
      <c r="D92">
        <v>1.7452780000000001</v>
      </c>
      <c r="F92">
        <v>1</v>
      </c>
      <c r="H92">
        <v>10.127950999999999</v>
      </c>
      <c r="I92">
        <v>2.8312379999999999</v>
      </c>
      <c r="J92">
        <v>39.969259000000001</v>
      </c>
    </row>
    <row r="93" spans="1:13" ht="18" hidden="1" customHeight="1">
      <c r="A93" t="s">
        <v>107</v>
      </c>
      <c r="B93" t="s">
        <v>27</v>
      </c>
      <c r="C93" s="2">
        <v>45078.529729444454</v>
      </c>
      <c r="D93">
        <v>1.2496529999999999</v>
      </c>
      <c r="E93">
        <v>55.006180999999998</v>
      </c>
      <c r="F93">
        <v>1</v>
      </c>
      <c r="H93">
        <v>6.8717709999999999</v>
      </c>
      <c r="I93">
        <v>11.877049</v>
      </c>
    </row>
    <row r="94" spans="1:13" ht="18" hidden="1" customHeight="1">
      <c r="A94" t="s">
        <v>108</v>
      </c>
      <c r="B94" t="s">
        <v>14</v>
      </c>
      <c r="C94" s="2">
        <v>45061.755267048611</v>
      </c>
      <c r="D94">
        <v>3.3599999999999998E-4</v>
      </c>
      <c r="E94">
        <v>4.6E-5</v>
      </c>
      <c r="F94">
        <v>1</v>
      </c>
      <c r="H94">
        <v>0.94317099999999998</v>
      </c>
      <c r="I94">
        <v>2.8436810000000001</v>
      </c>
      <c r="J94">
        <v>87.991725000000002</v>
      </c>
      <c r="K94">
        <v>1.27E-4</v>
      </c>
    </row>
    <row r="95" spans="1:13" ht="18" hidden="1" customHeight="1">
      <c r="A95" t="s">
        <v>109</v>
      </c>
      <c r="B95" t="s">
        <v>24</v>
      </c>
      <c r="C95" s="2">
        <v>45145.68857111111</v>
      </c>
      <c r="D95">
        <v>1.0975349999999999</v>
      </c>
      <c r="F95">
        <v>1</v>
      </c>
      <c r="L95">
        <v>6.7482870000000004</v>
      </c>
    </row>
    <row r="96" spans="1:13" ht="18" hidden="1" customHeight="1">
      <c r="A96" t="s">
        <v>110</v>
      </c>
      <c r="B96" t="s">
        <v>14</v>
      </c>
      <c r="C96" s="2">
        <v>45069.768284027778</v>
      </c>
      <c r="D96">
        <v>8.2290000000000002E-3</v>
      </c>
      <c r="E96">
        <v>3.4999999999999997E-5</v>
      </c>
      <c r="F96">
        <v>1</v>
      </c>
      <c r="H96">
        <v>20.011817000000001</v>
      </c>
      <c r="I96">
        <v>1.9644680000000001</v>
      </c>
      <c r="J96">
        <v>61.781528000000002</v>
      </c>
    </row>
    <row r="97" spans="1:13" ht="18" hidden="1" customHeight="1">
      <c r="A97" t="s">
        <v>111</v>
      </c>
      <c r="B97" t="s">
        <v>14</v>
      </c>
      <c r="C97" s="2">
        <v>45132.855453807868</v>
      </c>
      <c r="D97">
        <v>9.5370000000000003E-3</v>
      </c>
      <c r="F97">
        <v>1</v>
      </c>
      <c r="J97">
        <v>20.669398000000001</v>
      </c>
    </row>
    <row r="98" spans="1:13" ht="18" hidden="1" customHeight="1">
      <c r="A98" t="s">
        <v>112</v>
      </c>
      <c r="B98" t="s">
        <v>14</v>
      </c>
      <c r="C98" s="2">
        <v>45134.81425200231</v>
      </c>
      <c r="D98">
        <v>1.9699999999999999E-4</v>
      </c>
      <c r="F98">
        <v>1</v>
      </c>
      <c r="J98">
        <v>18.719942</v>
      </c>
    </row>
    <row r="99" spans="1:13" ht="18" hidden="1" customHeight="1">
      <c r="A99" t="s">
        <v>113</v>
      </c>
      <c r="B99" t="s">
        <v>14</v>
      </c>
      <c r="C99" s="2">
        <v>45135.530178946763</v>
      </c>
      <c r="D99">
        <v>0.26316000000000001</v>
      </c>
      <c r="F99">
        <v>1</v>
      </c>
      <c r="J99">
        <v>17.741053000000001</v>
      </c>
    </row>
    <row r="100" spans="1:13" ht="18" hidden="1" customHeight="1">
      <c r="A100" t="s">
        <v>114</v>
      </c>
      <c r="B100" t="s">
        <v>14</v>
      </c>
      <c r="C100" s="2">
        <v>45112.765215416672</v>
      </c>
      <c r="D100">
        <v>3.6447E-2</v>
      </c>
      <c r="F100">
        <v>1</v>
      </c>
      <c r="J100">
        <v>40.73272</v>
      </c>
    </row>
    <row r="101" spans="1:13" ht="18" hidden="1" customHeight="1">
      <c r="A101" t="s">
        <v>115</v>
      </c>
      <c r="B101" t="s">
        <v>30</v>
      </c>
      <c r="C101" s="2">
        <v>45127.668730173609</v>
      </c>
      <c r="D101">
        <v>25.865670999999999</v>
      </c>
    </row>
    <row r="102" spans="1:13" ht="18" hidden="1" customHeight="1">
      <c r="A102" t="s">
        <v>116</v>
      </c>
      <c r="B102" t="s">
        <v>24</v>
      </c>
      <c r="C102" s="2">
        <v>45072.819225648149</v>
      </c>
      <c r="D102">
        <v>16.765764000000001</v>
      </c>
      <c r="F102">
        <v>1</v>
      </c>
      <c r="L102">
        <v>63.949398000000002</v>
      </c>
    </row>
    <row r="103" spans="1:13" ht="18" hidden="1" customHeight="1">
      <c r="A103" t="s">
        <v>117</v>
      </c>
      <c r="B103" t="s">
        <v>52</v>
      </c>
      <c r="C103" s="2">
        <v>45134.836751284718</v>
      </c>
      <c r="D103">
        <v>4.6E-5</v>
      </c>
      <c r="E103">
        <v>18.697603999999998</v>
      </c>
      <c r="F103">
        <v>1</v>
      </c>
    </row>
    <row r="104" spans="1:13" ht="18" hidden="1" customHeight="1">
      <c r="A104" t="s">
        <v>118</v>
      </c>
      <c r="B104" t="s">
        <v>14</v>
      </c>
      <c r="C104" s="2">
        <v>45051.513556944439</v>
      </c>
      <c r="D104">
        <v>6.9398000000000001E-2</v>
      </c>
      <c r="E104">
        <v>2.5500000000000002E-4</v>
      </c>
      <c r="F104">
        <v>1</v>
      </c>
      <c r="H104">
        <v>0.10639999999999999</v>
      </c>
      <c r="I104">
        <v>4.0812730000000004</v>
      </c>
      <c r="J104">
        <v>97.763495000000006</v>
      </c>
    </row>
    <row r="105" spans="1:13" ht="18" hidden="1" customHeight="1">
      <c r="A105" t="s">
        <v>119</v>
      </c>
      <c r="B105" t="s">
        <v>14</v>
      </c>
      <c r="C105" s="2">
        <v>45051.520811759263</v>
      </c>
      <c r="D105">
        <v>6.9236000000000006E-2</v>
      </c>
      <c r="E105">
        <v>2.0799999999999999E-4</v>
      </c>
      <c r="F105">
        <v>1</v>
      </c>
      <c r="H105">
        <v>9.912E-2</v>
      </c>
      <c r="I105">
        <v>4.0815630000000001</v>
      </c>
      <c r="J105">
        <v>97.763437999999994</v>
      </c>
    </row>
    <row r="106" spans="1:13" ht="18" hidden="1" customHeight="1">
      <c r="A106" t="s">
        <v>120</v>
      </c>
      <c r="B106" t="s">
        <v>14</v>
      </c>
      <c r="C106" s="2">
        <v>45133.823626516198</v>
      </c>
      <c r="D106">
        <v>8.1000000000000004E-5</v>
      </c>
      <c r="F106">
        <v>1</v>
      </c>
      <c r="J106">
        <v>19.710683</v>
      </c>
    </row>
    <row r="107" spans="1:13" ht="18" hidden="1" customHeight="1">
      <c r="A107" t="s">
        <v>121</v>
      </c>
      <c r="B107" t="s">
        <v>43</v>
      </c>
      <c r="C107" s="2">
        <v>45092.854391550922</v>
      </c>
      <c r="D107">
        <v>7.7780000000000002E-3</v>
      </c>
      <c r="F107">
        <v>1</v>
      </c>
      <c r="H107">
        <v>0.73636599999999997</v>
      </c>
      <c r="I107">
        <v>5.2599070000000001</v>
      </c>
      <c r="M107">
        <v>54.675925999999997</v>
      </c>
    </row>
    <row r="108" spans="1:13" ht="18" hidden="1" customHeight="1">
      <c r="A108" t="s">
        <v>122</v>
      </c>
      <c r="B108" t="s">
        <v>14</v>
      </c>
      <c r="C108" s="2">
        <v>45096.812310520843</v>
      </c>
      <c r="D108">
        <v>1.27E-4</v>
      </c>
      <c r="F108">
        <v>1</v>
      </c>
      <c r="H108">
        <v>4.0821529999999999</v>
      </c>
      <c r="I108">
        <v>2.9384489999999999</v>
      </c>
      <c r="J108">
        <v>49.701331000000003</v>
      </c>
    </row>
    <row r="109" spans="1:13" ht="18" hidden="1" customHeight="1">
      <c r="A109" t="s">
        <v>123</v>
      </c>
      <c r="B109" t="s">
        <v>14</v>
      </c>
      <c r="C109" s="2">
        <v>45134.83142318287</v>
      </c>
      <c r="D109">
        <v>2.3029999999999999E-3</v>
      </c>
      <c r="F109">
        <v>1</v>
      </c>
      <c r="J109">
        <v>18.700671</v>
      </c>
    </row>
    <row r="110" spans="1:13" ht="18" hidden="1" customHeight="1">
      <c r="A110" t="s">
        <v>124</v>
      </c>
      <c r="B110" t="s">
        <v>14</v>
      </c>
      <c r="C110" s="2">
        <v>45133.826620428241</v>
      </c>
      <c r="D110">
        <v>1.4999999999999999E-4</v>
      </c>
      <c r="E110">
        <v>5.8E-5</v>
      </c>
      <c r="F110">
        <v>1</v>
      </c>
      <c r="H110">
        <v>9.2999999999999997E-5</v>
      </c>
      <c r="J110">
        <v>19.707453999999998</v>
      </c>
    </row>
    <row r="111" spans="1:13" ht="18" hidden="1" customHeight="1">
      <c r="A111" t="s">
        <v>125</v>
      </c>
      <c r="B111" t="s">
        <v>45</v>
      </c>
      <c r="C111" s="2">
        <v>45149.75153011574</v>
      </c>
      <c r="D111">
        <v>7.5613E-2</v>
      </c>
      <c r="F111">
        <v>1</v>
      </c>
      <c r="H111">
        <v>3.7072569999999998</v>
      </c>
    </row>
    <row r="112" spans="1:13" ht="18" hidden="1" customHeight="1">
      <c r="A112" t="s">
        <v>126</v>
      </c>
      <c r="B112" t="s">
        <v>43</v>
      </c>
      <c r="C112" s="2">
        <v>45058.608254039347</v>
      </c>
      <c r="D112">
        <v>4.2326000000000003E-2</v>
      </c>
      <c r="E112">
        <v>8.1000000000000004E-5</v>
      </c>
      <c r="F112">
        <v>1</v>
      </c>
      <c r="H112">
        <v>17.941956000000001</v>
      </c>
      <c r="I112">
        <v>2.5566999999999999E-2</v>
      </c>
      <c r="J112">
        <v>3.4719999999999998E-3</v>
      </c>
      <c r="K112">
        <v>5.6700000000000001E-4</v>
      </c>
      <c r="M112">
        <v>76.912130000000005</v>
      </c>
    </row>
    <row r="113" spans="1:13" ht="18" hidden="1" customHeight="1">
      <c r="A113" t="s">
        <v>127</v>
      </c>
      <c r="B113" t="s">
        <v>14</v>
      </c>
      <c r="C113" s="2">
        <v>45145.630598807867</v>
      </c>
      <c r="D113">
        <v>2.2690000000000002E-3</v>
      </c>
      <c r="F113">
        <v>1</v>
      </c>
      <c r="H113">
        <v>1.27E-4</v>
      </c>
      <c r="I113">
        <v>0.11199099999999999</v>
      </c>
      <c r="J113">
        <v>7.7893869999999996</v>
      </c>
    </row>
    <row r="114" spans="1:13" ht="18" hidden="1" customHeight="1">
      <c r="A114" t="s">
        <v>128</v>
      </c>
      <c r="B114" t="s">
        <v>43</v>
      </c>
      <c r="C114" s="2">
        <v>45096.558787592592</v>
      </c>
      <c r="D114">
        <v>5.3483999999999997E-2</v>
      </c>
      <c r="F114">
        <v>1</v>
      </c>
      <c r="H114">
        <v>1.254688</v>
      </c>
      <c r="I114">
        <v>7.7280559999999996</v>
      </c>
      <c r="M114">
        <v>47.939363</v>
      </c>
    </row>
    <row r="115" spans="1:13" ht="18" hidden="1" customHeight="1">
      <c r="A115" t="s">
        <v>129</v>
      </c>
      <c r="B115" t="s">
        <v>14</v>
      </c>
      <c r="C115" s="2">
        <v>45133.837588182869</v>
      </c>
      <c r="D115">
        <v>2.2000000000000001E-4</v>
      </c>
      <c r="F115">
        <v>1</v>
      </c>
      <c r="J115">
        <v>19.696586</v>
      </c>
    </row>
    <row r="116" spans="1:13" ht="18" hidden="1" customHeight="1">
      <c r="A116" t="s">
        <v>130</v>
      </c>
      <c r="B116" t="s">
        <v>14</v>
      </c>
      <c r="C116" s="2">
        <v>45133.827862442129</v>
      </c>
      <c r="D116">
        <v>9.2999999999999997E-5</v>
      </c>
      <c r="E116">
        <v>8.1000000000000004E-5</v>
      </c>
      <c r="F116">
        <v>1</v>
      </c>
      <c r="H116">
        <v>8.1000000000000004E-5</v>
      </c>
      <c r="I116">
        <v>8.0999999999999996E-4</v>
      </c>
      <c r="J116">
        <v>19.705463000000002</v>
      </c>
    </row>
    <row r="117" spans="1:13" ht="18" hidden="1" customHeight="1">
      <c r="A117" t="s">
        <v>131</v>
      </c>
      <c r="B117" t="s">
        <v>14</v>
      </c>
      <c r="C117" s="2">
        <v>45134.793257916674</v>
      </c>
      <c r="D117">
        <v>1.16E-4</v>
      </c>
      <c r="F117">
        <v>1</v>
      </c>
      <c r="J117">
        <v>18.741019000000001</v>
      </c>
    </row>
    <row r="118" spans="1:13" ht="18" hidden="1" customHeight="1">
      <c r="A118" t="s">
        <v>132</v>
      </c>
      <c r="B118" t="s">
        <v>45</v>
      </c>
      <c r="C118" s="2">
        <v>45145.745611921302</v>
      </c>
      <c r="D118">
        <v>1.6200000000000001E-4</v>
      </c>
      <c r="F118">
        <v>1</v>
      </c>
      <c r="H118">
        <v>7.7886230000000003</v>
      </c>
    </row>
    <row r="119" spans="1:13" ht="18" hidden="1" customHeight="1">
      <c r="A119" t="s">
        <v>133</v>
      </c>
      <c r="B119" t="s">
        <v>14</v>
      </c>
      <c r="C119" s="2">
        <v>45134.810099513888</v>
      </c>
      <c r="D119">
        <v>2.7799999999999998E-4</v>
      </c>
      <c r="F119">
        <v>1</v>
      </c>
      <c r="J119">
        <v>18.724015999999999</v>
      </c>
    </row>
    <row r="120" spans="1:13" ht="18" hidden="1" customHeight="1">
      <c r="A120" t="s">
        <v>134</v>
      </c>
      <c r="B120" t="s">
        <v>14</v>
      </c>
      <c r="C120" s="2">
        <v>45134.811479918979</v>
      </c>
      <c r="D120">
        <v>1.27E-4</v>
      </c>
      <c r="F120">
        <v>1</v>
      </c>
      <c r="J120">
        <v>18.722778000000002</v>
      </c>
    </row>
    <row r="121" spans="1:13" ht="18" hidden="1" customHeight="1">
      <c r="A121" t="s">
        <v>135</v>
      </c>
      <c r="B121" t="s">
        <v>43</v>
      </c>
      <c r="C121" s="2">
        <v>45135.630440879628</v>
      </c>
      <c r="D121">
        <v>0.15342600000000001</v>
      </c>
      <c r="E121">
        <v>9.7847000000000003E-2</v>
      </c>
      <c r="F121">
        <v>1</v>
      </c>
      <c r="I121">
        <v>10.012869999999999</v>
      </c>
      <c r="M121">
        <v>7.6397919999999999</v>
      </c>
    </row>
    <row r="122" spans="1:13" ht="18" hidden="1" customHeight="1">
      <c r="A122" t="s">
        <v>136</v>
      </c>
      <c r="B122" t="s">
        <v>137</v>
      </c>
      <c r="C122" s="2">
        <v>45139.78445684028</v>
      </c>
      <c r="D122">
        <v>1.7703819999999999</v>
      </c>
      <c r="F122">
        <v>2</v>
      </c>
      <c r="H122">
        <v>10.985313</v>
      </c>
      <c r="I122">
        <v>0.98982599999999998</v>
      </c>
      <c r="K122">
        <v>4.3750000000000004E-3</v>
      </c>
    </row>
    <row r="123" spans="1:13" ht="18" hidden="1" customHeight="1">
      <c r="A123" t="s">
        <v>138</v>
      </c>
      <c r="B123" t="s">
        <v>137</v>
      </c>
      <c r="C123" s="2">
        <v>45139.759212442143</v>
      </c>
      <c r="D123">
        <v>1.795417</v>
      </c>
      <c r="F123">
        <v>2</v>
      </c>
      <c r="H123">
        <v>10.985324</v>
      </c>
      <c r="I123">
        <v>0.99035899999999999</v>
      </c>
      <c r="K123">
        <v>4.0629999999999998E-3</v>
      </c>
    </row>
    <row r="124" spans="1:13" ht="18" hidden="1" customHeight="1">
      <c r="A124" t="s">
        <v>139</v>
      </c>
      <c r="B124" t="s">
        <v>137</v>
      </c>
      <c r="C124" s="2">
        <v>45139.762333067127</v>
      </c>
      <c r="D124">
        <v>1.792662</v>
      </c>
      <c r="F124">
        <v>2</v>
      </c>
      <c r="H124">
        <v>11.001759</v>
      </c>
      <c r="I124">
        <v>0.97360000000000002</v>
      </c>
      <c r="K124">
        <v>4.0159999999999996E-3</v>
      </c>
    </row>
    <row r="125" spans="1:13" ht="18" hidden="1" customHeight="1">
      <c r="A125" t="s">
        <v>140</v>
      </c>
      <c r="B125" t="s">
        <v>137</v>
      </c>
      <c r="C125" s="2">
        <v>45139.739983541673</v>
      </c>
      <c r="D125">
        <v>1.8140050000000001</v>
      </c>
      <c r="F125">
        <v>2</v>
      </c>
      <c r="H125">
        <v>10.985810000000001</v>
      </c>
      <c r="I125">
        <v>0.99042799999999998</v>
      </c>
      <c r="K125">
        <v>4.1440000000000001E-3</v>
      </c>
    </row>
    <row r="126" spans="1:13" ht="18" hidden="1" customHeight="1">
      <c r="A126" t="s">
        <v>139</v>
      </c>
      <c r="B126" t="s">
        <v>137</v>
      </c>
      <c r="C126" s="2">
        <v>45139.755254212963</v>
      </c>
      <c r="D126">
        <v>1.7992010000000001</v>
      </c>
      <c r="F126">
        <v>2</v>
      </c>
      <c r="H126">
        <v>10.985450999999999</v>
      </c>
      <c r="I126">
        <v>0.99036999999999997</v>
      </c>
      <c r="K126">
        <v>4.0969999999999999E-3</v>
      </c>
    </row>
    <row r="127" spans="1:13" ht="18" hidden="1" customHeight="1">
      <c r="A127" t="s">
        <v>141</v>
      </c>
      <c r="B127" t="s">
        <v>137</v>
      </c>
      <c r="C127" s="2">
        <v>45139.751619050927</v>
      </c>
      <c r="D127">
        <v>1.8026500000000001</v>
      </c>
      <c r="F127">
        <v>2</v>
      </c>
      <c r="H127">
        <v>10.98559</v>
      </c>
      <c r="I127">
        <v>0.99040499999999998</v>
      </c>
      <c r="K127">
        <v>4.1200000000000004E-3</v>
      </c>
    </row>
    <row r="128" spans="1:13" ht="18" hidden="1" customHeight="1">
      <c r="A128" t="s">
        <v>142</v>
      </c>
      <c r="B128" t="s">
        <v>14</v>
      </c>
      <c r="C128" s="2">
        <v>45134.812868530091</v>
      </c>
      <c r="D128">
        <v>1.6200000000000001E-4</v>
      </c>
      <c r="F128">
        <v>1</v>
      </c>
      <c r="J128">
        <v>18.721343000000001</v>
      </c>
    </row>
    <row r="129" spans="1:13" ht="18" hidden="1" customHeight="1">
      <c r="A129" t="s">
        <v>176</v>
      </c>
      <c r="B129" t="s">
        <v>250</v>
      </c>
      <c r="C129" s="2">
        <v>45162.715306979168</v>
      </c>
      <c r="D129">
        <v>3.7338000000000003E-2</v>
      </c>
      <c r="F129">
        <v>2</v>
      </c>
      <c r="H129">
        <v>3.8998379999999999</v>
      </c>
      <c r="I129">
        <v>1.1875119999999999</v>
      </c>
      <c r="J129">
        <v>26.881399999999999</v>
      </c>
      <c r="K129">
        <v>4.3629999999999997E-3</v>
      </c>
    </row>
    <row r="130" spans="1:13" ht="18" hidden="1" customHeight="1">
      <c r="A130" t="s">
        <v>177</v>
      </c>
      <c r="B130" t="s">
        <v>251</v>
      </c>
      <c r="C130" s="2">
        <v>45174.923894687498</v>
      </c>
      <c r="D130">
        <v>2.7377889999999998</v>
      </c>
      <c r="E130">
        <v>17.064108999999998</v>
      </c>
      <c r="F130">
        <v>5</v>
      </c>
    </row>
    <row r="131" spans="1:13" ht="18" hidden="1" customHeight="1">
      <c r="A131" t="s">
        <v>178</v>
      </c>
      <c r="B131" t="s">
        <v>250</v>
      </c>
      <c r="C131" s="2">
        <v>45156.929406574069</v>
      </c>
      <c r="D131">
        <v>2.8254169999999998</v>
      </c>
      <c r="F131">
        <v>1</v>
      </c>
      <c r="H131">
        <v>2.0929169999999999</v>
      </c>
      <c r="I131">
        <v>1.6702889999999999</v>
      </c>
      <c r="J131">
        <v>31.207743000000001</v>
      </c>
    </row>
    <row r="132" spans="1:13" ht="18" hidden="1" customHeight="1">
      <c r="A132" t="s">
        <v>179</v>
      </c>
      <c r="B132" t="s">
        <v>252</v>
      </c>
      <c r="C132" s="2">
        <v>45156.781805798622</v>
      </c>
      <c r="D132">
        <v>1.5717999999999999E-2</v>
      </c>
      <c r="F132">
        <v>1</v>
      </c>
      <c r="L132">
        <v>37.928274999999999</v>
      </c>
    </row>
    <row r="133" spans="1:13" ht="18" customHeight="1">
      <c r="A133" s="39" t="s">
        <v>180</v>
      </c>
      <c r="B133" t="s">
        <v>250</v>
      </c>
      <c r="C133" s="2">
        <v>45173.738983923613</v>
      </c>
      <c r="D133">
        <v>0.84567099999999995</v>
      </c>
      <c r="F133">
        <v>1</v>
      </c>
      <c r="J133">
        <v>20.141145999999999</v>
      </c>
    </row>
    <row r="134" spans="1:13" ht="18" hidden="1" customHeight="1">
      <c r="A134" t="s">
        <v>181</v>
      </c>
      <c r="B134" t="s">
        <v>43</v>
      </c>
      <c r="C134" s="2">
        <v>45169.741871759259</v>
      </c>
      <c r="D134">
        <v>4.5950000000000001E-3</v>
      </c>
      <c r="F134">
        <v>1</v>
      </c>
      <c r="H134">
        <v>3.9293170000000002</v>
      </c>
      <c r="I134">
        <v>4.0668290000000002</v>
      </c>
      <c r="K134">
        <v>6.061331</v>
      </c>
      <c r="M134">
        <v>10.921829000000001</v>
      </c>
    </row>
    <row r="135" spans="1:13" ht="18" hidden="1" customHeight="1">
      <c r="A135" t="s">
        <v>182</v>
      </c>
      <c r="B135" t="s">
        <v>250</v>
      </c>
      <c r="C135" s="2">
        <v>45167.677661666661</v>
      </c>
      <c r="D135">
        <v>0.11827500000000001</v>
      </c>
      <c r="F135">
        <v>1</v>
      </c>
      <c r="H135">
        <v>5.9926620000000002</v>
      </c>
      <c r="I135">
        <v>0.83439799999999997</v>
      </c>
      <c r="J135">
        <v>20.102789000000001</v>
      </c>
    </row>
    <row r="136" spans="1:13" ht="18" hidden="1" customHeight="1">
      <c r="A136" t="s">
        <v>183</v>
      </c>
      <c r="B136" t="s">
        <v>43</v>
      </c>
      <c r="C136" s="2">
        <v>45162.595612314821</v>
      </c>
      <c r="D136">
        <v>8.1000000000000004E-5</v>
      </c>
      <c r="H136">
        <v>0.92590300000000003</v>
      </c>
      <c r="I136">
        <v>3.1158100000000002</v>
      </c>
      <c r="M136">
        <v>28.088380000000001</v>
      </c>
    </row>
    <row r="137" spans="1:13" ht="18" hidden="1" customHeight="1">
      <c r="A137" t="s">
        <v>184</v>
      </c>
      <c r="B137" t="s">
        <v>250</v>
      </c>
      <c r="C137" s="2">
        <v>45188.605353506937</v>
      </c>
      <c r="D137">
        <v>4.1200000000000004E-3</v>
      </c>
      <c r="F137">
        <v>1</v>
      </c>
      <c r="H137">
        <v>0.21101900000000001</v>
      </c>
      <c r="I137">
        <v>5.8336810000000003</v>
      </c>
      <c r="J137">
        <v>7.1609000000000006E-2</v>
      </c>
    </row>
    <row r="138" spans="1:13" ht="18" hidden="1" customHeight="1">
      <c r="A138" t="s">
        <v>185</v>
      </c>
      <c r="B138" t="s">
        <v>250</v>
      </c>
      <c r="C138" s="2">
        <v>45177.712386446758</v>
      </c>
      <c r="D138">
        <v>1.7545999999999999E-2</v>
      </c>
      <c r="F138">
        <v>1</v>
      </c>
      <c r="H138">
        <v>6.9918290000000001</v>
      </c>
      <c r="I138">
        <v>9.8904510000000005</v>
      </c>
      <c r="J138">
        <v>0.113576</v>
      </c>
    </row>
    <row r="139" spans="1:13" ht="18" hidden="1" customHeight="1">
      <c r="A139" t="s">
        <v>186</v>
      </c>
      <c r="B139" t="s">
        <v>250</v>
      </c>
      <c r="C139" s="2">
        <v>45173.753628749997</v>
      </c>
      <c r="D139">
        <v>0.85883100000000001</v>
      </c>
      <c r="F139">
        <v>1</v>
      </c>
      <c r="I139">
        <v>5.9183560000000002</v>
      </c>
      <c r="J139">
        <v>14.194965</v>
      </c>
    </row>
    <row r="140" spans="1:13" ht="18" customHeight="1">
      <c r="A140" s="39" t="s">
        <v>187</v>
      </c>
      <c r="B140" t="s">
        <v>253</v>
      </c>
      <c r="C140" s="2">
        <v>45180.878835000003</v>
      </c>
      <c r="D140">
        <v>1.7309140000000001</v>
      </c>
      <c r="F140">
        <v>1</v>
      </c>
      <c r="H140">
        <v>2.2756129999999999</v>
      </c>
      <c r="I140">
        <v>9.8404279999999993</v>
      </c>
    </row>
    <row r="141" spans="1:13" ht="18" hidden="1" customHeight="1">
      <c r="A141" t="s">
        <v>188</v>
      </c>
      <c r="B141" t="s">
        <v>250</v>
      </c>
      <c r="C141" s="2">
        <v>45181.001520370373</v>
      </c>
      <c r="D141">
        <v>2.5349650000000001</v>
      </c>
      <c r="F141">
        <v>3</v>
      </c>
      <c r="H141">
        <v>4.0512959999999998</v>
      </c>
      <c r="I141">
        <v>7.0665969999999998</v>
      </c>
      <c r="J141">
        <v>7.1400000000000005E-2</v>
      </c>
    </row>
    <row r="142" spans="1:13" ht="18" hidden="1" customHeight="1">
      <c r="A142" t="s">
        <v>189</v>
      </c>
      <c r="B142" t="s">
        <v>250</v>
      </c>
      <c r="C142" s="2">
        <v>45168.788403900457</v>
      </c>
      <c r="D142">
        <v>2.8101999999999999E-2</v>
      </c>
      <c r="F142">
        <v>1</v>
      </c>
      <c r="H142">
        <v>0.80508100000000005</v>
      </c>
      <c r="I142">
        <v>10.179213000000001</v>
      </c>
      <c r="J142">
        <v>10.118494999999999</v>
      </c>
      <c r="K142">
        <v>4.8064809999999998</v>
      </c>
    </row>
    <row r="143" spans="1:13" ht="18" hidden="1" customHeight="1">
      <c r="A143" t="s">
        <v>190</v>
      </c>
      <c r="B143" t="s">
        <v>250</v>
      </c>
      <c r="C143" s="2">
        <v>45162.570586203699</v>
      </c>
      <c r="D143">
        <v>1.0336E-2</v>
      </c>
      <c r="F143">
        <v>1</v>
      </c>
      <c r="H143">
        <v>11.234664</v>
      </c>
      <c r="I143">
        <v>1.9621759999999999</v>
      </c>
      <c r="J143">
        <v>18.948032000000001</v>
      </c>
    </row>
    <row r="144" spans="1:13" ht="18" hidden="1" customHeight="1">
      <c r="A144" t="s">
        <v>191</v>
      </c>
      <c r="B144" t="s">
        <v>254</v>
      </c>
      <c r="C144" s="2">
        <v>45191.55502925926</v>
      </c>
      <c r="D144">
        <v>3.1707640000000001</v>
      </c>
    </row>
    <row r="145" spans="1:12" ht="18" hidden="1" customHeight="1">
      <c r="A145" t="s">
        <v>192</v>
      </c>
      <c r="B145" t="s">
        <v>255</v>
      </c>
      <c r="C145" s="2">
        <v>45177.696246354171</v>
      </c>
      <c r="D145">
        <v>3.4525E-2</v>
      </c>
      <c r="F145">
        <v>3</v>
      </c>
      <c r="H145">
        <v>9.7953700000000001</v>
      </c>
      <c r="I145">
        <v>7.0855670000000002</v>
      </c>
      <c r="K145">
        <v>0.11407399999999999</v>
      </c>
    </row>
    <row r="146" spans="1:12" ht="18" hidden="1" customHeight="1">
      <c r="A146" t="s">
        <v>193</v>
      </c>
      <c r="B146" t="s">
        <v>252</v>
      </c>
      <c r="C146" s="2">
        <v>45177.636598333338</v>
      </c>
      <c r="D146">
        <v>1.5972E-2</v>
      </c>
      <c r="F146">
        <v>3</v>
      </c>
      <c r="L146">
        <v>17.073218000000001</v>
      </c>
    </row>
    <row r="147" spans="1:12" ht="18" hidden="1" customHeight="1">
      <c r="A147" t="s">
        <v>194</v>
      </c>
      <c r="B147" t="s">
        <v>250</v>
      </c>
      <c r="C147" s="2">
        <v>45189.551876238431</v>
      </c>
      <c r="D147">
        <v>7.8009999999999998E-3</v>
      </c>
      <c r="F147">
        <v>1</v>
      </c>
      <c r="H147">
        <v>2.0799999999999999E-4</v>
      </c>
      <c r="J147">
        <v>5.1657989999999998</v>
      </c>
      <c r="K147">
        <v>8.1000000000000004E-5</v>
      </c>
    </row>
    <row r="148" spans="1:12" ht="18" hidden="1" customHeight="1">
      <c r="A148" t="s">
        <v>195</v>
      </c>
      <c r="B148" t="s">
        <v>251</v>
      </c>
      <c r="C148" s="2">
        <v>45190.811653553254</v>
      </c>
      <c r="D148">
        <v>0.72025499999999998</v>
      </c>
      <c r="E148">
        <v>3.193889</v>
      </c>
    </row>
    <row r="149" spans="1:12" ht="18" hidden="1" customHeight="1">
      <c r="A149" t="s">
        <v>196</v>
      </c>
      <c r="B149" t="s">
        <v>250</v>
      </c>
      <c r="C149" s="2">
        <v>45168.870478750003</v>
      </c>
      <c r="D149">
        <v>6.8999999999999997E-5</v>
      </c>
      <c r="F149">
        <v>1</v>
      </c>
      <c r="H149">
        <v>0.71174800000000005</v>
      </c>
      <c r="J149">
        <v>25.143484000000001</v>
      </c>
    </row>
    <row r="150" spans="1:12" ht="18" hidden="1" customHeight="1">
      <c r="A150" t="s">
        <v>197</v>
      </c>
      <c r="B150" t="s">
        <v>250</v>
      </c>
      <c r="C150" s="2">
        <v>45160.589363298612</v>
      </c>
      <c r="D150">
        <v>1.1516E-2</v>
      </c>
      <c r="E150">
        <v>1.161586</v>
      </c>
      <c r="F150">
        <v>1</v>
      </c>
      <c r="H150">
        <v>1.8982060000000001</v>
      </c>
      <c r="I150">
        <v>6.8300000000000001E-4</v>
      </c>
      <c r="J150">
        <v>31.064420999999999</v>
      </c>
    </row>
    <row r="151" spans="1:12" ht="18" hidden="1" customHeight="1">
      <c r="A151" t="s">
        <v>198</v>
      </c>
      <c r="B151" t="s">
        <v>250</v>
      </c>
      <c r="C151" s="2">
        <v>45189.602064363433</v>
      </c>
      <c r="D151">
        <v>1.928391</v>
      </c>
      <c r="F151">
        <v>1</v>
      </c>
      <c r="J151">
        <v>3.1953360000000002</v>
      </c>
    </row>
    <row r="152" spans="1:12" ht="18" hidden="1" customHeight="1">
      <c r="A152" t="s">
        <v>199</v>
      </c>
      <c r="B152" t="s">
        <v>251</v>
      </c>
      <c r="C152" s="2">
        <v>45189.789373854168</v>
      </c>
      <c r="D152">
        <v>1.7414350000000001</v>
      </c>
      <c r="E152">
        <v>3.1949879999999999</v>
      </c>
    </row>
    <row r="153" spans="1:12" ht="18" hidden="1" customHeight="1">
      <c r="A153" t="s">
        <v>200</v>
      </c>
      <c r="B153" t="s">
        <v>250</v>
      </c>
      <c r="C153" s="2">
        <v>45177.641450694442</v>
      </c>
      <c r="D153">
        <v>2.43E-4</v>
      </c>
      <c r="J153">
        <v>17.084097</v>
      </c>
    </row>
    <row r="154" spans="1:12" ht="18" hidden="1" customHeight="1">
      <c r="A154" t="s">
        <v>201</v>
      </c>
      <c r="B154" t="s">
        <v>250</v>
      </c>
      <c r="C154" s="2">
        <v>45173.756438310193</v>
      </c>
      <c r="D154">
        <v>0.86150499999999997</v>
      </c>
      <c r="F154">
        <v>1</v>
      </c>
      <c r="I154">
        <v>5.9129630000000004</v>
      </c>
      <c r="J154">
        <v>14.194872999999999</v>
      </c>
    </row>
    <row r="155" spans="1:12" ht="18" hidden="1" customHeight="1">
      <c r="A155" t="s">
        <v>202</v>
      </c>
      <c r="B155" t="s">
        <v>250</v>
      </c>
      <c r="C155" s="2">
        <v>45173.767153159723</v>
      </c>
      <c r="D155">
        <v>0.85818300000000003</v>
      </c>
      <c r="F155">
        <v>1</v>
      </c>
      <c r="I155">
        <v>5.9065859999999999</v>
      </c>
      <c r="J155">
        <v>14.193854</v>
      </c>
    </row>
    <row r="156" spans="1:12" ht="18" hidden="1" customHeight="1">
      <c r="A156" t="s">
        <v>203</v>
      </c>
      <c r="B156" t="s">
        <v>250</v>
      </c>
      <c r="C156" s="2">
        <v>45173.768259259261</v>
      </c>
      <c r="D156">
        <v>0.85770800000000003</v>
      </c>
      <c r="F156">
        <v>1</v>
      </c>
      <c r="I156">
        <v>6.113264</v>
      </c>
      <c r="J156">
        <v>13.986563</v>
      </c>
    </row>
    <row r="157" spans="1:12" ht="18" hidden="1" customHeight="1">
      <c r="A157" t="s">
        <v>204</v>
      </c>
      <c r="B157" t="s">
        <v>250</v>
      </c>
      <c r="C157" s="2">
        <v>45173.75818636574</v>
      </c>
      <c r="D157">
        <v>0.86093799999999998</v>
      </c>
      <c r="F157">
        <v>1</v>
      </c>
      <c r="I157">
        <v>5.9118750000000002</v>
      </c>
      <c r="J157">
        <v>14.194792</v>
      </c>
    </row>
    <row r="158" spans="1:12" ht="18" hidden="1" customHeight="1">
      <c r="A158" t="s">
        <v>205</v>
      </c>
      <c r="B158" t="s">
        <v>250</v>
      </c>
      <c r="C158" s="2">
        <v>45173.759377164351</v>
      </c>
      <c r="D158">
        <v>0.86173599999999995</v>
      </c>
      <c r="F158">
        <v>1</v>
      </c>
      <c r="I158">
        <v>5.9099769999999996</v>
      </c>
      <c r="J158">
        <v>14.194687999999999</v>
      </c>
    </row>
    <row r="159" spans="1:12" ht="18" hidden="1" customHeight="1">
      <c r="A159" t="s">
        <v>206</v>
      </c>
      <c r="B159" t="s">
        <v>250</v>
      </c>
      <c r="C159" s="2">
        <v>45173.760569131948</v>
      </c>
      <c r="D159">
        <v>0.86107599999999995</v>
      </c>
      <c r="F159">
        <v>1</v>
      </c>
      <c r="I159">
        <v>5.9097340000000003</v>
      </c>
      <c r="J159">
        <v>14.194398</v>
      </c>
    </row>
    <row r="160" spans="1:12" ht="18" hidden="1" customHeight="1">
      <c r="A160" t="s">
        <v>207</v>
      </c>
      <c r="B160" t="s">
        <v>250</v>
      </c>
      <c r="C160" s="2">
        <v>45173.761898750003</v>
      </c>
      <c r="D160">
        <v>0.86025499999999999</v>
      </c>
      <c r="F160">
        <v>1</v>
      </c>
      <c r="I160">
        <v>5.9093169999999997</v>
      </c>
      <c r="J160">
        <v>14.194317</v>
      </c>
    </row>
    <row r="161" spans="1:11" ht="18" hidden="1" customHeight="1">
      <c r="A161" t="s">
        <v>208</v>
      </c>
      <c r="B161" t="s">
        <v>250</v>
      </c>
      <c r="C161" s="2">
        <v>45173.76293769676</v>
      </c>
      <c r="D161">
        <v>0.859931</v>
      </c>
      <c r="F161">
        <v>1</v>
      </c>
      <c r="I161">
        <v>5.9087620000000003</v>
      </c>
      <c r="J161">
        <v>14.194167</v>
      </c>
    </row>
    <row r="162" spans="1:11" ht="18" hidden="1" customHeight="1">
      <c r="A162" t="s">
        <v>209</v>
      </c>
      <c r="B162" t="s">
        <v>250</v>
      </c>
      <c r="C162" s="2">
        <v>45173.764118356477</v>
      </c>
      <c r="D162">
        <v>0.859456</v>
      </c>
      <c r="F162">
        <v>1</v>
      </c>
      <c r="I162">
        <v>5.9081479999999997</v>
      </c>
      <c r="J162">
        <v>14.194074000000001</v>
      </c>
    </row>
    <row r="163" spans="1:11" ht="18" hidden="1" customHeight="1">
      <c r="A163" t="s">
        <v>210</v>
      </c>
      <c r="B163" t="s">
        <v>250</v>
      </c>
      <c r="C163" s="2">
        <v>45173.765100312499</v>
      </c>
      <c r="D163">
        <v>0.85900500000000002</v>
      </c>
      <c r="F163">
        <v>1</v>
      </c>
      <c r="I163">
        <v>5.9076849999999999</v>
      </c>
      <c r="J163">
        <v>14.193993000000001</v>
      </c>
    </row>
    <row r="164" spans="1:11" ht="18" hidden="1" customHeight="1">
      <c r="A164" t="s">
        <v>211</v>
      </c>
      <c r="B164" t="s">
        <v>250</v>
      </c>
      <c r="C164" s="2">
        <v>45173.766166064823</v>
      </c>
      <c r="D164">
        <v>0.8589</v>
      </c>
      <c r="F164">
        <v>1</v>
      </c>
      <c r="I164">
        <v>5.9067939999999997</v>
      </c>
      <c r="J164">
        <v>14.193924000000001</v>
      </c>
    </row>
    <row r="165" spans="1:11" ht="18" hidden="1" customHeight="1">
      <c r="A165" t="s">
        <v>212</v>
      </c>
      <c r="B165" t="s">
        <v>255</v>
      </c>
      <c r="C165" s="2">
        <v>45173.737710636567</v>
      </c>
      <c r="D165">
        <v>0.84597199999999995</v>
      </c>
      <c r="E165">
        <v>3.0415390000000002</v>
      </c>
      <c r="F165">
        <v>1</v>
      </c>
      <c r="G165">
        <v>11.131042000000001</v>
      </c>
      <c r="H165">
        <v>0.83033599999999996</v>
      </c>
      <c r="I165">
        <v>5.067361</v>
      </c>
      <c r="K165">
        <v>7.1793999999999997E-2</v>
      </c>
    </row>
    <row r="166" spans="1:11" ht="18" hidden="1" customHeight="1">
      <c r="A166" t="s">
        <v>213</v>
      </c>
      <c r="B166" t="s">
        <v>250</v>
      </c>
      <c r="C166" s="2">
        <v>45160.888068356478</v>
      </c>
      <c r="D166">
        <v>0.75846100000000005</v>
      </c>
      <c r="E166">
        <v>0.24216399999999999</v>
      </c>
      <c r="F166">
        <v>1</v>
      </c>
      <c r="G166">
        <v>0.59717600000000004</v>
      </c>
      <c r="H166">
        <v>1.3787849999999999</v>
      </c>
      <c r="I166">
        <v>3.9795370000000001</v>
      </c>
      <c r="J166">
        <v>26.881585999999999</v>
      </c>
    </row>
    <row r="167" spans="1:11" ht="18" hidden="1" customHeight="1">
      <c r="A167" t="s">
        <v>214</v>
      </c>
      <c r="B167" t="s">
        <v>250</v>
      </c>
      <c r="C167" s="2">
        <v>45173.736337685194</v>
      </c>
      <c r="D167">
        <v>0.84696800000000005</v>
      </c>
      <c r="F167">
        <v>1</v>
      </c>
      <c r="J167">
        <v>20.142488</v>
      </c>
    </row>
    <row r="168" spans="1:11" ht="18" hidden="1" customHeight="1">
      <c r="A168" t="s">
        <v>215</v>
      </c>
      <c r="B168" t="s">
        <v>250</v>
      </c>
      <c r="C168" s="2">
        <v>45191.525307858799</v>
      </c>
      <c r="D168">
        <v>3.2400000000000001E-4</v>
      </c>
      <c r="E168">
        <v>8.1000000000000004E-5</v>
      </c>
      <c r="F168">
        <v>1</v>
      </c>
      <c r="H168">
        <v>0.220336</v>
      </c>
      <c r="I168">
        <v>0.17765</v>
      </c>
      <c r="J168">
        <v>2.8020830000000001</v>
      </c>
    </row>
    <row r="169" spans="1:11" ht="18" hidden="1" customHeight="1">
      <c r="A169" t="s">
        <v>216</v>
      </c>
      <c r="B169" t="s">
        <v>255</v>
      </c>
      <c r="C169" s="2">
        <v>45189.619353287038</v>
      </c>
      <c r="D169">
        <v>1.0294209999999999</v>
      </c>
      <c r="F169">
        <v>5</v>
      </c>
      <c r="H169">
        <v>1.1853359999999999</v>
      </c>
      <c r="I169">
        <v>2.816516</v>
      </c>
      <c r="K169">
        <v>7.5162000000000007E-2</v>
      </c>
    </row>
    <row r="170" spans="1:11" ht="18" hidden="1" customHeight="1">
      <c r="A170" t="s">
        <v>217</v>
      </c>
      <c r="B170" t="s">
        <v>251</v>
      </c>
      <c r="C170" s="2">
        <v>45190.913602395827</v>
      </c>
      <c r="D170">
        <v>0.61865700000000001</v>
      </c>
      <c r="E170">
        <v>3.1935190000000002</v>
      </c>
    </row>
    <row r="171" spans="1:11" ht="18" hidden="1" customHeight="1">
      <c r="A171" t="s">
        <v>218</v>
      </c>
      <c r="B171" t="s">
        <v>250</v>
      </c>
      <c r="C171" s="2">
        <v>45159.82165268519</v>
      </c>
      <c r="D171">
        <v>1.922882</v>
      </c>
      <c r="E171">
        <v>0.13103000000000001</v>
      </c>
      <c r="H171">
        <v>1.936863</v>
      </c>
      <c r="I171">
        <v>4.0316669999999997</v>
      </c>
      <c r="J171">
        <v>26.881678000000001</v>
      </c>
    </row>
    <row r="172" spans="1:11" ht="18" hidden="1" customHeight="1">
      <c r="A172" t="s">
        <v>219</v>
      </c>
      <c r="B172" t="s">
        <v>250</v>
      </c>
      <c r="C172" s="2">
        <v>45173.740314502313</v>
      </c>
      <c r="D172">
        <v>0.84445599999999998</v>
      </c>
      <c r="J172">
        <v>20.141019</v>
      </c>
    </row>
    <row r="173" spans="1:11" ht="18" hidden="1" customHeight="1">
      <c r="A173" t="s">
        <v>220</v>
      </c>
      <c r="B173" t="s">
        <v>250</v>
      </c>
      <c r="C173" s="2">
        <v>45173.791713831008</v>
      </c>
      <c r="D173">
        <v>0.79341399999999995</v>
      </c>
      <c r="H173">
        <v>3.2488000000000003E-2</v>
      </c>
      <c r="I173">
        <v>9.9857519999999997</v>
      </c>
      <c r="J173">
        <v>10.122407000000001</v>
      </c>
    </row>
    <row r="174" spans="1:11" ht="18" hidden="1" customHeight="1">
      <c r="A174" t="s">
        <v>221</v>
      </c>
      <c r="B174" t="s">
        <v>250</v>
      </c>
      <c r="C174" s="2">
        <v>45173.7987158912</v>
      </c>
      <c r="D174">
        <v>0.78774299999999997</v>
      </c>
      <c r="H174">
        <v>0.21452499999999999</v>
      </c>
      <c r="I174">
        <v>0.96252300000000002</v>
      </c>
      <c r="J174">
        <v>18.962268999999999</v>
      </c>
    </row>
    <row r="175" spans="1:11" ht="18" hidden="1" customHeight="1">
      <c r="A175" t="s">
        <v>222</v>
      </c>
      <c r="B175" t="s">
        <v>251</v>
      </c>
      <c r="C175" s="2">
        <v>45189.878621493059</v>
      </c>
      <c r="D175">
        <v>1.6529750000000001</v>
      </c>
      <c r="E175">
        <v>3.1941899999999999</v>
      </c>
    </row>
    <row r="176" spans="1:11" ht="18" hidden="1" customHeight="1">
      <c r="A176" t="s">
        <v>223</v>
      </c>
      <c r="B176" t="s">
        <v>250</v>
      </c>
      <c r="C176" s="2">
        <v>45169.622725752313</v>
      </c>
      <c r="D176">
        <v>4.9298500000000001</v>
      </c>
      <c r="H176">
        <v>7.2868979999999999</v>
      </c>
      <c r="I176">
        <v>6.7197570000000004</v>
      </c>
      <c r="J176">
        <v>6.166563</v>
      </c>
    </row>
    <row r="177" spans="1:13" ht="18" customHeight="1">
      <c r="A177" s="39" t="s">
        <v>224</v>
      </c>
      <c r="B177" t="s">
        <v>250</v>
      </c>
      <c r="C177" s="2">
        <v>45183.834256273149</v>
      </c>
      <c r="D177">
        <v>0.760521</v>
      </c>
      <c r="H177">
        <v>4.86E-4</v>
      </c>
      <c r="I177">
        <v>3.251979</v>
      </c>
      <c r="J177">
        <v>6.8785420000000004</v>
      </c>
    </row>
    <row r="178" spans="1:13" ht="18" hidden="1" customHeight="1">
      <c r="A178" t="s">
        <v>225</v>
      </c>
      <c r="B178" t="s">
        <v>250</v>
      </c>
      <c r="C178" s="2">
        <v>45156.852642314807</v>
      </c>
      <c r="D178">
        <v>2.902882</v>
      </c>
      <c r="H178">
        <v>2.179306</v>
      </c>
      <c r="I178">
        <v>0.87769699999999995</v>
      </c>
      <c r="J178">
        <v>26.882176000000001</v>
      </c>
      <c r="K178">
        <v>5.0310759999999997</v>
      </c>
    </row>
    <row r="179" spans="1:13" ht="18" hidden="1" customHeight="1">
      <c r="A179" t="s">
        <v>226</v>
      </c>
      <c r="B179" t="s">
        <v>250</v>
      </c>
      <c r="C179" s="2">
        <v>45162.487971064817</v>
      </c>
      <c r="D179">
        <v>1.0399999999999999E-4</v>
      </c>
      <c r="H179">
        <v>5.1209610000000003</v>
      </c>
      <c r="I179">
        <v>0.23694399999999999</v>
      </c>
      <c r="J179">
        <v>26.879802999999999</v>
      </c>
    </row>
    <row r="180" spans="1:13" ht="18" hidden="1" customHeight="1">
      <c r="A180" t="s">
        <v>99</v>
      </c>
      <c r="B180" t="s">
        <v>250</v>
      </c>
      <c r="C180" s="2">
        <v>45160.933442673617</v>
      </c>
      <c r="D180">
        <v>0.85025499999999998</v>
      </c>
      <c r="H180">
        <v>12.8314</v>
      </c>
      <c r="I180">
        <v>16.182639000000002</v>
      </c>
      <c r="J180">
        <v>3.9279980000000001</v>
      </c>
      <c r="K180">
        <v>3.4999999999999997E-5</v>
      </c>
    </row>
    <row r="181" spans="1:13" ht="18" hidden="1" customHeight="1">
      <c r="A181" t="s">
        <v>99</v>
      </c>
      <c r="B181" t="s">
        <v>250</v>
      </c>
      <c r="C181" s="2">
        <v>45182.642465578698</v>
      </c>
      <c r="D181">
        <v>1.221238</v>
      </c>
      <c r="H181">
        <v>1.0601499999999999</v>
      </c>
      <c r="I181">
        <v>3.6349420000000001</v>
      </c>
      <c r="J181">
        <v>6.1669910000000003</v>
      </c>
    </row>
    <row r="182" spans="1:13" ht="18" hidden="1" customHeight="1">
      <c r="A182" t="s">
        <v>227</v>
      </c>
      <c r="B182" t="s">
        <v>256</v>
      </c>
      <c r="C182" s="2">
        <v>45188.741685763889</v>
      </c>
      <c r="D182">
        <v>0.82755800000000002</v>
      </c>
      <c r="H182">
        <v>5.1565390000000004</v>
      </c>
    </row>
    <row r="183" spans="1:13" ht="18" hidden="1" customHeight="1">
      <c r="A183" t="s">
        <v>228</v>
      </c>
      <c r="B183" t="s">
        <v>250</v>
      </c>
      <c r="C183" s="2">
        <v>45163.524402037037</v>
      </c>
      <c r="D183">
        <v>1.85E-4</v>
      </c>
      <c r="H183">
        <v>0.13717599999999999</v>
      </c>
      <c r="I183">
        <v>16.870694</v>
      </c>
      <c r="J183">
        <v>14.193322</v>
      </c>
    </row>
    <row r="184" spans="1:13" ht="18" hidden="1" customHeight="1">
      <c r="A184" t="s">
        <v>229</v>
      </c>
      <c r="B184" t="s">
        <v>250</v>
      </c>
      <c r="C184" s="2">
        <v>45162.599711666669</v>
      </c>
      <c r="D184">
        <v>9.2999999999999997E-5</v>
      </c>
      <c r="H184">
        <v>7.9941440000000004</v>
      </c>
      <c r="I184">
        <v>0.26671299999999998</v>
      </c>
      <c r="J184">
        <v>23.865116</v>
      </c>
    </row>
    <row r="185" spans="1:13" ht="18" hidden="1" customHeight="1">
      <c r="A185" t="s">
        <v>230</v>
      </c>
      <c r="B185" t="s">
        <v>250</v>
      </c>
      <c r="C185" s="2">
        <v>45162.600566030087</v>
      </c>
      <c r="D185">
        <v>1.4999999999999999E-4</v>
      </c>
      <c r="H185">
        <v>18.134305999999999</v>
      </c>
      <c r="I185">
        <v>3.1269100000000001</v>
      </c>
      <c r="J185">
        <v>10.863830999999999</v>
      </c>
    </row>
    <row r="186" spans="1:13" ht="18" hidden="1" customHeight="1">
      <c r="A186" t="s">
        <v>231</v>
      </c>
      <c r="B186" t="s">
        <v>250</v>
      </c>
      <c r="C186" s="2">
        <v>45188.733965868058</v>
      </c>
      <c r="D186">
        <v>2.7789000000000001E-2</v>
      </c>
      <c r="H186">
        <v>7.4549000000000004E-2</v>
      </c>
      <c r="I186">
        <v>5.8472109999999997</v>
      </c>
      <c r="J186">
        <v>4.2257000000000003E-2</v>
      </c>
    </row>
    <row r="187" spans="1:13" ht="18" hidden="1" customHeight="1">
      <c r="A187" t="s">
        <v>232</v>
      </c>
      <c r="B187" t="s">
        <v>250</v>
      </c>
      <c r="C187" s="2">
        <v>45182.614615439823</v>
      </c>
      <c r="D187">
        <v>0.92114600000000002</v>
      </c>
      <c r="E187">
        <v>0.32489600000000002</v>
      </c>
      <c r="G187">
        <v>9.4680000000000007E-3</v>
      </c>
      <c r="H187">
        <v>1.046597</v>
      </c>
      <c r="I187">
        <v>3.6893630000000002</v>
      </c>
      <c r="J187">
        <v>6.1196760000000001</v>
      </c>
    </row>
    <row r="188" spans="1:13" ht="18" hidden="1" customHeight="1">
      <c r="A188" t="s">
        <v>233</v>
      </c>
      <c r="B188" t="s">
        <v>253</v>
      </c>
      <c r="C188" s="2">
        <v>45183.853962893518</v>
      </c>
      <c r="D188">
        <v>0.66920100000000005</v>
      </c>
      <c r="H188">
        <v>7.4000810000000001</v>
      </c>
      <c r="I188">
        <v>2.8025350000000002</v>
      </c>
    </row>
    <row r="189" spans="1:13" ht="18" hidden="1" customHeight="1">
      <c r="A189" t="s">
        <v>234</v>
      </c>
      <c r="B189" t="s">
        <v>253</v>
      </c>
      <c r="C189" s="2">
        <v>45183.849938055559</v>
      </c>
      <c r="D189">
        <v>0.67271999999999998</v>
      </c>
      <c r="H189">
        <v>5.2760530000000001</v>
      </c>
      <c r="I189">
        <v>4.9270829999999997</v>
      </c>
    </row>
    <row r="190" spans="1:13" ht="18" hidden="1" customHeight="1">
      <c r="A190" t="s">
        <v>235</v>
      </c>
      <c r="B190" t="s">
        <v>251</v>
      </c>
      <c r="C190" s="2">
        <v>45180.585767118057</v>
      </c>
      <c r="D190">
        <v>7.1409999999999998E-3</v>
      </c>
      <c r="E190">
        <v>14.132882</v>
      </c>
    </row>
    <row r="191" spans="1:13" ht="18" hidden="1" customHeight="1">
      <c r="A191" t="s">
        <v>236</v>
      </c>
      <c r="B191" t="s">
        <v>43</v>
      </c>
      <c r="C191" s="2">
        <v>45156.527649895826</v>
      </c>
      <c r="D191">
        <v>3.1015280000000001</v>
      </c>
      <c r="H191">
        <v>2.1263540000000001</v>
      </c>
      <c r="I191">
        <v>1.764988</v>
      </c>
      <c r="M191">
        <v>31.205266000000002</v>
      </c>
    </row>
    <row r="192" spans="1:13" ht="18" hidden="1" customHeight="1">
      <c r="A192" t="s">
        <v>237</v>
      </c>
      <c r="B192" t="s">
        <v>250</v>
      </c>
      <c r="C192" s="2">
        <v>45173.921146909721</v>
      </c>
      <c r="D192">
        <v>0.66569400000000001</v>
      </c>
      <c r="E192">
        <v>7.2518750000000001</v>
      </c>
      <c r="G192">
        <v>1.6890160000000001</v>
      </c>
      <c r="H192">
        <v>0.22096099999999999</v>
      </c>
      <c r="J192">
        <v>10.977095</v>
      </c>
    </row>
    <row r="193" spans="1:13" ht="18" hidden="1" customHeight="1">
      <c r="A193" t="s">
        <v>238</v>
      </c>
      <c r="B193" t="s">
        <v>250</v>
      </c>
      <c r="C193" s="2">
        <v>45161.52100375</v>
      </c>
      <c r="D193">
        <v>0.26322899999999999</v>
      </c>
      <c r="E193">
        <v>1.7972220000000001</v>
      </c>
      <c r="G193">
        <v>4.9950929999999998</v>
      </c>
      <c r="H193">
        <v>6.038252</v>
      </c>
      <c r="I193">
        <v>5.2536459999999998</v>
      </c>
      <c r="J193">
        <v>9.965382</v>
      </c>
      <c r="K193">
        <v>4.891921</v>
      </c>
    </row>
    <row r="194" spans="1:13" ht="18" hidden="1" customHeight="1">
      <c r="A194" t="s">
        <v>239</v>
      </c>
      <c r="B194" t="s">
        <v>250</v>
      </c>
      <c r="C194" s="2">
        <v>45173.577217118058</v>
      </c>
      <c r="D194">
        <v>1.0050460000000001</v>
      </c>
      <c r="H194">
        <v>7.2568630000000001</v>
      </c>
      <c r="I194">
        <v>2.0233560000000002</v>
      </c>
      <c r="J194">
        <v>10.863287</v>
      </c>
    </row>
    <row r="195" spans="1:13" ht="18" hidden="1" customHeight="1">
      <c r="A195" t="s">
        <v>240</v>
      </c>
      <c r="B195" t="s">
        <v>250</v>
      </c>
      <c r="C195" s="2">
        <v>45180.627276203697</v>
      </c>
      <c r="D195">
        <v>6.8999999999999997E-5</v>
      </c>
      <c r="J195">
        <v>14.098449</v>
      </c>
    </row>
    <row r="196" spans="1:13" ht="18" hidden="1" customHeight="1">
      <c r="A196" t="s">
        <v>241</v>
      </c>
      <c r="B196" t="s">
        <v>250</v>
      </c>
      <c r="C196" s="2">
        <v>45189.567987013877</v>
      </c>
      <c r="D196">
        <v>6.8999999999999997E-5</v>
      </c>
      <c r="J196">
        <v>5.1577310000000001</v>
      </c>
    </row>
    <row r="197" spans="1:13" ht="18" hidden="1" customHeight="1">
      <c r="A197" t="s">
        <v>242</v>
      </c>
      <c r="B197" t="s">
        <v>253</v>
      </c>
      <c r="C197" s="2">
        <v>45182.5375159838</v>
      </c>
      <c r="D197">
        <v>0.99885400000000002</v>
      </c>
      <c r="E197">
        <v>4.1053129999999998</v>
      </c>
      <c r="I197">
        <v>7.0841089999999998</v>
      </c>
    </row>
    <row r="198" spans="1:13" ht="18" hidden="1" customHeight="1">
      <c r="A198" t="s">
        <v>243</v>
      </c>
      <c r="B198" t="s">
        <v>251</v>
      </c>
      <c r="C198" s="2">
        <v>45193.452048611114</v>
      </c>
      <c r="D198">
        <v>1.203333</v>
      </c>
      <c r="E198">
        <v>7.0404999999999995E-2</v>
      </c>
    </row>
    <row r="199" spans="1:13" ht="18" hidden="1" customHeight="1">
      <c r="A199" t="s">
        <v>244</v>
      </c>
      <c r="B199" t="s">
        <v>250</v>
      </c>
      <c r="C199" s="2">
        <v>45173.491012997692</v>
      </c>
      <c r="D199">
        <v>1.089664</v>
      </c>
      <c r="J199">
        <v>20.145116000000002</v>
      </c>
    </row>
    <row r="200" spans="1:13" ht="18" hidden="1" customHeight="1">
      <c r="A200" t="s">
        <v>244</v>
      </c>
      <c r="B200" t="s">
        <v>250</v>
      </c>
      <c r="C200" s="2">
        <v>45173.491010162033</v>
      </c>
      <c r="D200">
        <v>1.0895490000000001</v>
      </c>
      <c r="J200">
        <v>20.145230999999999</v>
      </c>
    </row>
    <row r="201" spans="1:13" ht="18" hidden="1" customHeight="1">
      <c r="A201" t="s">
        <v>245</v>
      </c>
      <c r="B201" t="s">
        <v>250</v>
      </c>
      <c r="C201" s="2">
        <v>45173.732453206023</v>
      </c>
      <c r="D201">
        <v>0.84996499999999997</v>
      </c>
      <c r="J201">
        <v>20.143380000000001</v>
      </c>
    </row>
    <row r="202" spans="1:13" ht="18" hidden="1" customHeight="1">
      <c r="A202" t="s">
        <v>245</v>
      </c>
      <c r="B202" t="s">
        <v>256</v>
      </c>
      <c r="C202" s="2">
        <v>45173.495218379627</v>
      </c>
      <c r="D202">
        <v>1.086829</v>
      </c>
      <c r="H202">
        <v>20.143750000000001</v>
      </c>
    </row>
    <row r="203" spans="1:13" ht="18" hidden="1" customHeight="1">
      <c r="A203" t="s">
        <v>246</v>
      </c>
      <c r="B203" t="s">
        <v>250</v>
      </c>
      <c r="C203" s="2">
        <v>45163.74801278935</v>
      </c>
      <c r="D203">
        <v>6.4883999999999997E-2</v>
      </c>
      <c r="H203">
        <v>2.43E-4</v>
      </c>
      <c r="I203">
        <v>4.9799999999999996E-4</v>
      </c>
      <c r="J203">
        <v>30.912130000000001</v>
      </c>
    </row>
    <row r="204" spans="1:13" ht="18" hidden="1" customHeight="1">
      <c r="A204" t="s">
        <v>247</v>
      </c>
      <c r="B204" t="s">
        <v>250</v>
      </c>
      <c r="C204" s="2">
        <v>45159.845250474536</v>
      </c>
      <c r="D204">
        <v>0.71375</v>
      </c>
      <c r="H204">
        <v>7.2934260000000002</v>
      </c>
      <c r="I204">
        <v>1.7059139999999999</v>
      </c>
      <c r="J204">
        <v>25.167442000000001</v>
      </c>
    </row>
    <row r="205" spans="1:13" ht="18" hidden="1" customHeight="1">
      <c r="A205" t="s">
        <v>248</v>
      </c>
      <c r="B205" t="s">
        <v>43</v>
      </c>
      <c r="C205" s="2">
        <v>45159.891089074074</v>
      </c>
      <c r="D205">
        <v>0.681863</v>
      </c>
      <c r="H205">
        <v>6.3196529999999997</v>
      </c>
      <c r="I205">
        <v>6.7753009999999998</v>
      </c>
      <c r="M205">
        <v>21.057870000000001</v>
      </c>
    </row>
    <row r="206" spans="1:13" ht="18" hidden="1" customHeight="1">
      <c r="A206" t="s">
        <v>249</v>
      </c>
      <c r="B206" t="s">
        <v>43</v>
      </c>
      <c r="C206" s="2">
        <v>45159.889758495367</v>
      </c>
      <c r="D206">
        <v>0.68280099999999999</v>
      </c>
      <c r="H206">
        <v>6.3198150000000002</v>
      </c>
      <c r="I206">
        <v>6.7754399999999997</v>
      </c>
      <c r="M206">
        <v>21.057963000000001</v>
      </c>
    </row>
    <row r="207" spans="1:13" ht="18" hidden="1" customHeight="1">
      <c r="A207" t="s">
        <v>249</v>
      </c>
      <c r="B207" t="s">
        <v>43</v>
      </c>
      <c r="C207" s="2">
        <v>45159.886172835642</v>
      </c>
      <c r="D207">
        <v>0.68274299999999999</v>
      </c>
      <c r="H207">
        <v>6.3230320000000004</v>
      </c>
      <c r="I207">
        <v>6.775671</v>
      </c>
      <c r="M207">
        <v>21.058171000000002</v>
      </c>
    </row>
    <row r="208" spans="1:13" ht="18" hidden="1" customHeight="1">
      <c r="A208" t="s">
        <v>249</v>
      </c>
      <c r="B208" t="s">
        <v>43</v>
      </c>
      <c r="C208" s="2">
        <v>45159.88434793982</v>
      </c>
      <c r="D208">
        <v>0.67508100000000004</v>
      </c>
      <c r="H208">
        <v>6.3322799999999999</v>
      </c>
      <c r="I208">
        <v>6.7757290000000001</v>
      </c>
      <c r="M208">
        <v>21.058333000000001</v>
      </c>
    </row>
    <row r="209" spans="1:13" ht="18" hidden="1" customHeight="1">
      <c r="A209" t="s">
        <v>249</v>
      </c>
      <c r="B209" t="s">
        <v>43</v>
      </c>
      <c r="C209" s="2">
        <v>45159.888226759263</v>
      </c>
      <c r="D209">
        <v>0.68391199999999996</v>
      </c>
      <c r="H209">
        <v>6.32</v>
      </c>
      <c r="I209">
        <v>6.7755900000000002</v>
      </c>
      <c r="M209">
        <v>21.058043999999999</v>
      </c>
    </row>
    <row r="212" spans="1:13" ht="18" customHeight="1">
      <c r="A212">
        <v>11</v>
      </c>
    </row>
    <row r="213" spans="1:13" ht="18" customHeight="1">
      <c r="A213">
        <v>10</v>
      </c>
    </row>
    <row r="214" spans="1:13" ht="18" customHeight="1">
      <c r="A214">
        <v>1</v>
      </c>
    </row>
    <row r="215" spans="1:13" ht="18" customHeight="1">
      <c r="A215">
        <v>18</v>
      </c>
    </row>
  </sheetData>
  <autoFilter ref="A1:M209" xr:uid="{00000000-0001-0000-0000-000000000000}">
    <filterColumn colId="0">
      <colorFilter dxfId="0"/>
    </filterColumn>
    <filterColumn colId="2">
      <filters>
        <dateGroupItem year="2023" month="9" dateTimeGrouping="mont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9471-8801-4F10-8595-F31008B21E47}">
  <dimension ref="A1:R11"/>
  <sheetViews>
    <sheetView showGridLines="0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9" sqref="R19"/>
    </sheetView>
  </sheetViews>
  <sheetFormatPr defaultColWidth="8.625" defaultRowHeight="15"/>
  <cols>
    <col min="1" max="1" width="5.875" style="26" bestFit="1" customWidth="1"/>
    <col min="2" max="2" width="6.625" style="8" bestFit="1" customWidth="1"/>
    <col min="3" max="3" width="6.5" style="8" customWidth="1"/>
    <col min="4" max="15" width="10.5" style="8" customWidth="1"/>
    <col min="16" max="16" width="14.625" style="8" bestFit="1" customWidth="1"/>
    <col min="17" max="17" width="8.625" style="8"/>
    <col min="18" max="18" width="40.625" style="9" customWidth="1"/>
    <col min="19" max="16384" width="8.625" style="8"/>
  </cols>
  <sheetData>
    <row r="1" spans="1:18" ht="47.25">
      <c r="C1" s="35" t="s">
        <v>174</v>
      </c>
      <c r="D1" s="23" t="s">
        <v>164</v>
      </c>
      <c r="E1" s="23"/>
      <c r="F1" s="23"/>
      <c r="G1" s="24" t="s">
        <v>165</v>
      </c>
      <c r="H1" s="68" t="s">
        <v>166</v>
      </c>
      <c r="I1" s="72" t="s">
        <v>258</v>
      </c>
      <c r="J1" s="72" t="s">
        <v>257</v>
      </c>
      <c r="K1" s="23" t="s">
        <v>148</v>
      </c>
      <c r="L1" s="23"/>
      <c r="M1" s="23" t="s">
        <v>167</v>
      </c>
      <c r="N1" s="23"/>
      <c r="O1" s="68" t="s">
        <v>152</v>
      </c>
      <c r="P1" s="70" t="s">
        <v>171</v>
      </c>
      <c r="R1" s="68" t="s">
        <v>153</v>
      </c>
    </row>
    <row r="2" spans="1:18" ht="15.75">
      <c r="C2" s="25"/>
      <c r="D2" s="24" t="s">
        <v>154</v>
      </c>
      <c r="E2" s="24" t="s">
        <v>175</v>
      </c>
      <c r="F2" s="24" t="s">
        <v>155</v>
      </c>
      <c r="G2" s="25"/>
      <c r="H2" s="69"/>
      <c r="I2" s="73"/>
      <c r="J2" s="73"/>
      <c r="K2" s="24" t="s">
        <v>150</v>
      </c>
      <c r="L2" s="24" t="s">
        <v>151</v>
      </c>
      <c r="M2" s="24" t="s">
        <v>150</v>
      </c>
      <c r="N2" s="24" t="s">
        <v>151</v>
      </c>
      <c r="O2" s="69"/>
      <c r="P2" s="71"/>
      <c r="R2" s="69"/>
    </row>
    <row r="3" spans="1:18">
      <c r="A3" s="27"/>
      <c r="B3" s="10" t="s">
        <v>156</v>
      </c>
      <c r="C3" s="11">
        <v>13</v>
      </c>
      <c r="D3" s="11">
        <v>17</v>
      </c>
      <c r="E3" s="36">
        <f>D3/C3</f>
        <v>1.3076923076923077</v>
      </c>
      <c r="F3" s="11">
        <v>12</v>
      </c>
      <c r="G3" s="11">
        <v>1</v>
      </c>
      <c r="H3" s="11">
        <v>12</v>
      </c>
      <c r="I3" s="11"/>
      <c r="J3" s="11">
        <v>9</v>
      </c>
      <c r="K3" s="11">
        <v>1</v>
      </c>
      <c r="L3" s="11">
        <v>20</v>
      </c>
      <c r="M3" s="11">
        <v>0</v>
      </c>
      <c r="N3" s="11">
        <v>0</v>
      </c>
      <c r="O3" s="11"/>
      <c r="P3" s="12">
        <v>0</v>
      </c>
      <c r="R3" s="31"/>
    </row>
    <row r="4" spans="1:18">
      <c r="A4" s="28"/>
      <c r="B4" s="13" t="s">
        <v>157</v>
      </c>
      <c r="C4" s="14">
        <v>21</v>
      </c>
      <c r="D4" s="14">
        <v>34</v>
      </c>
      <c r="E4" s="37">
        <f t="shared" ref="E4:E10" si="0">D4/C4</f>
        <v>1.6190476190476191</v>
      </c>
      <c r="F4" s="14">
        <v>8</v>
      </c>
      <c r="G4" s="14">
        <v>1</v>
      </c>
      <c r="H4" s="14">
        <v>13</v>
      </c>
      <c r="I4" s="14">
        <v>6</v>
      </c>
      <c r="J4" s="14">
        <v>12</v>
      </c>
      <c r="K4" s="14">
        <v>2</v>
      </c>
      <c r="L4" s="14">
        <f>32+39</f>
        <v>71</v>
      </c>
      <c r="M4" s="14">
        <v>1</v>
      </c>
      <c r="N4" s="14">
        <v>10</v>
      </c>
      <c r="O4" s="14">
        <v>1</v>
      </c>
      <c r="P4" s="15">
        <v>0</v>
      </c>
      <c r="R4" s="32"/>
    </row>
    <row r="5" spans="1:18">
      <c r="A5" s="28"/>
      <c r="B5" s="7" t="s">
        <v>158</v>
      </c>
      <c r="C5" s="14">
        <v>21</v>
      </c>
      <c r="D5" s="14">
        <v>70</v>
      </c>
      <c r="E5" s="37">
        <f t="shared" si="0"/>
        <v>3.3333333333333335</v>
      </c>
      <c r="F5" s="14">
        <v>8</v>
      </c>
      <c r="G5" s="14">
        <v>1</v>
      </c>
      <c r="H5" s="14">
        <v>12</v>
      </c>
      <c r="I5" s="14">
        <v>6</v>
      </c>
      <c r="J5" s="14">
        <v>0</v>
      </c>
      <c r="K5" s="14">
        <v>3</v>
      </c>
      <c r="L5" s="14">
        <v>66</v>
      </c>
      <c r="M5" s="14">
        <v>0</v>
      </c>
      <c r="N5" s="14">
        <v>0</v>
      </c>
      <c r="O5" s="14">
        <v>2</v>
      </c>
      <c r="P5" s="15">
        <v>0</v>
      </c>
      <c r="R5" s="33"/>
    </row>
    <row r="6" spans="1:18">
      <c r="A6" s="29">
        <v>2023</v>
      </c>
      <c r="B6" s="13" t="s">
        <v>159</v>
      </c>
      <c r="C6" s="14">
        <v>23</v>
      </c>
      <c r="D6" s="14">
        <v>52</v>
      </c>
      <c r="E6" s="37">
        <f t="shared" si="0"/>
        <v>2.2608695652173911</v>
      </c>
      <c r="F6" s="14">
        <v>8</v>
      </c>
      <c r="G6" s="14">
        <v>2</v>
      </c>
      <c r="H6" s="14">
        <v>10</v>
      </c>
      <c r="I6" s="14">
        <v>6</v>
      </c>
      <c r="J6" s="14">
        <v>0</v>
      </c>
      <c r="K6" s="14">
        <v>8</v>
      </c>
      <c r="L6" s="14">
        <v>152</v>
      </c>
      <c r="M6" s="14">
        <v>0</v>
      </c>
      <c r="N6" s="14">
        <v>0</v>
      </c>
      <c r="O6" s="14">
        <v>1</v>
      </c>
      <c r="P6" s="15">
        <v>6</v>
      </c>
      <c r="R6" s="32"/>
    </row>
    <row r="7" spans="1:18">
      <c r="A7" s="28"/>
      <c r="B7" s="13" t="s">
        <v>160</v>
      </c>
      <c r="C7" s="14">
        <v>20</v>
      </c>
      <c r="D7" s="14">
        <v>58</v>
      </c>
      <c r="E7" s="38">
        <f t="shared" si="0"/>
        <v>2.9</v>
      </c>
      <c r="F7" s="14">
        <v>5</v>
      </c>
      <c r="G7" s="14">
        <v>2</v>
      </c>
      <c r="H7" s="14">
        <v>10</v>
      </c>
      <c r="I7" s="14">
        <v>6</v>
      </c>
      <c r="J7" s="14">
        <v>0</v>
      </c>
      <c r="K7" s="8">
        <v>4</v>
      </c>
      <c r="L7" s="8">
        <v>40</v>
      </c>
      <c r="M7" s="14">
        <v>1</v>
      </c>
      <c r="N7" s="14">
        <v>6</v>
      </c>
      <c r="O7" s="14">
        <v>2</v>
      </c>
      <c r="P7" s="15">
        <v>0</v>
      </c>
      <c r="R7" s="32"/>
    </row>
    <row r="8" spans="1:18">
      <c r="A8" s="28"/>
      <c r="B8" s="13" t="s">
        <v>161</v>
      </c>
      <c r="C8" s="14">
        <v>21</v>
      </c>
      <c r="D8" s="14">
        <v>61</v>
      </c>
      <c r="E8" s="37">
        <f t="shared" si="0"/>
        <v>2.9047619047619047</v>
      </c>
      <c r="F8" s="14">
        <v>4.5</v>
      </c>
      <c r="G8" s="14">
        <v>2</v>
      </c>
      <c r="H8" s="14">
        <v>10</v>
      </c>
      <c r="I8" s="14">
        <v>6</v>
      </c>
      <c r="J8" s="14">
        <v>0</v>
      </c>
      <c r="K8" s="14">
        <v>4</v>
      </c>
      <c r="L8" s="14">
        <v>95</v>
      </c>
      <c r="M8" s="14">
        <v>0</v>
      </c>
      <c r="N8" s="14">
        <v>0</v>
      </c>
      <c r="O8" s="14">
        <v>1</v>
      </c>
      <c r="P8" s="15">
        <v>1</v>
      </c>
      <c r="R8" s="32"/>
    </row>
    <row r="9" spans="1:18">
      <c r="A9" s="28"/>
      <c r="B9" s="13" t="s">
        <v>162</v>
      </c>
      <c r="C9" s="14">
        <v>20</v>
      </c>
      <c r="D9" s="14">
        <v>79</v>
      </c>
      <c r="E9" s="14">
        <f t="shared" si="0"/>
        <v>3.95</v>
      </c>
      <c r="F9" s="14">
        <v>13</v>
      </c>
      <c r="G9" s="14">
        <v>0</v>
      </c>
      <c r="H9" s="14">
        <v>10</v>
      </c>
      <c r="I9" s="14">
        <v>6</v>
      </c>
      <c r="J9" s="14">
        <v>0</v>
      </c>
      <c r="K9" s="14">
        <v>5</v>
      </c>
      <c r="L9" s="14">
        <v>61</v>
      </c>
      <c r="M9" s="14">
        <v>0</v>
      </c>
      <c r="N9" s="14">
        <v>0</v>
      </c>
      <c r="O9" s="14">
        <v>0</v>
      </c>
      <c r="P9" s="15">
        <v>0</v>
      </c>
      <c r="R9" s="32"/>
    </row>
    <row r="10" spans="1:18">
      <c r="A10" s="28"/>
      <c r="B10" s="16" t="s">
        <v>163</v>
      </c>
      <c r="C10" s="17">
        <v>20</v>
      </c>
      <c r="D10" s="17">
        <v>47</v>
      </c>
      <c r="E10" s="17">
        <f t="shared" si="0"/>
        <v>2.35</v>
      </c>
      <c r="F10" s="17">
        <v>3.35</v>
      </c>
      <c r="G10" s="17">
        <v>1</v>
      </c>
      <c r="H10" s="17">
        <v>10</v>
      </c>
      <c r="I10" s="17">
        <v>6</v>
      </c>
      <c r="J10" s="17">
        <v>0</v>
      </c>
      <c r="K10" s="17">
        <v>6</v>
      </c>
      <c r="L10" s="17">
        <v>255</v>
      </c>
      <c r="M10" s="17">
        <v>0</v>
      </c>
      <c r="N10" s="17">
        <v>0</v>
      </c>
      <c r="O10" s="17">
        <v>2</v>
      </c>
      <c r="P10" s="18">
        <v>0</v>
      </c>
      <c r="R10" s="32"/>
    </row>
    <row r="11" spans="1:18">
      <c r="A11" s="30"/>
      <c r="B11" s="19" t="s">
        <v>149</v>
      </c>
      <c r="C11" s="20">
        <f t="shared" ref="C11" si="1">SUM(C3:C10)</f>
        <v>159</v>
      </c>
      <c r="D11" s="20">
        <f>SUM(D3:D10)</f>
        <v>418</v>
      </c>
      <c r="E11" s="20"/>
      <c r="F11" s="21">
        <v>7.73</v>
      </c>
      <c r="G11" s="20">
        <f t="shared" ref="G11:P11" si="2">SUM(G3:G10)</f>
        <v>10</v>
      </c>
      <c r="H11" s="20">
        <f t="shared" si="2"/>
        <v>87</v>
      </c>
      <c r="I11" s="20"/>
      <c r="J11" s="20">
        <f t="shared" si="2"/>
        <v>21</v>
      </c>
      <c r="K11" s="20">
        <f t="shared" si="2"/>
        <v>33</v>
      </c>
      <c r="L11" s="20">
        <f t="shared" si="2"/>
        <v>760</v>
      </c>
      <c r="M11" s="20">
        <f t="shared" si="2"/>
        <v>2</v>
      </c>
      <c r="N11" s="20">
        <f t="shared" si="2"/>
        <v>16</v>
      </c>
      <c r="O11" s="20">
        <f t="shared" si="2"/>
        <v>9</v>
      </c>
      <c r="P11" s="22">
        <f t="shared" si="2"/>
        <v>7</v>
      </c>
      <c r="R11" s="34"/>
    </row>
  </sheetData>
  <mergeCells count="6">
    <mergeCell ref="H1:H2"/>
    <mergeCell ref="P1:P2"/>
    <mergeCell ref="O1:O2"/>
    <mergeCell ref="R1:R2"/>
    <mergeCell ref="J1:J2"/>
    <mergeCell ref="I1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8080-936E-4CBA-A6E3-DFC6A09D553B}">
  <dimension ref="A1:V15"/>
  <sheetViews>
    <sheetView topLeftCell="A2" workbookViewId="0">
      <selection activeCell="E8" sqref="E8"/>
    </sheetView>
  </sheetViews>
  <sheetFormatPr defaultColWidth="8.875" defaultRowHeight="14.25"/>
  <cols>
    <col min="6" max="6" width="11.375" bestFit="1" customWidth="1"/>
    <col min="7" max="7" width="10.5" bestFit="1" customWidth="1"/>
    <col min="8" max="8" width="10.375" bestFit="1" customWidth="1"/>
    <col min="10" max="10" width="9.875" bestFit="1" customWidth="1"/>
    <col min="12" max="12" width="19.875" customWidth="1"/>
    <col min="15" max="15" width="8.5" bestFit="1" customWidth="1"/>
    <col min="16" max="16" width="15.625" customWidth="1"/>
    <col min="18" max="18" width="21.875" customWidth="1"/>
    <col min="20" max="20" width="14" customWidth="1"/>
    <col min="21" max="21" width="45.5" customWidth="1"/>
    <col min="22" max="22" width="17.375" customWidth="1"/>
  </cols>
  <sheetData>
    <row r="1" spans="1:22" ht="32.25" thickBot="1">
      <c r="A1" s="26"/>
      <c r="B1" s="8"/>
      <c r="C1" s="35" t="s">
        <v>174</v>
      </c>
      <c r="D1" s="23" t="s">
        <v>164</v>
      </c>
      <c r="E1" s="23"/>
      <c r="F1" s="23"/>
      <c r="G1" s="24" t="s">
        <v>165</v>
      </c>
      <c r="H1" s="68" t="s">
        <v>166</v>
      </c>
      <c r="I1" s="72" t="s">
        <v>258</v>
      </c>
      <c r="J1" s="72" t="s">
        <v>257</v>
      </c>
      <c r="K1" s="76" t="s">
        <v>264</v>
      </c>
      <c r="L1" s="77"/>
      <c r="M1" s="23" t="s">
        <v>167</v>
      </c>
      <c r="N1" s="23"/>
      <c r="O1" s="68" t="s">
        <v>152</v>
      </c>
      <c r="P1" s="70" t="s">
        <v>171</v>
      </c>
      <c r="R1" s="68" t="s">
        <v>153</v>
      </c>
      <c r="T1" s="61" t="s">
        <v>325</v>
      </c>
      <c r="U1" s="62" t="s">
        <v>326</v>
      </c>
      <c r="V1" s="62" t="s">
        <v>327</v>
      </c>
    </row>
    <row r="2" spans="1:22" ht="32.25" thickBot="1">
      <c r="A2" s="26"/>
      <c r="B2" s="8"/>
      <c r="C2" s="25"/>
      <c r="D2" s="24" t="s">
        <v>154</v>
      </c>
      <c r="E2" s="24" t="s">
        <v>175</v>
      </c>
      <c r="F2" s="24" t="s">
        <v>267</v>
      </c>
      <c r="G2" s="25"/>
      <c r="H2" s="69"/>
      <c r="I2" s="73"/>
      <c r="J2" s="73"/>
      <c r="K2" s="24" t="s">
        <v>150</v>
      </c>
      <c r="L2" s="24" t="s">
        <v>151</v>
      </c>
      <c r="M2" s="24" t="s">
        <v>150</v>
      </c>
      <c r="N2" s="24" t="s">
        <v>151</v>
      </c>
      <c r="O2" s="69"/>
      <c r="P2" s="71"/>
      <c r="R2" s="69"/>
      <c r="T2" s="63" t="s">
        <v>278</v>
      </c>
      <c r="U2" s="64" t="s">
        <v>328</v>
      </c>
      <c r="V2" s="64" t="s">
        <v>329</v>
      </c>
    </row>
    <row r="3" spans="1:22" ht="57.75" thickBot="1">
      <c r="A3" s="74">
        <v>2024</v>
      </c>
      <c r="B3" s="41" t="s">
        <v>259</v>
      </c>
      <c r="C3" s="47">
        <v>21</v>
      </c>
      <c r="D3" s="47">
        <v>36</v>
      </c>
      <c r="E3" s="48">
        <f>D3/C3</f>
        <v>1.7142857142857142</v>
      </c>
      <c r="F3" s="47">
        <v>8</v>
      </c>
      <c r="G3" s="47">
        <v>2</v>
      </c>
      <c r="H3" s="47">
        <v>8</v>
      </c>
      <c r="I3" s="47">
        <v>4</v>
      </c>
      <c r="J3" s="47">
        <v>0</v>
      </c>
      <c r="K3" s="47">
        <v>7</v>
      </c>
      <c r="L3" s="47">
        <v>81</v>
      </c>
      <c r="M3" s="47">
        <v>0</v>
      </c>
      <c r="N3" s="47">
        <v>0</v>
      </c>
      <c r="O3" s="47">
        <v>1</v>
      </c>
      <c r="P3" s="49">
        <v>1</v>
      </c>
      <c r="R3" s="59" t="s">
        <v>265</v>
      </c>
      <c r="T3" s="63" t="s">
        <v>279</v>
      </c>
      <c r="U3" s="64" t="s">
        <v>330</v>
      </c>
      <c r="V3" s="64" t="s">
        <v>331</v>
      </c>
    </row>
    <row r="4" spans="1:22" ht="48" thickBot="1">
      <c r="A4" s="75"/>
      <c r="B4" s="42" t="s">
        <v>260</v>
      </c>
      <c r="C4" s="50">
        <v>19</v>
      </c>
      <c r="D4" s="50">
        <v>33</v>
      </c>
      <c r="E4" s="48">
        <f>D4/C4</f>
        <v>1.736842105263158</v>
      </c>
      <c r="F4" s="50">
        <v>7.94</v>
      </c>
      <c r="G4" s="50">
        <v>0</v>
      </c>
      <c r="H4" s="50">
        <v>10</v>
      </c>
      <c r="I4" s="50">
        <v>4</v>
      </c>
      <c r="J4" s="50">
        <v>0</v>
      </c>
      <c r="K4" s="50">
        <v>5</v>
      </c>
      <c r="L4" s="50">
        <v>56</v>
      </c>
      <c r="M4" s="50">
        <v>0</v>
      </c>
      <c r="N4" s="50">
        <v>0</v>
      </c>
      <c r="O4" s="50">
        <v>0</v>
      </c>
      <c r="P4" s="51">
        <v>0</v>
      </c>
      <c r="R4" s="59" t="s">
        <v>282</v>
      </c>
      <c r="T4" s="63" t="s">
        <v>280</v>
      </c>
      <c r="U4" s="64" t="s">
        <v>332</v>
      </c>
      <c r="V4" s="64" t="s">
        <v>333</v>
      </c>
    </row>
    <row r="5" spans="1:22" ht="15">
      <c r="A5" s="75"/>
      <c r="B5" s="42" t="s">
        <v>261</v>
      </c>
      <c r="C5" s="50">
        <v>21</v>
      </c>
      <c r="D5" s="40">
        <v>40</v>
      </c>
      <c r="E5" s="48">
        <f>D5/C5</f>
        <v>1.9047619047619047</v>
      </c>
      <c r="F5" s="40">
        <v>6.36</v>
      </c>
      <c r="G5" s="50">
        <v>2</v>
      </c>
      <c r="H5" s="50">
        <v>10</v>
      </c>
      <c r="I5" s="50">
        <v>4</v>
      </c>
      <c r="J5" s="50">
        <v>0</v>
      </c>
      <c r="K5" s="50">
        <v>9</v>
      </c>
      <c r="L5" s="50">
        <v>147</v>
      </c>
      <c r="M5" s="50">
        <v>0</v>
      </c>
      <c r="N5" s="50">
        <v>0</v>
      </c>
      <c r="O5" s="50">
        <v>6</v>
      </c>
      <c r="P5" s="51">
        <v>1</v>
      </c>
      <c r="R5" s="60" t="s">
        <v>281</v>
      </c>
    </row>
    <row r="6" spans="1:22" ht="15">
      <c r="A6" s="75"/>
      <c r="B6" s="43" t="s">
        <v>262</v>
      </c>
      <c r="C6" s="52">
        <v>22</v>
      </c>
      <c r="D6" s="14">
        <v>43</v>
      </c>
      <c r="E6" s="48">
        <f>D6/C6</f>
        <v>1.9545454545454546</v>
      </c>
      <c r="F6" s="14">
        <v>4.63</v>
      </c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1:22" ht="15.75">
      <c r="A7" s="75"/>
      <c r="B7" s="44" t="s">
        <v>156</v>
      </c>
      <c r="C7" s="52">
        <v>21</v>
      </c>
      <c r="D7" s="14">
        <v>59</v>
      </c>
      <c r="E7" s="48">
        <f>D7/C7</f>
        <v>2.8095238095238093</v>
      </c>
      <c r="F7" s="14">
        <v>3.66</v>
      </c>
      <c r="G7" s="52">
        <v>1</v>
      </c>
      <c r="H7" s="52"/>
      <c r="I7" s="52"/>
      <c r="J7" s="52"/>
      <c r="K7" s="52"/>
      <c r="L7" s="52"/>
      <c r="M7" s="52"/>
      <c r="N7" s="52"/>
      <c r="O7" s="52"/>
      <c r="P7" s="53"/>
    </row>
    <row r="8" spans="1:22" ht="15">
      <c r="A8" s="75"/>
      <c r="B8" s="43" t="s">
        <v>157</v>
      </c>
      <c r="C8" s="52">
        <v>20</v>
      </c>
      <c r="D8" s="14">
        <v>50</v>
      </c>
      <c r="E8" s="36"/>
      <c r="F8" s="14">
        <v>4.37</v>
      </c>
      <c r="G8" s="52"/>
      <c r="H8" s="52"/>
      <c r="I8" s="52"/>
      <c r="J8" s="52"/>
      <c r="K8" s="52"/>
      <c r="L8" s="52"/>
      <c r="M8" s="52"/>
      <c r="N8" s="52"/>
      <c r="O8" s="52"/>
      <c r="P8" s="53"/>
    </row>
    <row r="9" spans="1:22" ht="15">
      <c r="A9" s="75"/>
      <c r="B9" s="43" t="s">
        <v>158</v>
      </c>
      <c r="C9" s="52">
        <v>23</v>
      </c>
      <c r="D9" s="14"/>
      <c r="E9" s="36"/>
      <c r="F9" s="14"/>
      <c r="G9" s="52"/>
      <c r="H9" s="52"/>
      <c r="I9" s="52"/>
      <c r="J9" s="52"/>
      <c r="K9" s="54"/>
      <c r="L9" s="54"/>
      <c r="M9" s="52"/>
      <c r="N9" s="52"/>
      <c r="O9" s="52"/>
      <c r="P9" s="53"/>
    </row>
    <row r="10" spans="1:22" ht="15">
      <c r="A10" s="75"/>
      <c r="B10" s="43" t="s">
        <v>159</v>
      </c>
      <c r="C10" s="52">
        <v>22</v>
      </c>
      <c r="D10" s="14"/>
      <c r="E10" s="36"/>
      <c r="F10" s="14"/>
      <c r="G10" s="52"/>
      <c r="H10" s="52"/>
      <c r="I10" s="52"/>
      <c r="J10" s="52"/>
      <c r="K10" s="52"/>
      <c r="L10" s="52"/>
      <c r="M10" s="52"/>
      <c r="N10" s="52"/>
      <c r="O10" s="52"/>
      <c r="P10" s="53"/>
    </row>
    <row r="11" spans="1:22" ht="15">
      <c r="A11" s="75"/>
      <c r="B11" s="43" t="s">
        <v>160</v>
      </c>
      <c r="C11" s="52">
        <v>21</v>
      </c>
      <c r="D11" s="14"/>
      <c r="E11" s="36"/>
      <c r="F11" s="14"/>
      <c r="G11" s="52"/>
      <c r="H11" s="52"/>
      <c r="I11" s="52"/>
      <c r="J11" s="52"/>
      <c r="K11" s="52"/>
      <c r="L11" s="52"/>
      <c r="M11" s="52"/>
      <c r="N11" s="52"/>
      <c r="O11" s="52"/>
      <c r="P11" s="53"/>
    </row>
    <row r="12" spans="1:22" ht="15">
      <c r="A12" s="75"/>
      <c r="B12" s="45" t="s">
        <v>161</v>
      </c>
      <c r="C12" s="55">
        <v>23</v>
      </c>
      <c r="D12" s="17"/>
      <c r="E12" s="36"/>
      <c r="F12" s="17"/>
      <c r="G12" s="55"/>
      <c r="H12" s="55"/>
      <c r="I12" s="55"/>
      <c r="J12" s="55"/>
      <c r="K12" s="55"/>
      <c r="L12" s="55"/>
      <c r="M12" s="55"/>
      <c r="N12" s="55"/>
      <c r="O12" s="55"/>
      <c r="P12" s="56"/>
    </row>
    <row r="13" spans="1:22" ht="15">
      <c r="A13" s="75"/>
      <c r="B13" s="45" t="s">
        <v>162</v>
      </c>
      <c r="C13" s="55">
        <v>20</v>
      </c>
      <c r="D13" s="17"/>
      <c r="E13" s="36"/>
      <c r="F13" s="17"/>
      <c r="G13" s="55"/>
      <c r="H13" s="55"/>
      <c r="I13" s="55"/>
      <c r="J13" s="55"/>
      <c r="K13" s="55"/>
      <c r="L13" s="55"/>
      <c r="M13" s="55"/>
      <c r="N13" s="55"/>
      <c r="O13" s="55"/>
      <c r="P13" s="56"/>
    </row>
    <row r="14" spans="1:22" ht="15">
      <c r="A14" s="75"/>
      <c r="B14" s="46" t="s">
        <v>163</v>
      </c>
      <c r="C14" s="55">
        <v>21</v>
      </c>
      <c r="D14" s="17"/>
      <c r="E14" s="36"/>
      <c r="F14" s="17"/>
      <c r="G14" s="55"/>
      <c r="H14" s="55"/>
      <c r="I14" s="55"/>
      <c r="J14" s="55"/>
      <c r="K14" s="55"/>
      <c r="L14" s="55"/>
      <c r="M14" s="55"/>
      <c r="N14" s="55"/>
      <c r="O14" s="55"/>
      <c r="P14" s="56"/>
    </row>
    <row r="15" spans="1:22" ht="15">
      <c r="A15" s="30" t="s">
        <v>149</v>
      </c>
      <c r="B15" s="19"/>
      <c r="C15" s="20"/>
      <c r="D15" s="20"/>
      <c r="E15" s="20"/>
      <c r="F15" s="21"/>
      <c r="G15" s="57"/>
      <c r="H15" s="57"/>
      <c r="I15" s="57"/>
      <c r="J15" s="57"/>
      <c r="K15" s="57"/>
      <c r="L15" s="57"/>
      <c r="M15" s="57"/>
      <c r="N15" s="57"/>
      <c r="O15" s="57"/>
      <c r="P15" s="58"/>
    </row>
  </sheetData>
  <mergeCells count="8">
    <mergeCell ref="A3:A14"/>
    <mergeCell ref="R1:R2"/>
    <mergeCell ref="K1:L1"/>
    <mergeCell ref="H1:H2"/>
    <mergeCell ref="I1:I2"/>
    <mergeCell ref="J1:J2"/>
    <mergeCell ref="O1:O2"/>
    <mergeCell ref="P1:P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8AB1-3B13-438A-A918-8081DC338B5E}">
  <dimension ref="A1:X485"/>
  <sheetViews>
    <sheetView zoomScaleNormal="100" zoomScaleSheetLayoutView="50" workbookViewId="0">
      <pane ySplit="1" topLeftCell="A2" activePane="bottomLeft" state="frozen"/>
      <selection activeCell="C1" sqref="C1"/>
      <selection pane="bottomLeft" activeCell="C2" sqref="C2:C485"/>
    </sheetView>
  </sheetViews>
  <sheetFormatPr defaultColWidth="8.875" defaultRowHeight="14.25"/>
  <cols>
    <col min="1" max="1" width="98.875" bestFit="1" customWidth="1"/>
    <col min="2" max="2" width="18.625" bestFit="1" customWidth="1"/>
    <col min="3" max="3" width="80.625" customWidth="1"/>
    <col min="4" max="5" width="19.375" style="2" customWidth="1"/>
    <col min="6" max="6" width="61.125" customWidth="1"/>
    <col min="7" max="7" width="34.625" customWidth="1"/>
    <col min="8" max="8" width="49.125" customWidth="1"/>
    <col min="9" max="9" width="21.5" customWidth="1"/>
    <col min="10" max="10" width="71.375" customWidth="1"/>
    <col min="11" max="11" width="22.625" customWidth="1"/>
    <col min="12" max="12" width="27.875" customWidth="1"/>
    <col min="13" max="13" width="21.5" bestFit="1" customWidth="1"/>
    <col min="14" max="14" width="23.125" bestFit="1" customWidth="1"/>
    <col min="15" max="15" width="41.375" bestFit="1" customWidth="1"/>
    <col min="16" max="16" width="38.875" bestFit="1" customWidth="1"/>
    <col min="17" max="17" width="49.125" bestFit="1" customWidth="1"/>
    <col min="18" max="18" width="36.375" bestFit="1" customWidth="1"/>
    <col min="19" max="19" width="47.125" bestFit="1" customWidth="1"/>
    <col min="20" max="20" width="39" bestFit="1" customWidth="1"/>
    <col min="21" max="21" width="64.375" bestFit="1" customWidth="1"/>
    <col min="22" max="22" width="59.125" bestFit="1" customWidth="1"/>
    <col min="23" max="23" width="51.625" bestFit="1" customWidth="1"/>
    <col min="24" max="24" width="17.625" bestFit="1" customWidth="1"/>
  </cols>
  <sheetData>
    <row r="1" spans="1:24" ht="18" customHeight="1">
      <c r="A1" s="1" t="s">
        <v>0</v>
      </c>
      <c r="B1" s="1" t="s">
        <v>1</v>
      </c>
      <c r="C1" s="1" t="s">
        <v>268</v>
      </c>
      <c r="D1" s="1" t="s">
        <v>263</v>
      </c>
      <c r="E1" s="1" t="s">
        <v>3</v>
      </c>
      <c r="F1" s="1" t="s">
        <v>543</v>
      </c>
      <c r="G1" s="1" t="s">
        <v>542</v>
      </c>
      <c r="H1" s="1" t="s">
        <v>541</v>
      </c>
      <c r="I1" s="1" t="s">
        <v>293</v>
      </c>
      <c r="J1" s="1" t="s">
        <v>533</v>
      </c>
      <c r="K1" s="1" t="s">
        <v>269</v>
      </c>
      <c r="L1" s="1" t="s">
        <v>379</v>
      </c>
      <c r="M1" s="1" t="s">
        <v>539</v>
      </c>
      <c r="N1" s="1" t="s">
        <v>540</v>
      </c>
      <c r="O1" s="1" t="s">
        <v>271</v>
      </c>
      <c r="P1" s="1" t="s">
        <v>272</v>
      </c>
      <c r="Q1" s="1" t="s">
        <v>273</v>
      </c>
      <c r="R1" s="1" t="s">
        <v>274</v>
      </c>
      <c r="S1" s="1" t="s">
        <v>275</v>
      </c>
      <c r="T1" s="1" t="s">
        <v>276</v>
      </c>
      <c r="U1" s="65" t="s">
        <v>536</v>
      </c>
      <c r="V1" s="65" t="s">
        <v>537</v>
      </c>
      <c r="W1" s="65" t="s">
        <v>538</v>
      </c>
      <c r="X1" s="65" t="s">
        <v>1163</v>
      </c>
    </row>
    <row r="2" spans="1:24" ht="18" customHeight="1">
      <c r="A2" t="s">
        <v>1721</v>
      </c>
      <c r="B2" t="s">
        <v>250</v>
      </c>
      <c r="C2" t="s">
        <v>1733</v>
      </c>
      <c r="D2" s="66">
        <v>45539.765888529422</v>
      </c>
      <c r="E2" s="66">
        <v>45537.722987745823</v>
      </c>
      <c r="F2" t="s">
        <v>1164</v>
      </c>
      <c r="G2" t="s">
        <v>285</v>
      </c>
      <c r="H2" t="s">
        <v>688</v>
      </c>
      <c r="I2" t="s">
        <v>292</v>
      </c>
      <c r="J2" t="s">
        <v>1672</v>
      </c>
      <c r="K2" t="s">
        <v>279</v>
      </c>
      <c r="L2" t="s">
        <v>547</v>
      </c>
      <c r="M2">
        <v>3</v>
      </c>
      <c r="N2">
        <v>0</v>
      </c>
      <c r="O2" t="s">
        <v>1673</v>
      </c>
      <c r="R2" t="s">
        <v>1674</v>
      </c>
      <c r="W2" t="s">
        <v>1467</v>
      </c>
      <c r="X2">
        <v>7</v>
      </c>
    </row>
    <row r="3" spans="1:24" ht="18" customHeight="1">
      <c r="A3" t="s">
        <v>1721</v>
      </c>
      <c r="B3" t="s">
        <v>551</v>
      </c>
      <c r="C3" t="s">
        <v>1734</v>
      </c>
      <c r="D3" s="66">
        <v>45539.612803913878</v>
      </c>
      <c r="E3" s="66">
        <v>45537.588974933024</v>
      </c>
      <c r="F3" t="s">
        <v>415</v>
      </c>
      <c r="G3" t="s">
        <v>387</v>
      </c>
      <c r="H3" t="s">
        <v>606</v>
      </c>
      <c r="I3" t="s">
        <v>292</v>
      </c>
      <c r="J3" t="s">
        <v>1494</v>
      </c>
      <c r="K3" t="s">
        <v>280</v>
      </c>
      <c r="L3" t="s">
        <v>547</v>
      </c>
      <c r="O3" t="s">
        <v>1706</v>
      </c>
      <c r="P3" t="s">
        <v>1707</v>
      </c>
      <c r="W3" t="s">
        <v>1713</v>
      </c>
      <c r="X3">
        <v>6</v>
      </c>
    </row>
    <row r="4" spans="1:24" ht="18" customHeight="1">
      <c r="A4" t="s">
        <v>1722</v>
      </c>
      <c r="B4" t="s">
        <v>250</v>
      </c>
      <c r="C4" t="s">
        <v>1735</v>
      </c>
      <c r="D4" s="66">
        <v>45524.643604756275</v>
      </c>
      <c r="E4" s="66">
        <v>45497.633993493495</v>
      </c>
      <c r="F4" t="s">
        <v>1333</v>
      </c>
      <c r="G4" t="s">
        <v>288</v>
      </c>
      <c r="H4" t="s">
        <v>1334</v>
      </c>
      <c r="I4" t="s">
        <v>334</v>
      </c>
      <c r="J4" t="s">
        <v>1335</v>
      </c>
      <c r="K4" t="s">
        <v>278</v>
      </c>
      <c r="L4" t="s">
        <v>334</v>
      </c>
      <c r="M4">
        <v>1</v>
      </c>
      <c r="N4">
        <v>0</v>
      </c>
      <c r="O4" t="s">
        <v>1336</v>
      </c>
      <c r="R4" t="s">
        <v>1337</v>
      </c>
      <c r="X4">
        <v>5</v>
      </c>
    </row>
    <row r="5" spans="1:24" ht="18" customHeight="1">
      <c r="A5" t="s">
        <v>1723</v>
      </c>
      <c r="B5" t="s">
        <v>43</v>
      </c>
      <c r="C5" t="s">
        <v>1735</v>
      </c>
      <c r="D5" s="66">
        <v>45518.724023130417</v>
      </c>
      <c r="E5" s="66">
        <v>45509.573587251041</v>
      </c>
      <c r="F5" t="s">
        <v>392</v>
      </c>
      <c r="G5" t="s">
        <v>387</v>
      </c>
      <c r="H5" t="s">
        <v>388</v>
      </c>
      <c r="I5" t="s">
        <v>289</v>
      </c>
      <c r="J5" t="s">
        <v>148</v>
      </c>
      <c r="K5" t="s">
        <v>278</v>
      </c>
      <c r="L5" t="s">
        <v>278</v>
      </c>
      <c r="M5">
        <v>1</v>
      </c>
      <c r="N5">
        <v>5</v>
      </c>
      <c r="O5" t="s">
        <v>1213</v>
      </c>
      <c r="R5" t="s">
        <v>1214</v>
      </c>
      <c r="S5" t="s">
        <v>1215</v>
      </c>
      <c r="W5" t="s">
        <v>1268</v>
      </c>
      <c r="X5">
        <v>3</v>
      </c>
    </row>
    <row r="6" spans="1:24" ht="18" customHeight="1">
      <c r="A6" t="s">
        <v>1724</v>
      </c>
      <c r="B6" t="s">
        <v>250</v>
      </c>
      <c r="C6" t="s">
        <v>1733</v>
      </c>
      <c r="D6" s="66">
        <v>45548.660194387361</v>
      </c>
      <c r="E6" s="66">
        <v>45531.695906796987</v>
      </c>
      <c r="F6" t="s">
        <v>404</v>
      </c>
      <c r="G6" t="s">
        <v>387</v>
      </c>
      <c r="H6" t="s">
        <v>606</v>
      </c>
      <c r="I6" t="s">
        <v>292</v>
      </c>
      <c r="J6" t="s">
        <v>350</v>
      </c>
      <c r="K6" t="s">
        <v>279</v>
      </c>
      <c r="L6" t="s">
        <v>279</v>
      </c>
      <c r="M6">
        <v>1</v>
      </c>
      <c r="N6">
        <v>0</v>
      </c>
      <c r="O6" t="s">
        <v>1450</v>
      </c>
      <c r="P6" t="s">
        <v>1451</v>
      </c>
      <c r="R6" t="s">
        <v>1452</v>
      </c>
      <c r="S6" t="s">
        <v>1453</v>
      </c>
      <c r="W6" t="s">
        <v>1527</v>
      </c>
      <c r="X6">
        <v>3</v>
      </c>
    </row>
    <row r="7" spans="1:24" ht="18" customHeight="1">
      <c r="A7" t="s">
        <v>1725</v>
      </c>
      <c r="B7" t="s">
        <v>250</v>
      </c>
      <c r="C7" t="s">
        <v>1735</v>
      </c>
      <c r="D7" s="66">
        <v>45562.439746868746</v>
      </c>
      <c r="E7" s="66">
        <v>45560.61381195928</v>
      </c>
      <c r="F7" t="s">
        <v>1560</v>
      </c>
      <c r="G7" t="s">
        <v>283</v>
      </c>
      <c r="H7" t="s">
        <v>1561</v>
      </c>
      <c r="I7" t="s">
        <v>251</v>
      </c>
      <c r="J7" t="s">
        <v>1562</v>
      </c>
      <c r="K7" t="s">
        <v>278</v>
      </c>
      <c r="L7" t="s">
        <v>547</v>
      </c>
      <c r="M7">
        <v>1</v>
      </c>
      <c r="N7">
        <v>0</v>
      </c>
      <c r="O7" t="s">
        <v>1563</v>
      </c>
      <c r="R7" t="s">
        <v>1564</v>
      </c>
      <c r="S7" t="s">
        <v>1249</v>
      </c>
      <c r="X7">
        <v>3</v>
      </c>
    </row>
    <row r="8" spans="1:24" ht="18" customHeight="1">
      <c r="A8" t="s">
        <v>1723</v>
      </c>
      <c r="B8" t="s">
        <v>250</v>
      </c>
      <c r="C8" t="s">
        <v>1736</v>
      </c>
      <c r="D8" s="66">
        <v>45565.556753555727</v>
      </c>
      <c r="E8" s="66">
        <v>45553.636497217463</v>
      </c>
      <c r="F8" t="s">
        <v>913</v>
      </c>
      <c r="G8" t="s">
        <v>387</v>
      </c>
      <c r="H8" t="s">
        <v>393</v>
      </c>
      <c r="I8" t="s">
        <v>334</v>
      </c>
      <c r="J8" t="s">
        <v>1669</v>
      </c>
      <c r="K8" t="s">
        <v>278</v>
      </c>
      <c r="L8" t="s">
        <v>334</v>
      </c>
      <c r="O8" t="s">
        <v>1670</v>
      </c>
      <c r="P8" t="s">
        <v>1671</v>
      </c>
      <c r="X8">
        <v>3</v>
      </c>
    </row>
    <row r="9" spans="1:24" ht="18" customHeight="1">
      <c r="A9" t="s">
        <v>1723</v>
      </c>
      <c r="B9" t="s">
        <v>43</v>
      </c>
      <c r="C9" t="s">
        <v>1737</v>
      </c>
      <c r="D9" s="66">
        <v>45518.723957575414</v>
      </c>
      <c r="E9" s="66">
        <v>45509.571970733137</v>
      </c>
      <c r="F9" t="s">
        <v>392</v>
      </c>
      <c r="G9" t="s">
        <v>387</v>
      </c>
      <c r="H9" t="s">
        <v>388</v>
      </c>
      <c r="I9" t="s">
        <v>292</v>
      </c>
      <c r="J9" t="s">
        <v>295</v>
      </c>
      <c r="K9" t="s">
        <v>278</v>
      </c>
      <c r="L9" t="s">
        <v>278</v>
      </c>
      <c r="M9">
        <v>5</v>
      </c>
      <c r="N9">
        <v>0</v>
      </c>
      <c r="O9" t="s">
        <v>1209</v>
      </c>
      <c r="R9" t="s">
        <v>1210</v>
      </c>
      <c r="S9" t="s">
        <v>1211</v>
      </c>
      <c r="W9" t="s">
        <v>1262</v>
      </c>
      <c r="X9">
        <v>2</v>
      </c>
    </row>
    <row r="10" spans="1:24" ht="18" customHeight="1">
      <c r="A10" t="s">
        <v>1726</v>
      </c>
      <c r="B10" t="s">
        <v>250</v>
      </c>
      <c r="C10" t="s">
        <v>1736</v>
      </c>
      <c r="D10" s="66">
        <v>45537.543730425845</v>
      </c>
      <c r="E10" s="66">
        <v>45527.735325283698</v>
      </c>
      <c r="F10" t="s">
        <v>508</v>
      </c>
      <c r="G10" t="s">
        <v>387</v>
      </c>
      <c r="H10" t="s">
        <v>606</v>
      </c>
      <c r="I10" t="s">
        <v>292</v>
      </c>
      <c r="J10" t="s">
        <v>613</v>
      </c>
      <c r="K10" t="s">
        <v>280</v>
      </c>
      <c r="L10" t="s">
        <v>280</v>
      </c>
      <c r="M10">
        <v>6</v>
      </c>
      <c r="N10">
        <v>0</v>
      </c>
      <c r="O10" t="s">
        <v>1394</v>
      </c>
      <c r="P10" t="s">
        <v>1395</v>
      </c>
      <c r="R10" t="s">
        <v>1396</v>
      </c>
      <c r="S10" t="s">
        <v>1249</v>
      </c>
      <c r="W10" t="s">
        <v>1397</v>
      </c>
      <c r="X10">
        <v>2</v>
      </c>
    </row>
    <row r="11" spans="1:24" ht="18" customHeight="1">
      <c r="A11" t="s">
        <v>1727</v>
      </c>
      <c r="B11" t="s">
        <v>43</v>
      </c>
      <c r="C11" t="s">
        <v>1737</v>
      </c>
      <c r="D11" s="66">
        <v>45560.419821307369</v>
      </c>
      <c r="E11" s="66">
        <v>45541.706872439783</v>
      </c>
      <c r="F11" t="s">
        <v>427</v>
      </c>
      <c r="G11" t="s">
        <v>288</v>
      </c>
      <c r="H11" t="s">
        <v>428</v>
      </c>
      <c r="I11" t="s">
        <v>292</v>
      </c>
      <c r="J11" t="s">
        <v>1540</v>
      </c>
      <c r="K11" t="s">
        <v>280</v>
      </c>
      <c r="L11" t="s">
        <v>278</v>
      </c>
      <c r="M11">
        <v>1</v>
      </c>
      <c r="N11">
        <v>0</v>
      </c>
      <c r="O11" t="s">
        <v>1541</v>
      </c>
      <c r="P11" t="s">
        <v>1542</v>
      </c>
      <c r="Q11" t="s">
        <v>1543</v>
      </c>
      <c r="R11" t="s">
        <v>1544</v>
      </c>
      <c r="S11" t="s">
        <v>1545</v>
      </c>
      <c r="W11" t="s">
        <v>1588</v>
      </c>
      <c r="X11">
        <v>2</v>
      </c>
    </row>
    <row r="12" spans="1:24" ht="18" customHeight="1">
      <c r="A12" t="s">
        <v>1728</v>
      </c>
      <c r="B12" t="s">
        <v>250</v>
      </c>
      <c r="C12" t="s">
        <v>1737</v>
      </c>
      <c r="D12" s="66">
        <v>45565.609098389446</v>
      </c>
      <c r="E12" s="66">
        <v>45539.462765922581</v>
      </c>
      <c r="F12" t="s">
        <v>415</v>
      </c>
      <c r="G12" t="s">
        <v>387</v>
      </c>
      <c r="H12" t="s">
        <v>606</v>
      </c>
      <c r="I12" t="s">
        <v>292</v>
      </c>
      <c r="J12" t="s">
        <v>1427</v>
      </c>
      <c r="K12" t="s">
        <v>280</v>
      </c>
      <c r="L12" t="s">
        <v>280</v>
      </c>
      <c r="M12">
        <v>1</v>
      </c>
      <c r="N12">
        <v>0</v>
      </c>
      <c r="O12" t="s">
        <v>1589</v>
      </c>
      <c r="P12" t="s">
        <v>1590</v>
      </c>
      <c r="Q12" t="s">
        <v>1591</v>
      </c>
      <c r="R12" t="s">
        <v>1592</v>
      </c>
      <c r="S12" t="s">
        <v>1593</v>
      </c>
      <c r="W12" t="s">
        <v>1614</v>
      </c>
      <c r="X12">
        <v>2</v>
      </c>
    </row>
    <row r="13" spans="1:24" ht="18" customHeight="1">
      <c r="A13" t="s">
        <v>1729</v>
      </c>
      <c r="B13" t="s">
        <v>250</v>
      </c>
      <c r="C13" t="s">
        <v>1737</v>
      </c>
      <c r="D13" s="66">
        <v>45531.464108035638</v>
      </c>
      <c r="E13" s="66">
        <v>45511.441287676076</v>
      </c>
      <c r="F13" t="s">
        <v>431</v>
      </c>
      <c r="G13" t="s">
        <v>387</v>
      </c>
      <c r="H13" t="s">
        <v>588</v>
      </c>
      <c r="I13" t="s">
        <v>289</v>
      </c>
      <c r="J13" t="s">
        <v>1248</v>
      </c>
      <c r="K13" t="s">
        <v>280</v>
      </c>
      <c r="L13" t="s">
        <v>547</v>
      </c>
      <c r="M13">
        <v>1</v>
      </c>
      <c r="N13">
        <v>18</v>
      </c>
      <c r="O13" t="s">
        <v>1249</v>
      </c>
      <c r="R13" t="s">
        <v>1250</v>
      </c>
      <c r="S13" t="s">
        <v>1251</v>
      </c>
      <c r="W13" t="s">
        <v>1202</v>
      </c>
      <c r="X13">
        <v>1</v>
      </c>
    </row>
    <row r="14" spans="1:24" ht="18" customHeight="1">
      <c r="A14" t="s">
        <v>1727</v>
      </c>
      <c r="B14" t="s">
        <v>250</v>
      </c>
      <c r="C14" t="s">
        <v>1734</v>
      </c>
      <c r="D14" s="66">
        <v>45513.458432953863</v>
      </c>
      <c r="E14" s="66">
        <v>45502.629581614885</v>
      </c>
      <c r="F14" t="s">
        <v>1183</v>
      </c>
      <c r="G14" t="s">
        <v>387</v>
      </c>
      <c r="H14" t="s">
        <v>1197</v>
      </c>
      <c r="I14" t="s">
        <v>292</v>
      </c>
      <c r="J14" t="s">
        <v>350</v>
      </c>
      <c r="K14" t="s">
        <v>278</v>
      </c>
      <c r="L14" t="s">
        <v>278</v>
      </c>
      <c r="M14">
        <v>1</v>
      </c>
      <c r="N14">
        <v>0</v>
      </c>
      <c r="O14" t="s">
        <v>1198</v>
      </c>
      <c r="P14" t="s">
        <v>1199</v>
      </c>
      <c r="R14" t="s">
        <v>1200</v>
      </c>
      <c r="S14" t="s">
        <v>1201</v>
      </c>
      <c r="W14" t="s">
        <v>1231</v>
      </c>
      <c r="X14">
        <v>1</v>
      </c>
    </row>
    <row r="15" spans="1:24" ht="18" customHeight="1">
      <c r="A15" t="s">
        <v>1725</v>
      </c>
      <c r="B15" t="s">
        <v>250</v>
      </c>
      <c r="C15" t="s">
        <v>1734</v>
      </c>
      <c r="D15" s="66">
        <v>45524.50197398301</v>
      </c>
      <c r="E15" s="66">
        <v>45503.621713113796</v>
      </c>
      <c r="F15" t="s">
        <v>1226</v>
      </c>
      <c r="G15" t="s">
        <v>288</v>
      </c>
      <c r="H15" t="s">
        <v>445</v>
      </c>
      <c r="I15" t="s">
        <v>292</v>
      </c>
      <c r="J15" t="s">
        <v>373</v>
      </c>
      <c r="K15" t="s">
        <v>278</v>
      </c>
      <c r="L15" t="s">
        <v>278</v>
      </c>
      <c r="M15">
        <v>1</v>
      </c>
      <c r="N15">
        <v>0</v>
      </c>
      <c r="O15" t="s">
        <v>1227</v>
      </c>
      <c r="P15" t="s">
        <v>1228</v>
      </c>
      <c r="R15" t="s">
        <v>1229</v>
      </c>
      <c r="S15" t="s">
        <v>1230</v>
      </c>
      <c r="X15">
        <v>1</v>
      </c>
    </row>
    <row r="16" spans="1:24" ht="18" customHeight="1">
      <c r="A16" t="s">
        <v>1726</v>
      </c>
      <c r="B16" t="s">
        <v>252</v>
      </c>
      <c r="C16" t="s">
        <v>1733</v>
      </c>
      <c r="D16" s="66">
        <v>45525.649821353392</v>
      </c>
      <c r="E16" s="66">
        <v>45525.453249247672</v>
      </c>
      <c r="F16" t="s">
        <v>964</v>
      </c>
      <c r="G16" t="s">
        <v>283</v>
      </c>
      <c r="H16" t="s">
        <v>395</v>
      </c>
      <c r="I16" t="s">
        <v>292</v>
      </c>
      <c r="J16" t="s">
        <v>1338</v>
      </c>
      <c r="K16" t="s">
        <v>633</v>
      </c>
      <c r="L16" t="s">
        <v>633</v>
      </c>
      <c r="O16" t="s">
        <v>1339</v>
      </c>
      <c r="W16" t="s">
        <v>1293</v>
      </c>
      <c r="X16">
        <v>1</v>
      </c>
    </row>
    <row r="17" spans="1:24" ht="18" customHeight="1">
      <c r="A17" t="s">
        <v>1728</v>
      </c>
      <c r="B17" t="s">
        <v>250</v>
      </c>
      <c r="C17" t="s">
        <v>1733</v>
      </c>
      <c r="D17" s="66">
        <v>45506.441655846618</v>
      </c>
      <c r="E17" s="66">
        <v>45492.521114357442</v>
      </c>
      <c r="F17" t="s">
        <v>822</v>
      </c>
      <c r="G17" t="s">
        <v>288</v>
      </c>
      <c r="H17" t="s">
        <v>823</v>
      </c>
      <c r="I17" t="s">
        <v>292</v>
      </c>
      <c r="J17" t="s">
        <v>1173</v>
      </c>
      <c r="K17" t="s">
        <v>279</v>
      </c>
      <c r="L17" t="s">
        <v>279</v>
      </c>
      <c r="M17">
        <v>1</v>
      </c>
      <c r="N17">
        <v>1</v>
      </c>
      <c r="O17" t="s">
        <v>1174</v>
      </c>
      <c r="R17" t="s">
        <v>1175</v>
      </c>
      <c r="S17" t="s">
        <v>1176</v>
      </c>
      <c r="W17" t="s">
        <v>1301</v>
      </c>
      <c r="X17">
        <v>1</v>
      </c>
    </row>
    <row r="18" spans="1:24" ht="18" customHeight="1">
      <c r="A18" t="s">
        <v>1730</v>
      </c>
      <c r="B18" t="s">
        <v>43</v>
      </c>
      <c r="C18" t="s">
        <v>1737</v>
      </c>
      <c r="D18" s="66">
        <v>45518.724103700508</v>
      </c>
      <c r="E18" s="66">
        <v>45509.448854654052</v>
      </c>
      <c r="F18" t="s">
        <v>763</v>
      </c>
      <c r="G18" t="s">
        <v>387</v>
      </c>
      <c r="H18" t="s">
        <v>509</v>
      </c>
      <c r="I18" t="s">
        <v>292</v>
      </c>
      <c r="J18" t="s">
        <v>350</v>
      </c>
      <c r="K18" t="s">
        <v>278</v>
      </c>
      <c r="L18" t="s">
        <v>278</v>
      </c>
      <c r="M18">
        <v>3</v>
      </c>
      <c r="N18">
        <v>0</v>
      </c>
      <c r="O18" t="s">
        <v>1216</v>
      </c>
      <c r="R18" t="s">
        <v>1217</v>
      </c>
      <c r="S18" t="s">
        <v>1218</v>
      </c>
      <c r="X18">
        <v>1</v>
      </c>
    </row>
    <row r="19" spans="1:24" ht="18" customHeight="1">
      <c r="A19" t="s">
        <v>1729</v>
      </c>
      <c r="B19" t="s">
        <v>250</v>
      </c>
      <c r="C19" t="s">
        <v>1734</v>
      </c>
      <c r="D19" s="66">
        <v>45510.696732436365</v>
      </c>
      <c r="E19" s="66">
        <v>45506.488320678087</v>
      </c>
      <c r="F19" t="s">
        <v>415</v>
      </c>
      <c r="G19" t="s">
        <v>387</v>
      </c>
      <c r="H19" t="s">
        <v>606</v>
      </c>
      <c r="I19" t="s">
        <v>292</v>
      </c>
      <c r="J19" t="s">
        <v>1178</v>
      </c>
      <c r="K19" t="s">
        <v>278</v>
      </c>
      <c r="L19" t="s">
        <v>280</v>
      </c>
      <c r="M19">
        <v>6</v>
      </c>
      <c r="N19">
        <v>0</v>
      </c>
      <c r="O19" t="s">
        <v>1179</v>
      </c>
      <c r="R19" t="s">
        <v>1180</v>
      </c>
      <c r="S19" t="s">
        <v>1181</v>
      </c>
      <c r="X19">
        <v>1</v>
      </c>
    </row>
    <row r="20" spans="1:24" ht="18" customHeight="1">
      <c r="A20" t="s">
        <v>1729</v>
      </c>
      <c r="B20" t="s">
        <v>551</v>
      </c>
      <c r="C20" t="s">
        <v>1737</v>
      </c>
      <c r="D20" s="66">
        <v>45534.43231632813</v>
      </c>
      <c r="E20" s="66">
        <v>45530.495818104413</v>
      </c>
      <c r="F20" t="s">
        <v>415</v>
      </c>
      <c r="G20" t="s">
        <v>387</v>
      </c>
      <c r="H20" t="s">
        <v>381</v>
      </c>
      <c r="I20" t="s">
        <v>292</v>
      </c>
      <c r="J20" t="s">
        <v>1308</v>
      </c>
      <c r="K20" t="s">
        <v>278</v>
      </c>
      <c r="L20" t="s">
        <v>278</v>
      </c>
      <c r="M20">
        <v>2</v>
      </c>
      <c r="N20">
        <v>0</v>
      </c>
      <c r="O20" t="s">
        <v>1309</v>
      </c>
      <c r="R20" t="s">
        <v>1310</v>
      </c>
      <c r="X20">
        <v>1</v>
      </c>
    </row>
    <row r="21" spans="1:24" ht="18" customHeight="1">
      <c r="A21" t="s">
        <v>1722</v>
      </c>
      <c r="B21" t="s">
        <v>250</v>
      </c>
      <c r="C21" t="s">
        <v>1733</v>
      </c>
      <c r="D21" s="66">
        <v>45544.551146508034</v>
      </c>
      <c r="E21" s="66">
        <v>45524.651672037318</v>
      </c>
      <c r="F21" t="s">
        <v>1420</v>
      </c>
      <c r="G21" t="s">
        <v>288</v>
      </c>
      <c r="H21" t="s">
        <v>1421</v>
      </c>
      <c r="I21" t="s">
        <v>292</v>
      </c>
      <c r="J21" t="s">
        <v>1422</v>
      </c>
      <c r="K21" t="s">
        <v>278</v>
      </c>
      <c r="L21" t="s">
        <v>278</v>
      </c>
      <c r="M21">
        <v>4</v>
      </c>
      <c r="N21">
        <v>0</v>
      </c>
      <c r="O21" t="s">
        <v>1423</v>
      </c>
      <c r="R21" t="s">
        <v>1424</v>
      </c>
      <c r="S21" t="s">
        <v>1425</v>
      </c>
      <c r="X21">
        <v>1</v>
      </c>
    </row>
    <row r="22" spans="1:24" ht="18" customHeight="1">
      <c r="A22" t="s">
        <v>1723</v>
      </c>
      <c r="B22" t="s">
        <v>43</v>
      </c>
      <c r="C22" t="s">
        <v>1734</v>
      </c>
      <c r="D22" s="66">
        <v>45560.752522411116</v>
      </c>
      <c r="E22" s="66">
        <v>45538.597756519666</v>
      </c>
      <c r="F22" t="s">
        <v>415</v>
      </c>
      <c r="G22" t="s">
        <v>387</v>
      </c>
      <c r="H22" t="s">
        <v>606</v>
      </c>
      <c r="I22" t="s">
        <v>292</v>
      </c>
      <c r="J22" t="s">
        <v>1547</v>
      </c>
      <c r="K22" t="s">
        <v>280</v>
      </c>
      <c r="L22" t="s">
        <v>278</v>
      </c>
      <c r="M22">
        <v>3</v>
      </c>
      <c r="N22">
        <v>0</v>
      </c>
      <c r="O22" t="s">
        <v>1548</v>
      </c>
      <c r="P22" t="s">
        <v>1549</v>
      </c>
      <c r="R22" t="s">
        <v>1550</v>
      </c>
      <c r="S22" t="s">
        <v>1551</v>
      </c>
      <c r="W22" t="s">
        <v>1454</v>
      </c>
      <c r="X22">
        <v>1</v>
      </c>
    </row>
    <row r="23" spans="1:24" ht="18" customHeight="1">
      <c r="A23" t="s">
        <v>1723</v>
      </c>
      <c r="B23" t="s">
        <v>250</v>
      </c>
      <c r="C23" t="s">
        <v>1735</v>
      </c>
      <c r="D23" s="66">
        <v>45548.414274376286</v>
      </c>
      <c r="E23" s="66">
        <v>45503.702449793898</v>
      </c>
      <c r="F23" t="s">
        <v>392</v>
      </c>
      <c r="G23" t="s">
        <v>387</v>
      </c>
      <c r="H23" t="s">
        <v>388</v>
      </c>
      <c r="I23" t="s">
        <v>292</v>
      </c>
      <c r="J23" t="s">
        <v>1610</v>
      </c>
      <c r="K23" t="s">
        <v>280</v>
      </c>
      <c r="L23" t="s">
        <v>279</v>
      </c>
      <c r="M23">
        <v>2</v>
      </c>
      <c r="N23">
        <v>0</v>
      </c>
      <c r="O23" t="s">
        <v>1611</v>
      </c>
      <c r="P23" t="s">
        <v>1612</v>
      </c>
      <c r="R23" t="s">
        <v>1613</v>
      </c>
      <c r="X23">
        <v>1</v>
      </c>
    </row>
    <row r="24" spans="1:24" ht="18" customHeight="1">
      <c r="A24" t="s">
        <v>1722</v>
      </c>
      <c r="B24" t="s">
        <v>250</v>
      </c>
      <c r="C24" t="s">
        <v>1735</v>
      </c>
      <c r="D24" s="66">
        <v>45537.503078147252</v>
      </c>
      <c r="E24" s="66">
        <v>45537.483077077217</v>
      </c>
      <c r="F24" t="s">
        <v>1389</v>
      </c>
      <c r="G24" t="s">
        <v>285</v>
      </c>
      <c r="H24" t="s">
        <v>285</v>
      </c>
      <c r="I24" t="s">
        <v>289</v>
      </c>
      <c r="J24" t="s">
        <v>1390</v>
      </c>
      <c r="K24" t="s">
        <v>278</v>
      </c>
      <c r="L24" t="s">
        <v>278</v>
      </c>
      <c r="M24">
        <v>1</v>
      </c>
      <c r="N24">
        <v>1</v>
      </c>
      <c r="O24" t="s">
        <v>1391</v>
      </c>
      <c r="R24" t="s">
        <v>1392</v>
      </c>
      <c r="S24" t="s">
        <v>1393</v>
      </c>
      <c r="W24" t="s">
        <v>1493</v>
      </c>
      <c r="X24">
        <v>1</v>
      </c>
    </row>
    <row r="25" spans="1:24" ht="18" customHeight="1">
      <c r="A25" t="s">
        <v>1725</v>
      </c>
      <c r="B25" t="s">
        <v>250</v>
      </c>
      <c r="C25" t="s">
        <v>1736</v>
      </c>
      <c r="D25" s="66">
        <v>45538.574366051209</v>
      </c>
      <c r="E25" s="66">
        <v>45527.656345807489</v>
      </c>
      <c r="F25" t="s">
        <v>1023</v>
      </c>
      <c r="G25" t="s">
        <v>387</v>
      </c>
      <c r="H25" t="s">
        <v>1404</v>
      </c>
      <c r="I25" t="s">
        <v>292</v>
      </c>
      <c r="J25" t="s">
        <v>1405</v>
      </c>
      <c r="K25" t="s">
        <v>279</v>
      </c>
      <c r="L25" t="s">
        <v>280</v>
      </c>
      <c r="M25">
        <v>1</v>
      </c>
      <c r="N25">
        <v>0</v>
      </c>
      <c r="O25" t="s">
        <v>1406</v>
      </c>
      <c r="R25" t="s">
        <v>1407</v>
      </c>
      <c r="S25" t="s">
        <v>1408</v>
      </c>
      <c r="W25" t="s">
        <v>1499</v>
      </c>
      <c r="X25">
        <v>1</v>
      </c>
    </row>
    <row r="26" spans="1:24" ht="18" customHeight="1">
      <c r="A26" t="s">
        <v>1730</v>
      </c>
      <c r="B26" t="s">
        <v>250</v>
      </c>
      <c r="C26" t="s">
        <v>1735</v>
      </c>
      <c r="D26" s="66">
        <v>45545.418523885506</v>
      </c>
      <c r="E26" s="66">
        <v>45539.456631397457</v>
      </c>
      <c r="F26" t="s">
        <v>415</v>
      </c>
      <c r="G26" t="s">
        <v>387</v>
      </c>
      <c r="H26" t="s">
        <v>606</v>
      </c>
      <c r="I26" t="s">
        <v>292</v>
      </c>
      <c r="J26" t="s">
        <v>1427</v>
      </c>
      <c r="K26" t="s">
        <v>280</v>
      </c>
      <c r="L26" t="s">
        <v>547</v>
      </c>
      <c r="M26">
        <v>1</v>
      </c>
      <c r="N26">
        <v>0</v>
      </c>
      <c r="O26" t="s">
        <v>1428</v>
      </c>
      <c r="P26" t="s">
        <v>1429</v>
      </c>
      <c r="R26" t="s">
        <v>1430</v>
      </c>
      <c r="S26" t="s">
        <v>1431</v>
      </c>
      <c r="W26" t="s">
        <v>1506</v>
      </c>
      <c r="X26">
        <v>1</v>
      </c>
    </row>
    <row r="27" spans="1:24" ht="18" customHeight="1">
      <c r="A27" t="s">
        <v>1727</v>
      </c>
      <c r="B27" t="s">
        <v>250</v>
      </c>
      <c r="C27" t="s">
        <v>1736</v>
      </c>
      <c r="D27" s="66">
        <v>45545.403553240743</v>
      </c>
      <c r="E27" s="66">
        <v>45539.425940198547</v>
      </c>
      <c r="F27" t="s">
        <v>1432</v>
      </c>
      <c r="G27" t="s">
        <v>288</v>
      </c>
      <c r="H27" t="s">
        <v>1433</v>
      </c>
      <c r="I27" t="s">
        <v>289</v>
      </c>
      <c r="J27" t="s">
        <v>336</v>
      </c>
      <c r="K27" t="s">
        <v>278</v>
      </c>
      <c r="L27" t="s">
        <v>278</v>
      </c>
      <c r="M27">
        <v>1</v>
      </c>
      <c r="N27">
        <v>0</v>
      </c>
      <c r="O27" t="s">
        <v>1438</v>
      </c>
      <c r="R27" t="s">
        <v>1439</v>
      </c>
      <c r="S27" t="s">
        <v>1440</v>
      </c>
      <c r="W27" t="s">
        <v>1515</v>
      </c>
      <c r="X27">
        <v>1</v>
      </c>
    </row>
    <row r="28" spans="1:24" ht="18" customHeight="1">
      <c r="A28" t="s">
        <v>1722</v>
      </c>
      <c r="B28" t="s">
        <v>250</v>
      </c>
      <c r="C28" t="s">
        <v>1736</v>
      </c>
      <c r="D28" s="66">
        <v>45551.417760661418</v>
      </c>
      <c r="E28" s="66">
        <v>45540.697748721861</v>
      </c>
      <c r="F28" t="s">
        <v>1203</v>
      </c>
      <c r="G28" t="s">
        <v>288</v>
      </c>
      <c r="H28" t="s">
        <v>1460</v>
      </c>
      <c r="I28" t="s">
        <v>292</v>
      </c>
      <c r="J28" t="s">
        <v>1461</v>
      </c>
      <c r="K28" t="s">
        <v>280</v>
      </c>
      <c r="L28" t="s">
        <v>278</v>
      </c>
      <c r="M28">
        <v>1</v>
      </c>
      <c r="N28">
        <v>0</v>
      </c>
      <c r="O28" t="s">
        <v>1462</v>
      </c>
      <c r="P28" t="s">
        <v>1463</v>
      </c>
      <c r="Q28" t="s">
        <v>1464</v>
      </c>
      <c r="R28" t="s">
        <v>1465</v>
      </c>
      <c r="S28" t="s">
        <v>1466</v>
      </c>
      <c r="W28" t="s">
        <v>1536</v>
      </c>
      <c r="X28">
        <v>1</v>
      </c>
    </row>
    <row r="29" spans="1:24" ht="18" customHeight="1">
      <c r="A29" t="s">
        <v>1725</v>
      </c>
      <c r="B29" t="s">
        <v>250</v>
      </c>
      <c r="C29" t="s">
        <v>1733</v>
      </c>
      <c r="D29" s="66">
        <v>45551.580988475071</v>
      </c>
      <c r="E29" s="66">
        <v>45548.736348279788</v>
      </c>
      <c r="F29" t="s">
        <v>392</v>
      </c>
      <c r="G29" t="s">
        <v>387</v>
      </c>
      <c r="H29" t="s">
        <v>388</v>
      </c>
      <c r="I29" t="s">
        <v>292</v>
      </c>
      <c r="J29" t="s">
        <v>348</v>
      </c>
      <c r="K29" t="s">
        <v>278</v>
      </c>
      <c r="L29" t="s">
        <v>547</v>
      </c>
      <c r="M29">
        <v>1</v>
      </c>
      <c r="N29">
        <v>0</v>
      </c>
      <c r="O29" t="s">
        <v>1478</v>
      </c>
      <c r="P29" t="s">
        <v>1479</v>
      </c>
      <c r="R29" t="s">
        <v>1480</v>
      </c>
      <c r="S29" t="s">
        <v>1481</v>
      </c>
      <c r="U29" t="s">
        <v>1482</v>
      </c>
      <c r="W29" t="s">
        <v>1546</v>
      </c>
      <c r="X29">
        <v>1</v>
      </c>
    </row>
    <row r="30" spans="1:24" ht="18" customHeight="1">
      <c r="A30" t="s">
        <v>1728</v>
      </c>
      <c r="B30" t="s">
        <v>250</v>
      </c>
      <c r="C30" t="s">
        <v>1735</v>
      </c>
      <c r="D30" s="66">
        <v>45551.607005420738</v>
      </c>
      <c r="E30" s="66">
        <v>45551.440799322292</v>
      </c>
      <c r="F30" t="s">
        <v>1483</v>
      </c>
      <c r="G30" t="s">
        <v>387</v>
      </c>
      <c r="H30" t="s">
        <v>606</v>
      </c>
      <c r="I30" t="s">
        <v>292</v>
      </c>
      <c r="J30" t="s">
        <v>1011</v>
      </c>
      <c r="K30" t="s">
        <v>278</v>
      </c>
      <c r="L30" t="s">
        <v>278</v>
      </c>
      <c r="M30">
        <v>1</v>
      </c>
      <c r="N30">
        <v>0</v>
      </c>
      <c r="O30" t="s">
        <v>695</v>
      </c>
      <c r="R30" t="s">
        <v>1143</v>
      </c>
      <c r="S30" t="s">
        <v>1484</v>
      </c>
      <c r="W30" t="s">
        <v>1552</v>
      </c>
      <c r="X30">
        <v>1</v>
      </c>
    </row>
    <row r="31" spans="1:24" ht="18" customHeight="1">
      <c r="A31" t="s">
        <v>1727</v>
      </c>
      <c r="B31" t="s">
        <v>250</v>
      </c>
      <c r="C31" t="s">
        <v>1736</v>
      </c>
      <c r="D31" s="66">
        <v>45561.710321836865</v>
      </c>
      <c r="E31" s="66">
        <v>45548.614061096028</v>
      </c>
      <c r="F31" t="s">
        <v>1553</v>
      </c>
      <c r="G31" t="s">
        <v>288</v>
      </c>
      <c r="H31" t="s">
        <v>1554</v>
      </c>
      <c r="I31" t="s">
        <v>334</v>
      </c>
      <c r="J31" t="s">
        <v>1555</v>
      </c>
      <c r="K31" t="s">
        <v>280</v>
      </c>
      <c r="L31" t="s">
        <v>278</v>
      </c>
      <c r="M31">
        <v>1</v>
      </c>
      <c r="N31">
        <v>0</v>
      </c>
      <c r="O31" t="s">
        <v>1556</v>
      </c>
      <c r="R31" t="s">
        <v>1557</v>
      </c>
      <c r="S31" t="s">
        <v>1558</v>
      </c>
      <c r="W31" t="s">
        <v>1594</v>
      </c>
      <c r="X31">
        <v>1</v>
      </c>
    </row>
    <row r="32" spans="1:24" ht="18" customHeight="1">
      <c r="A32" t="s">
        <v>1724</v>
      </c>
      <c r="B32" t="s">
        <v>250</v>
      </c>
      <c r="C32" t="s">
        <v>1736</v>
      </c>
      <c r="D32" s="66">
        <v>45562.439824118141</v>
      </c>
      <c r="E32" s="66">
        <v>45560.624569755419</v>
      </c>
      <c r="F32" t="s">
        <v>1560</v>
      </c>
      <c r="G32" t="s">
        <v>283</v>
      </c>
      <c r="H32" t="s">
        <v>1561</v>
      </c>
      <c r="I32" t="s">
        <v>251</v>
      </c>
      <c r="J32" t="s">
        <v>1562</v>
      </c>
      <c r="K32" t="s">
        <v>278</v>
      </c>
      <c r="L32" t="s">
        <v>547</v>
      </c>
      <c r="M32">
        <v>1</v>
      </c>
      <c r="N32">
        <v>0</v>
      </c>
      <c r="O32" t="s">
        <v>1566</v>
      </c>
      <c r="R32" t="s">
        <v>1567</v>
      </c>
      <c r="S32" t="s">
        <v>1457</v>
      </c>
      <c r="X32">
        <v>1</v>
      </c>
    </row>
    <row r="33" spans="1:24" ht="18" customHeight="1">
      <c r="A33" t="s">
        <v>1724</v>
      </c>
      <c r="B33" t="s">
        <v>250</v>
      </c>
      <c r="C33" t="s">
        <v>1733</v>
      </c>
      <c r="D33" s="66">
        <v>45539.621128394458</v>
      </c>
      <c r="E33" s="66">
        <v>45537.576752489935</v>
      </c>
      <c r="F33" t="s">
        <v>415</v>
      </c>
      <c r="G33" t="s">
        <v>387</v>
      </c>
      <c r="H33" t="s">
        <v>606</v>
      </c>
      <c r="I33" t="s">
        <v>251</v>
      </c>
      <c r="J33" t="s">
        <v>1647</v>
      </c>
      <c r="K33" t="s">
        <v>280</v>
      </c>
      <c r="L33" t="s">
        <v>278</v>
      </c>
      <c r="M33">
        <v>1</v>
      </c>
      <c r="N33">
        <v>0</v>
      </c>
      <c r="O33" t="s">
        <v>1648</v>
      </c>
      <c r="R33" t="s">
        <v>1649</v>
      </c>
      <c r="W33" t="s">
        <v>1623</v>
      </c>
      <c r="X33">
        <v>1</v>
      </c>
    </row>
    <row r="34" spans="1:24" ht="18" customHeight="1">
      <c r="A34" t="s">
        <v>1729</v>
      </c>
      <c r="B34" t="s">
        <v>250</v>
      </c>
      <c r="C34" t="s">
        <v>1733</v>
      </c>
      <c r="D34" s="66">
        <v>45548.655748605801</v>
      </c>
      <c r="E34" s="66">
        <v>45548.420032537433</v>
      </c>
      <c r="F34" t="s">
        <v>392</v>
      </c>
      <c r="G34" t="s">
        <v>387</v>
      </c>
      <c r="H34" t="s">
        <v>388</v>
      </c>
      <c r="I34" t="s">
        <v>289</v>
      </c>
      <c r="J34" t="s">
        <v>148</v>
      </c>
      <c r="K34" t="s">
        <v>279</v>
      </c>
      <c r="L34" t="s">
        <v>279</v>
      </c>
      <c r="M34">
        <v>1</v>
      </c>
      <c r="N34">
        <v>13</v>
      </c>
      <c r="O34" t="s">
        <v>1708</v>
      </c>
      <c r="R34" t="s">
        <v>1709</v>
      </c>
      <c r="X34">
        <v>1</v>
      </c>
    </row>
    <row r="35" spans="1:24" ht="18" customHeight="1">
      <c r="A35" t="s">
        <v>1731</v>
      </c>
      <c r="B35" t="s">
        <v>250</v>
      </c>
      <c r="C35" t="s">
        <v>1736</v>
      </c>
      <c r="D35" s="66">
        <v>45541.414723782975</v>
      </c>
      <c r="E35" s="66">
        <v>45532.736223623375</v>
      </c>
      <c r="F35" t="s">
        <v>763</v>
      </c>
      <c r="G35" t="s">
        <v>387</v>
      </c>
      <c r="H35" t="s">
        <v>381</v>
      </c>
      <c r="I35" t="s">
        <v>292</v>
      </c>
      <c r="J35" t="s">
        <v>764</v>
      </c>
      <c r="K35" t="s">
        <v>280</v>
      </c>
      <c r="L35" t="s">
        <v>278</v>
      </c>
      <c r="M35">
        <v>0</v>
      </c>
      <c r="N35">
        <v>0</v>
      </c>
      <c r="O35" t="s">
        <v>1595</v>
      </c>
      <c r="P35" t="s">
        <v>1596</v>
      </c>
      <c r="Q35" t="s">
        <v>1597</v>
      </c>
      <c r="R35" t="s">
        <v>1598</v>
      </c>
      <c r="X35">
        <v>1</v>
      </c>
    </row>
    <row r="36" spans="1:24" ht="18" customHeight="1">
      <c r="A36" t="s">
        <v>1729</v>
      </c>
      <c r="B36" t="s">
        <v>252</v>
      </c>
      <c r="C36" t="s">
        <v>1737</v>
      </c>
      <c r="D36" s="66">
        <v>45555.613323677913</v>
      </c>
      <c r="E36" s="66">
        <v>45554.688791388893</v>
      </c>
      <c r="F36" t="s">
        <v>1606</v>
      </c>
      <c r="G36" t="s">
        <v>855</v>
      </c>
      <c r="H36" t="s">
        <v>1607</v>
      </c>
      <c r="I36" t="s">
        <v>290</v>
      </c>
      <c r="J36" t="s">
        <v>1608</v>
      </c>
      <c r="K36" t="s">
        <v>633</v>
      </c>
      <c r="L36" t="s">
        <v>633</v>
      </c>
      <c r="O36" t="s">
        <v>1609</v>
      </c>
      <c r="W36" t="s">
        <v>1643</v>
      </c>
      <c r="X36">
        <v>1</v>
      </c>
    </row>
    <row r="37" spans="1:24" ht="18" customHeight="1">
      <c r="A37" t="s">
        <v>1722</v>
      </c>
      <c r="B37" t="s">
        <v>250</v>
      </c>
      <c r="C37" t="s">
        <v>1737</v>
      </c>
      <c r="D37" s="66">
        <v>45553.415587505588</v>
      </c>
      <c r="E37" s="66">
        <v>45551.372502298829</v>
      </c>
      <c r="F37" t="s">
        <v>400</v>
      </c>
      <c r="G37" t="s">
        <v>855</v>
      </c>
      <c r="H37" t="s">
        <v>1624</v>
      </c>
      <c r="I37" t="s">
        <v>290</v>
      </c>
      <c r="J37" t="s">
        <v>1625</v>
      </c>
      <c r="K37" t="s">
        <v>278</v>
      </c>
      <c r="L37" t="s">
        <v>278</v>
      </c>
      <c r="O37" t="s">
        <v>1626</v>
      </c>
      <c r="X37">
        <v>1</v>
      </c>
    </row>
    <row r="38" spans="1:24" ht="18" customHeight="1">
      <c r="A38" t="s">
        <v>1730</v>
      </c>
      <c r="B38" t="s">
        <v>252</v>
      </c>
      <c r="C38" t="s">
        <v>1737</v>
      </c>
      <c r="D38" s="66">
        <v>45538.405046918902</v>
      </c>
      <c r="E38" s="66">
        <v>45537.597361464723</v>
      </c>
      <c r="F38" t="s">
        <v>415</v>
      </c>
      <c r="G38" t="s">
        <v>387</v>
      </c>
      <c r="H38" t="s">
        <v>606</v>
      </c>
      <c r="I38" t="s">
        <v>292</v>
      </c>
      <c r="J38" t="s">
        <v>1494</v>
      </c>
      <c r="K38" t="s">
        <v>633</v>
      </c>
      <c r="L38" t="s">
        <v>633</v>
      </c>
      <c r="O38" t="s">
        <v>1631</v>
      </c>
      <c r="X38">
        <v>1</v>
      </c>
    </row>
    <row r="39" spans="1:24" ht="18" customHeight="1">
      <c r="A39" t="s">
        <v>1721</v>
      </c>
      <c r="B39" t="s">
        <v>250</v>
      </c>
      <c r="C39" t="s">
        <v>1734</v>
      </c>
      <c r="D39" s="66">
        <v>45551.579417401226</v>
      </c>
      <c r="E39" s="66">
        <v>45548.781958549785</v>
      </c>
      <c r="F39" t="s">
        <v>392</v>
      </c>
      <c r="G39" t="s">
        <v>387</v>
      </c>
      <c r="H39" t="s">
        <v>388</v>
      </c>
      <c r="I39" t="s">
        <v>334</v>
      </c>
      <c r="J39" t="s">
        <v>342</v>
      </c>
      <c r="K39" t="s">
        <v>278</v>
      </c>
      <c r="L39" t="s">
        <v>278</v>
      </c>
      <c r="O39" t="s">
        <v>1650</v>
      </c>
      <c r="P39" t="s">
        <v>1651</v>
      </c>
      <c r="X39">
        <v>1</v>
      </c>
    </row>
    <row r="40" spans="1:24" ht="18" customHeight="1">
      <c r="A40" t="s">
        <v>1727</v>
      </c>
      <c r="B40" t="s">
        <v>250</v>
      </c>
      <c r="C40" t="s">
        <v>1734</v>
      </c>
      <c r="D40" s="66">
        <v>45541.527105343361</v>
      </c>
      <c r="E40" s="66">
        <v>45541.526886605257</v>
      </c>
      <c r="F40" t="s">
        <v>431</v>
      </c>
      <c r="G40" t="s">
        <v>387</v>
      </c>
      <c r="H40" t="s">
        <v>853</v>
      </c>
      <c r="I40" t="s">
        <v>251</v>
      </c>
      <c r="J40" t="s">
        <v>1677</v>
      </c>
      <c r="K40" t="s">
        <v>280</v>
      </c>
      <c r="L40" t="s">
        <v>547</v>
      </c>
      <c r="O40" t="s">
        <v>676</v>
      </c>
      <c r="X40">
        <v>1</v>
      </c>
    </row>
    <row r="41" spans="1:24" ht="18" customHeight="1">
      <c r="A41" t="s">
        <v>1725</v>
      </c>
      <c r="B41" t="s">
        <v>250</v>
      </c>
      <c r="C41" t="s">
        <v>1736</v>
      </c>
      <c r="D41" s="66">
        <v>45554.435540191356</v>
      </c>
      <c r="E41" s="66">
        <v>45551.651090354128</v>
      </c>
      <c r="F41" t="s">
        <v>392</v>
      </c>
      <c r="G41" t="s">
        <v>387</v>
      </c>
      <c r="H41" t="s">
        <v>1680</v>
      </c>
      <c r="I41" t="s">
        <v>251</v>
      </c>
      <c r="J41" t="s">
        <v>348</v>
      </c>
      <c r="K41" t="s">
        <v>278</v>
      </c>
      <c r="L41" t="s">
        <v>278</v>
      </c>
      <c r="O41" t="s">
        <v>1681</v>
      </c>
      <c r="P41" t="s">
        <v>1682</v>
      </c>
      <c r="Q41" t="s">
        <v>1683</v>
      </c>
      <c r="X41">
        <v>1</v>
      </c>
    </row>
    <row r="42" spans="1:24" ht="18" customHeight="1">
      <c r="A42" t="s">
        <v>1726</v>
      </c>
      <c r="B42" t="s">
        <v>250</v>
      </c>
      <c r="C42" t="s">
        <v>1734</v>
      </c>
      <c r="D42" s="66">
        <v>45551.621649301924</v>
      </c>
      <c r="E42" s="66">
        <v>45531.501069382153</v>
      </c>
      <c r="F42" t="s">
        <v>415</v>
      </c>
      <c r="G42" t="s">
        <v>387</v>
      </c>
      <c r="H42" t="s">
        <v>606</v>
      </c>
      <c r="I42" t="s">
        <v>292</v>
      </c>
      <c r="J42" t="s">
        <v>1710</v>
      </c>
      <c r="K42" t="s">
        <v>280</v>
      </c>
      <c r="L42" t="s">
        <v>280</v>
      </c>
      <c r="O42" t="s">
        <v>1711</v>
      </c>
      <c r="P42" t="s">
        <v>1712</v>
      </c>
      <c r="X42">
        <v>1</v>
      </c>
    </row>
    <row r="43" spans="1:24" ht="18" customHeight="1">
      <c r="A43" t="s">
        <v>1725</v>
      </c>
      <c r="B43" t="s">
        <v>252</v>
      </c>
      <c r="C43" t="s">
        <v>1734</v>
      </c>
      <c r="D43" s="66">
        <v>45530.452460976034</v>
      </c>
      <c r="E43" s="66">
        <v>45524.379401970189</v>
      </c>
      <c r="F43" t="s">
        <v>1372</v>
      </c>
      <c r="G43" t="s">
        <v>855</v>
      </c>
      <c r="H43" t="s">
        <v>1373</v>
      </c>
      <c r="I43" t="s">
        <v>292</v>
      </c>
      <c r="J43" t="s">
        <v>969</v>
      </c>
      <c r="K43" t="s">
        <v>279</v>
      </c>
      <c r="L43" t="s">
        <v>279</v>
      </c>
      <c r="O43" t="s">
        <v>1374</v>
      </c>
      <c r="X43">
        <v>0</v>
      </c>
    </row>
    <row r="44" spans="1:24" ht="18" customHeight="1">
      <c r="A44" t="s">
        <v>1728</v>
      </c>
      <c r="B44" t="s">
        <v>250</v>
      </c>
      <c r="C44" t="s">
        <v>1735</v>
      </c>
      <c r="D44" s="66">
        <v>45513.457853382999</v>
      </c>
      <c r="E44" s="66">
        <v>45506.524115250919</v>
      </c>
      <c r="F44" t="s">
        <v>508</v>
      </c>
      <c r="G44" t="s">
        <v>387</v>
      </c>
      <c r="H44" t="s">
        <v>381</v>
      </c>
      <c r="I44" t="s">
        <v>289</v>
      </c>
      <c r="J44" t="s">
        <v>1193</v>
      </c>
      <c r="K44" t="s">
        <v>278</v>
      </c>
      <c r="L44" t="s">
        <v>547</v>
      </c>
      <c r="M44">
        <v>1</v>
      </c>
      <c r="N44">
        <v>5</v>
      </c>
      <c r="O44" t="s">
        <v>1194</v>
      </c>
      <c r="R44" t="s">
        <v>1195</v>
      </c>
      <c r="S44" t="s">
        <v>1196</v>
      </c>
      <c r="X44">
        <v>0</v>
      </c>
    </row>
    <row r="45" spans="1:24" ht="18" customHeight="1">
      <c r="A45" t="s">
        <v>1729</v>
      </c>
      <c r="B45" t="s">
        <v>551</v>
      </c>
      <c r="C45" t="s">
        <v>1733</v>
      </c>
      <c r="D45" s="66">
        <v>45534.618205972038</v>
      </c>
      <c r="E45" s="66">
        <v>45531.579881056081</v>
      </c>
      <c r="F45" t="s">
        <v>508</v>
      </c>
      <c r="G45" t="s">
        <v>387</v>
      </c>
      <c r="H45" t="s">
        <v>606</v>
      </c>
      <c r="I45" t="s">
        <v>289</v>
      </c>
      <c r="J45" t="s">
        <v>350</v>
      </c>
      <c r="K45" t="s">
        <v>279</v>
      </c>
      <c r="L45" t="s">
        <v>280</v>
      </c>
      <c r="M45">
        <v>0</v>
      </c>
      <c r="N45">
        <v>0</v>
      </c>
      <c r="O45" t="s">
        <v>1346</v>
      </c>
      <c r="R45" t="s">
        <v>1347</v>
      </c>
      <c r="X45">
        <v>0</v>
      </c>
    </row>
    <row r="46" spans="1:24" ht="18" customHeight="1">
      <c r="A46" t="s">
        <v>1727</v>
      </c>
      <c r="B46" t="s">
        <v>250</v>
      </c>
      <c r="C46" t="s">
        <v>1736</v>
      </c>
      <c r="D46" s="66">
        <v>45534.729063594685</v>
      </c>
      <c r="E46" s="66">
        <v>45532.376800389611</v>
      </c>
      <c r="F46" t="s">
        <v>415</v>
      </c>
      <c r="G46" t="s">
        <v>387</v>
      </c>
      <c r="H46" t="s">
        <v>381</v>
      </c>
      <c r="I46" t="s">
        <v>292</v>
      </c>
      <c r="J46" t="s">
        <v>350</v>
      </c>
      <c r="K46" t="s">
        <v>278</v>
      </c>
      <c r="L46" t="s">
        <v>278</v>
      </c>
      <c r="M46">
        <v>2</v>
      </c>
      <c r="N46">
        <v>0</v>
      </c>
      <c r="O46" t="s">
        <v>1302</v>
      </c>
      <c r="R46" t="s">
        <v>1303</v>
      </c>
      <c r="S46" t="s">
        <v>1304</v>
      </c>
      <c r="X46">
        <v>0</v>
      </c>
    </row>
    <row r="47" spans="1:24" ht="18" customHeight="1">
      <c r="A47" t="s">
        <v>1730</v>
      </c>
      <c r="B47" t="s">
        <v>250</v>
      </c>
      <c r="C47" t="s">
        <v>1733</v>
      </c>
      <c r="D47" s="66">
        <v>45560.754336626407</v>
      </c>
      <c r="E47" s="66">
        <v>45541.68252746456</v>
      </c>
      <c r="F47" t="s">
        <v>763</v>
      </c>
      <c r="G47" t="s">
        <v>387</v>
      </c>
      <c r="H47" t="s">
        <v>509</v>
      </c>
      <c r="I47" t="s">
        <v>292</v>
      </c>
      <c r="J47" t="s">
        <v>764</v>
      </c>
      <c r="K47" t="s">
        <v>280</v>
      </c>
      <c r="L47" t="s">
        <v>278</v>
      </c>
      <c r="M47">
        <v>2</v>
      </c>
      <c r="N47">
        <v>0</v>
      </c>
      <c r="O47" t="s">
        <v>1500</v>
      </c>
      <c r="P47" t="s">
        <v>1501</v>
      </c>
      <c r="Q47" t="s">
        <v>1502</v>
      </c>
      <c r="R47" t="s">
        <v>1503</v>
      </c>
      <c r="S47" t="s">
        <v>1504</v>
      </c>
      <c r="U47" t="s">
        <v>1505</v>
      </c>
      <c r="X47">
        <v>0</v>
      </c>
    </row>
    <row r="48" spans="1:24" ht="18" customHeight="1">
      <c r="A48" t="s">
        <v>1724</v>
      </c>
      <c r="B48" t="s">
        <v>250</v>
      </c>
      <c r="C48" t="s">
        <v>1736</v>
      </c>
      <c r="D48" s="66">
        <v>45562.440014397798</v>
      </c>
      <c r="E48" s="66">
        <v>45560.625774374203</v>
      </c>
      <c r="F48" t="s">
        <v>1560</v>
      </c>
      <c r="G48" t="s">
        <v>283</v>
      </c>
      <c r="H48" t="s">
        <v>1561</v>
      </c>
      <c r="I48" t="s">
        <v>251</v>
      </c>
      <c r="J48" t="s">
        <v>1562</v>
      </c>
      <c r="K48" t="s">
        <v>278</v>
      </c>
      <c r="L48" t="s">
        <v>547</v>
      </c>
      <c r="M48">
        <v>1</v>
      </c>
      <c r="N48">
        <v>0</v>
      </c>
      <c r="O48" t="s">
        <v>1569</v>
      </c>
      <c r="R48" t="s">
        <v>1570</v>
      </c>
      <c r="S48" t="s">
        <v>750</v>
      </c>
      <c r="X48">
        <v>0</v>
      </c>
    </row>
    <row r="49" spans="1:24" ht="18" customHeight="1">
      <c r="A49" t="s">
        <v>1725</v>
      </c>
      <c r="B49" t="s">
        <v>250</v>
      </c>
      <c r="C49" t="s">
        <v>1735</v>
      </c>
      <c r="D49" s="66">
        <v>45547.77703172162</v>
      </c>
      <c r="E49" s="66">
        <v>45547.520146742187</v>
      </c>
      <c r="F49" t="s">
        <v>392</v>
      </c>
      <c r="G49" t="s">
        <v>387</v>
      </c>
      <c r="H49" t="s">
        <v>388</v>
      </c>
      <c r="I49" t="s">
        <v>292</v>
      </c>
      <c r="J49" t="s">
        <v>376</v>
      </c>
      <c r="K49" t="s">
        <v>278</v>
      </c>
      <c r="L49" t="s">
        <v>547</v>
      </c>
      <c r="M49">
        <v>1</v>
      </c>
      <c r="N49">
        <v>1</v>
      </c>
      <c r="O49" t="s">
        <v>1644</v>
      </c>
      <c r="R49" t="s">
        <v>1645</v>
      </c>
      <c r="X49">
        <v>0</v>
      </c>
    </row>
    <row r="50" spans="1:24" ht="18" customHeight="1">
      <c r="A50" t="s">
        <v>1724</v>
      </c>
      <c r="B50" t="s">
        <v>252</v>
      </c>
      <c r="C50" t="s">
        <v>1734</v>
      </c>
      <c r="D50" s="66">
        <v>45552.41221810758</v>
      </c>
      <c r="E50" s="66">
        <v>45551.703461830883</v>
      </c>
      <c r="F50" t="s">
        <v>1615</v>
      </c>
      <c r="G50" t="s">
        <v>387</v>
      </c>
      <c r="H50" t="s">
        <v>465</v>
      </c>
      <c r="I50" t="s">
        <v>289</v>
      </c>
      <c r="J50" t="s">
        <v>1684</v>
      </c>
      <c r="K50" t="s">
        <v>633</v>
      </c>
      <c r="L50" t="s">
        <v>633</v>
      </c>
      <c r="O50" t="s">
        <v>1685</v>
      </c>
      <c r="X50">
        <v>0</v>
      </c>
    </row>
    <row r="51" spans="1:24" ht="18" customHeight="1">
      <c r="A51" t="s">
        <v>1726</v>
      </c>
      <c r="B51" t="s">
        <v>551</v>
      </c>
      <c r="C51" t="s">
        <v>1737</v>
      </c>
      <c r="D51" s="66">
        <v>45565.448908749451</v>
      </c>
      <c r="E51" s="66">
        <v>45559.349824511562</v>
      </c>
      <c r="F51" t="s">
        <v>392</v>
      </c>
      <c r="G51" t="s">
        <v>387</v>
      </c>
      <c r="H51" t="s">
        <v>388</v>
      </c>
      <c r="I51" t="s">
        <v>251</v>
      </c>
      <c r="J51" t="s">
        <v>1692</v>
      </c>
      <c r="K51" t="s">
        <v>278</v>
      </c>
      <c r="L51" t="s">
        <v>334</v>
      </c>
      <c r="O51" t="s">
        <v>1693</v>
      </c>
      <c r="P51" t="s">
        <v>1694</v>
      </c>
      <c r="X51">
        <v>0</v>
      </c>
    </row>
    <row r="52" spans="1:24" ht="18" customHeight="1">
      <c r="A52" t="s">
        <v>1721</v>
      </c>
      <c r="B52" t="s">
        <v>43</v>
      </c>
      <c r="C52" t="s">
        <v>1735</v>
      </c>
      <c r="D52" s="2">
        <v>45398.572344178239</v>
      </c>
      <c r="E52" s="2">
        <v>45384.521499965282</v>
      </c>
      <c r="F52" t="s">
        <v>380</v>
      </c>
      <c r="G52" t="s">
        <v>387</v>
      </c>
      <c r="H52" t="s">
        <v>381</v>
      </c>
      <c r="I52" t="s">
        <v>292</v>
      </c>
      <c r="J52" t="s">
        <v>336</v>
      </c>
      <c r="K52" t="s">
        <v>278</v>
      </c>
      <c r="L52" t="s">
        <v>278</v>
      </c>
      <c r="M52">
        <v>2</v>
      </c>
      <c r="N52">
        <v>0</v>
      </c>
      <c r="O52">
        <v>2.0180560000000001</v>
      </c>
      <c r="R52">
        <v>1.3368059999999999</v>
      </c>
      <c r="S52">
        <v>9.3544789999999995</v>
      </c>
      <c r="T52">
        <v>1.3414699999999999</v>
      </c>
    </row>
    <row r="53" spans="1:24" ht="18" customHeight="1">
      <c r="A53" t="s">
        <v>1721</v>
      </c>
      <c r="B53" t="s">
        <v>43</v>
      </c>
      <c r="C53" t="s">
        <v>1733</v>
      </c>
      <c r="D53" s="2">
        <v>45313.787435069447</v>
      </c>
      <c r="E53" s="2">
        <v>45307.86358690972</v>
      </c>
      <c r="F53" t="s">
        <v>382</v>
      </c>
      <c r="G53" t="s">
        <v>283</v>
      </c>
      <c r="H53" t="s">
        <v>383</v>
      </c>
      <c r="K53" t="s">
        <v>278</v>
      </c>
      <c r="L53" t="s">
        <v>278</v>
      </c>
      <c r="M53">
        <v>3</v>
      </c>
      <c r="N53">
        <v>0</v>
      </c>
      <c r="O53">
        <v>0.75438700000000003</v>
      </c>
      <c r="R53">
        <v>1.0547219999999999</v>
      </c>
      <c r="S53">
        <v>4.1147220000000004</v>
      </c>
    </row>
    <row r="54" spans="1:24" ht="18" customHeight="1">
      <c r="A54" t="s">
        <v>1724</v>
      </c>
      <c r="B54" t="s">
        <v>252</v>
      </c>
      <c r="C54" t="s">
        <v>1736</v>
      </c>
      <c r="E54" s="2">
        <v>45296.901556863428</v>
      </c>
      <c r="F54" t="s">
        <v>384</v>
      </c>
      <c r="G54" t="s">
        <v>283</v>
      </c>
      <c r="H54" t="s">
        <v>385</v>
      </c>
      <c r="O54">
        <v>3.746343</v>
      </c>
    </row>
    <row r="55" spans="1:24" ht="18" customHeight="1">
      <c r="A55" t="s">
        <v>1726</v>
      </c>
      <c r="B55" t="s">
        <v>250</v>
      </c>
      <c r="C55" t="s">
        <v>1737</v>
      </c>
      <c r="D55" s="2">
        <v>45342.79680019676</v>
      </c>
      <c r="E55" s="2">
        <v>45342.795610046291</v>
      </c>
      <c r="F55" t="s">
        <v>386</v>
      </c>
      <c r="G55" t="s">
        <v>387</v>
      </c>
      <c r="H55" t="s">
        <v>387</v>
      </c>
      <c r="I55" t="s">
        <v>292</v>
      </c>
      <c r="J55" t="s">
        <v>148</v>
      </c>
      <c r="K55" t="s">
        <v>279</v>
      </c>
      <c r="L55" t="s">
        <v>279</v>
      </c>
      <c r="M55">
        <v>1</v>
      </c>
      <c r="N55">
        <v>1</v>
      </c>
      <c r="O55">
        <v>5.2099999999999998E-4</v>
      </c>
      <c r="R55">
        <v>1.85E-4</v>
      </c>
      <c r="S55">
        <v>4.6299999999999998E-4</v>
      </c>
    </row>
    <row r="56" spans="1:24" ht="18" customHeight="1">
      <c r="A56" t="s">
        <v>1724</v>
      </c>
      <c r="B56" t="s">
        <v>250</v>
      </c>
      <c r="C56" t="s">
        <v>1733</v>
      </c>
      <c r="D56" s="2">
        <v>45397.549069398148</v>
      </c>
      <c r="E56" s="2">
        <v>45377.869125763893</v>
      </c>
      <c r="F56" t="s">
        <v>15</v>
      </c>
      <c r="G56" t="s">
        <v>387</v>
      </c>
      <c r="H56" t="s">
        <v>388</v>
      </c>
      <c r="I56" t="s">
        <v>292</v>
      </c>
      <c r="J56" t="s">
        <v>337</v>
      </c>
      <c r="K56" t="s">
        <v>278</v>
      </c>
      <c r="L56" t="s">
        <v>278</v>
      </c>
      <c r="M56">
        <v>18</v>
      </c>
      <c r="N56">
        <v>0</v>
      </c>
      <c r="O56">
        <v>0.66504600000000003</v>
      </c>
      <c r="R56">
        <v>16.231643999999999</v>
      </c>
      <c r="S56">
        <v>2.7832409999999999</v>
      </c>
    </row>
    <row r="57" spans="1:24" ht="18" customHeight="1">
      <c r="A57" t="s">
        <v>1728</v>
      </c>
      <c r="B57" t="s">
        <v>43</v>
      </c>
      <c r="C57" t="s">
        <v>1735</v>
      </c>
      <c r="D57" s="2">
        <v>45366.626388159733</v>
      </c>
      <c r="E57" s="2">
        <v>45363.989755983799</v>
      </c>
      <c r="F57" t="s">
        <v>389</v>
      </c>
      <c r="G57" t="s">
        <v>283</v>
      </c>
      <c r="H57" t="s">
        <v>390</v>
      </c>
      <c r="I57" t="s">
        <v>289</v>
      </c>
      <c r="J57" t="s">
        <v>294</v>
      </c>
      <c r="K57" t="s">
        <v>279</v>
      </c>
      <c r="L57" t="s">
        <v>279</v>
      </c>
      <c r="M57">
        <v>1</v>
      </c>
      <c r="N57">
        <v>16</v>
      </c>
      <c r="O57">
        <v>0.84576399999999996</v>
      </c>
      <c r="R57">
        <v>4.4000000000000002E-4</v>
      </c>
      <c r="S57">
        <v>1.7254510000000001</v>
      </c>
    </row>
    <row r="58" spans="1:24" ht="18" customHeight="1">
      <c r="A58" t="s">
        <v>1727</v>
      </c>
      <c r="B58" t="s">
        <v>250</v>
      </c>
      <c r="C58" t="s">
        <v>1734</v>
      </c>
      <c r="D58" s="2">
        <v>45324.552920601847</v>
      </c>
      <c r="E58" s="2">
        <v>45314.656488217588</v>
      </c>
      <c r="F58" t="s">
        <v>392</v>
      </c>
      <c r="G58" t="s">
        <v>387</v>
      </c>
      <c r="H58" t="s">
        <v>393</v>
      </c>
      <c r="K58" t="s">
        <v>279</v>
      </c>
      <c r="L58" t="s">
        <v>279</v>
      </c>
      <c r="M58">
        <v>2</v>
      </c>
      <c r="N58">
        <v>2</v>
      </c>
      <c r="O58">
        <v>1.6122999999999998E-2</v>
      </c>
      <c r="R58">
        <v>1.0804050000000001</v>
      </c>
      <c r="S58">
        <v>8.7998840000000005</v>
      </c>
    </row>
    <row r="59" spans="1:24" ht="18" customHeight="1">
      <c r="A59" t="s">
        <v>1721</v>
      </c>
      <c r="B59" t="s">
        <v>43</v>
      </c>
      <c r="C59" t="s">
        <v>1734</v>
      </c>
      <c r="D59" s="2">
        <v>45366.750617407408</v>
      </c>
      <c r="E59" s="2">
        <v>45364.57421875</v>
      </c>
      <c r="F59" t="s">
        <v>394</v>
      </c>
      <c r="G59" t="s">
        <v>283</v>
      </c>
      <c r="H59" t="s">
        <v>395</v>
      </c>
      <c r="I59" t="s">
        <v>289</v>
      </c>
      <c r="J59" t="s">
        <v>148</v>
      </c>
      <c r="K59" t="s">
        <v>280</v>
      </c>
      <c r="L59" t="s">
        <v>280</v>
      </c>
      <c r="M59">
        <v>1</v>
      </c>
      <c r="N59">
        <v>9</v>
      </c>
      <c r="O59">
        <v>0.263461</v>
      </c>
      <c r="R59">
        <v>1.0300000000000001E-3</v>
      </c>
      <c r="S59">
        <v>1.911875</v>
      </c>
    </row>
    <row r="60" spans="1:24" ht="18" customHeight="1">
      <c r="A60" t="s">
        <v>1722</v>
      </c>
      <c r="B60" t="s">
        <v>250</v>
      </c>
      <c r="C60" t="s">
        <v>1734</v>
      </c>
      <c r="D60" s="2">
        <v>45299.786854930557</v>
      </c>
      <c r="E60" s="2">
        <v>45296.880541203704</v>
      </c>
      <c r="F60" t="s">
        <v>396</v>
      </c>
      <c r="G60" t="s">
        <v>285</v>
      </c>
      <c r="H60" t="s">
        <v>397</v>
      </c>
      <c r="K60" t="s">
        <v>279</v>
      </c>
      <c r="L60" t="s">
        <v>279</v>
      </c>
      <c r="M60">
        <v>1</v>
      </c>
      <c r="N60">
        <v>1</v>
      </c>
      <c r="O60">
        <v>1.3854E-2</v>
      </c>
      <c r="R60">
        <v>1.787E-2</v>
      </c>
      <c r="S60">
        <v>2.8745720000000001</v>
      </c>
    </row>
    <row r="61" spans="1:24" ht="18" customHeight="1">
      <c r="A61" t="s">
        <v>1730</v>
      </c>
      <c r="B61" t="s">
        <v>250</v>
      </c>
      <c r="C61" t="s">
        <v>1735</v>
      </c>
      <c r="D61" s="2">
        <v>45394.516254201393</v>
      </c>
      <c r="E61" s="2">
        <v>45392.787511006944</v>
      </c>
      <c r="F61" t="s">
        <v>398</v>
      </c>
      <c r="G61" t="s">
        <v>283</v>
      </c>
      <c r="H61" t="s">
        <v>399</v>
      </c>
      <c r="I61" t="s">
        <v>292</v>
      </c>
      <c r="J61" t="s">
        <v>338</v>
      </c>
      <c r="K61" t="s">
        <v>278</v>
      </c>
      <c r="L61" t="s">
        <v>278</v>
      </c>
      <c r="M61">
        <v>2</v>
      </c>
      <c r="N61">
        <v>0</v>
      </c>
      <c r="O61">
        <v>1.7269209999999999</v>
      </c>
    </row>
    <row r="62" spans="1:24" ht="18" customHeight="1">
      <c r="A62" t="s">
        <v>1722</v>
      </c>
      <c r="B62" t="s">
        <v>250</v>
      </c>
      <c r="C62" t="s">
        <v>1737</v>
      </c>
      <c r="D62" s="2">
        <v>45373.832616863423</v>
      </c>
      <c r="E62" s="2">
        <v>45357.816630844907</v>
      </c>
      <c r="F62" t="s">
        <v>400</v>
      </c>
      <c r="G62" t="s">
        <v>284</v>
      </c>
      <c r="H62" t="s">
        <v>401</v>
      </c>
      <c r="I62" t="s">
        <v>290</v>
      </c>
      <c r="J62" t="s">
        <v>295</v>
      </c>
      <c r="K62" t="s">
        <v>279</v>
      </c>
      <c r="L62" t="s">
        <v>278</v>
      </c>
      <c r="O62">
        <v>0.74128499999999997</v>
      </c>
      <c r="P62">
        <v>15.274687999999999</v>
      </c>
    </row>
    <row r="63" spans="1:24" ht="18" customHeight="1">
      <c r="A63" t="s">
        <v>1730</v>
      </c>
      <c r="B63" t="s">
        <v>250</v>
      </c>
      <c r="C63" t="s">
        <v>1733</v>
      </c>
      <c r="D63" s="2">
        <v>45385.78469601852</v>
      </c>
      <c r="E63" s="2">
        <v>45366.874726087961</v>
      </c>
      <c r="F63" t="s">
        <v>402</v>
      </c>
      <c r="G63" t="s">
        <v>283</v>
      </c>
      <c r="H63" t="s">
        <v>403</v>
      </c>
      <c r="I63" t="s">
        <v>292</v>
      </c>
      <c r="J63" t="s">
        <v>339</v>
      </c>
      <c r="K63" t="s">
        <v>279</v>
      </c>
      <c r="L63" t="s">
        <v>279</v>
      </c>
      <c r="O63">
        <v>2.6612149999999999</v>
      </c>
      <c r="P63">
        <v>0.33303199999999999</v>
      </c>
      <c r="Q63">
        <v>2.9607749999999999</v>
      </c>
      <c r="R63">
        <v>4.7992359999999996</v>
      </c>
      <c r="S63">
        <v>8.1556829999999998</v>
      </c>
    </row>
    <row r="64" spans="1:24" ht="18" customHeight="1">
      <c r="A64" t="s">
        <v>1723</v>
      </c>
      <c r="B64" t="s">
        <v>250</v>
      </c>
      <c r="C64" t="s">
        <v>1736</v>
      </c>
      <c r="D64" s="2">
        <v>45366.625840000001</v>
      </c>
      <c r="E64" s="2">
        <v>45355.818145625002</v>
      </c>
      <c r="F64" t="s">
        <v>404</v>
      </c>
      <c r="G64" t="s">
        <v>283</v>
      </c>
      <c r="H64" t="s">
        <v>405</v>
      </c>
      <c r="I64" t="s">
        <v>291</v>
      </c>
      <c r="J64" t="s">
        <v>296</v>
      </c>
      <c r="K64" t="s">
        <v>279</v>
      </c>
      <c r="L64" t="s">
        <v>279</v>
      </c>
      <c r="M64">
        <v>2</v>
      </c>
      <c r="N64">
        <v>2</v>
      </c>
      <c r="O64">
        <v>0.71142399999999995</v>
      </c>
      <c r="R64">
        <v>9.2207179999999997</v>
      </c>
      <c r="S64">
        <v>0.87553199999999998</v>
      </c>
    </row>
    <row r="65" spans="1:20" ht="18" customHeight="1">
      <c r="A65" t="s">
        <v>1726</v>
      </c>
      <c r="B65" t="s">
        <v>43</v>
      </c>
      <c r="C65" t="s">
        <v>1735</v>
      </c>
      <c r="D65" s="2">
        <v>45398.746888229172</v>
      </c>
      <c r="E65" s="2">
        <v>45392.693307546302</v>
      </c>
      <c r="F65" t="s">
        <v>406</v>
      </c>
      <c r="G65" t="s">
        <v>283</v>
      </c>
      <c r="H65" t="s">
        <v>407</v>
      </c>
      <c r="I65" t="s">
        <v>292</v>
      </c>
      <c r="J65" t="s">
        <v>340</v>
      </c>
      <c r="K65" t="s">
        <v>278</v>
      </c>
      <c r="L65" t="s">
        <v>278</v>
      </c>
      <c r="M65">
        <v>6</v>
      </c>
      <c r="N65">
        <v>0</v>
      </c>
      <c r="O65">
        <v>0.90781299999999998</v>
      </c>
      <c r="R65">
        <v>1.0215970000000001</v>
      </c>
      <c r="S65">
        <v>4.1241320000000004</v>
      </c>
    </row>
    <row r="66" spans="1:20" ht="18" customHeight="1">
      <c r="A66" t="s">
        <v>1727</v>
      </c>
      <c r="B66" t="s">
        <v>250</v>
      </c>
      <c r="C66" t="s">
        <v>1735</v>
      </c>
      <c r="D66" s="2">
        <v>45369.595030694443</v>
      </c>
      <c r="E66" s="2">
        <v>45366.570546817129</v>
      </c>
      <c r="F66" t="s">
        <v>15</v>
      </c>
      <c r="G66" t="s">
        <v>387</v>
      </c>
      <c r="H66" t="s">
        <v>393</v>
      </c>
      <c r="I66" t="s">
        <v>289</v>
      </c>
      <c r="J66" t="s">
        <v>148</v>
      </c>
      <c r="K66" t="s">
        <v>280</v>
      </c>
      <c r="L66" t="s">
        <v>280</v>
      </c>
      <c r="M66">
        <v>1</v>
      </c>
      <c r="N66">
        <v>18</v>
      </c>
      <c r="O66">
        <v>3.2400000000000001E-4</v>
      </c>
      <c r="R66">
        <v>3.0237379999999998</v>
      </c>
      <c r="S66">
        <v>4.0499999999999998E-4</v>
      </c>
    </row>
    <row r="67" spans="1:20" ht="18" customHeight="1">
      <c r="A67" t="s">
        <v>1728</v>
      </c>
      <c r="B67" t="s">
        <v>252</v>
      </c>
      <c r="C67" t="s">
        <v>1734</v>
      </c>
      <c r="E67" s="2">
        <v>45247.870793344897</v>
      </c>
      <c r="F67" t="s">
        <v>89</v>
      </c>
      <c r="G67" t="s">
        <v>283</v>
      </c>
      <c r="H67" t="s">
        <v>387</v>
      </c>
      <c r="K67" t="s">
        <v>280</v>
      </c>
      <c r="L67" t="s">
        <v>280</v>
      </c>
      <c r="M67">
        <v>1</v>
      </c>
      <c r="N67">
        <v>9</v>
      </c>
      <c r="O67">
        <v>5.6522690000000004</v>
      </c>
      <c r="P67">
        <v>95.088576000000003</v>
      </c>
    </row>
    <row r="68" spans="1:20" ht="18" customHeight="1">
      <c r="A68" t="s">
        <v>1730</v>
      </c>
      <c r="B68" t="s">
        <v>252</v>
      </c>
      <c r="C68" t="s">
        <v>1735</v>
      </c>
      <c r="E68" s="2">
        <v>45331.558087407408</v>
      </c>
      <c r="F68" t="s">
        <v>15</v>
      </c>
      <c r="G68" t="s">
        <v>387</v>
      </c>
      <c r="H68" t="s">
        <v>393</v>
      </c>
      <c r="I68" t="s">
        <v>292</v>
      </c>
      <c r="J68" t="s">
        <v>341</v>
      </c>
      <c r="O68">
        <v>4.75E-4</v>
      </c>
      <c r="R68">
        <v>24.086192</v>
      </c>
    </row>
    <row r="69" spans="1:20" ht="18" customHeight="1">
      <c r="A69" t="s">
        <v>1731</v>
      </c>
      <c r="B69" t="s">
        <v>250</v>
      </c>
      <c r="C69" t="s">
        <v>1736</v>
      </c>
      <c r="D69" s="2">
        <v>45370.538116539348</v>
      </c>
      <c r="E69" s="2">
        <v>45365.80303771991</v>
      </c>
      <c r="F69" t="s">
        <v>15</v>
      </c>
      <c r="G69" t="s">
        <v>387</v>
      </c>
      <c r="H69" t="s">
        <v>393</v>
      </c>
      <c r="I69" t="s">
        <v>292</v>
      </c>
      <c r="J69" t="s">
        <v>297</v>
      </c>
      <c r="K69" t="s">
        <v>279</v>
      </c>
      <c r="L69" t="s">
        <v>279</v>
      </c>
      <c r="M69">
        <v>0</v>
      </c>
      <c r="N69">
        <v>0</v>
      </c>
      <c r="O69">
        <v>3.3599999999999998E-4</v>
      </c>
      <c r="R69">
        <v>0.75771999999999995</v>
      </c>
      <c r="S69">
        <v>3.9770020000000001</v>
      </c>
    </row>
    <row r="70" spans="1:20" ht="18" customHeight="1">
      <c r="A70" t="s">
        <v>1731</v>
      </c>
      <c r="B70" t="s">
        <v>252</v>
      </c>
      <c r="C70" t="s">
        <v>1735</v>
      </c>
      <c r="E70" s="2">
        <v>45357.583085138889</v>
      </c>
      <c r="F70" t="s">
        <v>408</v>
      </c>
      <c r="G70" t="s">
        <v>387</v>
      </c>
      <c r="H70" t="s">
        <v>409</v>
      </c>
      <c r="I70" t="s">
        <v>292</v>
      </c>
      <c r="J70" t="s">
        <v>342</v>
      </c>
      <c r="K70" t="s">
        <v>280</v>
      </c>
      <c r="L70" t="s">
        <v>279</v>
      </c>
      <c r="M70">
        <v>4</v>
      </c>
      <c r="N70">
        <v>1</v>
      </c>
      <c r="O70">
        <v>0.33546300000000001</v>
      </c>
      <c r="P70">
        <v>2.2000000000000001E-4</v>
      </c>
      <c r="R70">
        <v>18.739560000000001</v>
      </c>
    </row>
    <row r="71" spans="1:20" ht="18" customHeight="1">
      <c r="A71" t="s">
        <v>1728</v>
      </c>
      <c r="B71" t="s">
        <v>252</v>
      </c>
      <c r="C71" t="s">
        <v>1736</v>
      </c>
      <c r="E71" s="2">
        <v>45357.581109467588</v>
      </c>
      <c r="F71" t="s">
        <v>408</v>
      </c>
      <c r="G71" t="s">
        <v>387</v>
      </c>
      <c r="H71" t="s">
        <v>409</v>
      </c>
      <c r="I71" t="s">
        <v>292</v>
      </c>
      <c r="J71" t="s">
        <v>343</v>
      </c>
      <c r="K71" t="s">
        <v>279</v>
      </c>
      <c r="L71" t="s">
        <v>280</v>
      </c>
      <c r="M71">
        <v>0</v>
      </c>
      <c r="N71">
        <v>0</v>
      </c>
      <c r="O71">
        <v>0.33709499999999998</v>
      </c>
      <c r="P71">
        <v>20.773980999999999</v>
      </c>
      <c r="R71">
        <v>7.8869100000000003</v>
      </c>
    </row>
    <row r="72" spans="1:20" ht="18" customHeight="1">
      <c r="A72" t="s">
        <v>1723</v>
      </c>
      <c r="B72" t="s">
        <v>43</v>
      </c>
      <c r="C72" t="s">
        <v>1733</v>
      </c>
      <c r="D72" s="2">
        <v>45366.751484108798</v>
      </c>
      <c r="E72" s="2">
        <v>45352.686870057871</v>
      </c>
      <c r="F72" t="s">
        <v>380</v>
      </c>
      <c r="G72" t="s">
        <v>387</v>
      </c>
      <c r="H72" t="s">
        <v>410</v>
      </c>
      <c r="I72" t="s">
        <v>292</v>
      </c>
      <c r="J72" t="s">
        <v>298</v>
      </c>
      <c r="K72" t="s">
        <v>278</v>
      </c>
      <c r="L72" t="s">
        <v>278</v>
      </c>
      <c r="O72">
        <v>2.9545949999999999</v>
      </c>
      <c r="P72">
        <v>7.0940390000000004</v>
      </c>
      <c r="R72">
        <v>1.8853009999999999</v>
      </c>
      <c r="S72">
        <v>1.057488</v>
      </c>
      <c r="T72">
        <v>1.0731599999999999</v>
      </c>
    </row>
    <row r="73" spans="1:20" ht="18" customHeight="1">
      <c r="A73" t="s">
        <v>1727</v>
      </c>
      <c r="B73" t="s">
        <v>250</v>
      </c>
      <c r="C73" t="s">
        <v>1733</v>
      </c>
      <c r="D73" s="2">
        <v>45323.656906504628</v>
      </c>
      <c r="E73" s="2">
        <v>45306.645765810194</v>
      </c>
      <c r="F73" t="s">
        <v>411</v>
      </c>
      <c r="G73" t="s">
        <v>285</v>
      </c>
      <c r="H73" t="s">
        <v>412</v>
      </c>
      <c r="K73" t="s">
        <v>279</v>
      </c>
      <c r="L73" t="s">
        <v>279</v>
      </c>
      <c r="M73">
        <v>3</v>
      </c>
      <c r="N73">
        <v>0</v>
      </c>
      <c r="O73">
        <v>0.19687499999999999</v>
      </c>
      <c r="P73">
        <v>7.8374540000000001</v>
      </c>
      <c r="R73">
        <v>8.1148380000000007</v>
      </c>
      <c r="S73">
        <v>0.86194400000000004</v>
      </c>
    </row>
    <row r="74" spans="1:20" ht="18" customHeight="1">
      <c r="A74" t="s">
        <v>1729</v>
      </c>
      <c r="B74" t="s">
        <v>250</v>
      </c>
      <c r="C74" t="s">
        <v>1736</v>
      </c>
      <c r="D74" s="2">
        <v>45330.787098946763</v>
      </c>
      <c r="E74" s="2">
        <v>45306.645975034728</v>
      </c>
      <c r="F74" t="s">
        <v>15</v>
      </c>
      <c r="G74" t="s">
        <v>387</v>
      </c>
      <c r="H74" t="s">
        <v>393</v>
      </c>
      <c r="K74" t="s">
        <v>278</v>
      </c>
      <c r="L74" t="s">
        <v>278</v>
      </c>
      <c r="M74">
        <v>3</v>
      </c>
      <c r="N74">
        <v>0</v>
      </c>
      <c r="O74">
        <v>4.0499999999999998E-4</v>
      </c>
      <c r="P74">
        <v>1.9910000000000001E-3</v>
      </c>
      <c r="R74">
        <v>1.1735420000000001</v>
      </c>
      <c r="S74">
        <v>9.0132519999999996</v>
      </c>
      <c r="T74">
        <v>13.951898</v>
      </c>
    </row>
    <row r="75" spans="1:20" ht="18" customHeight="1">
      <c r="A75" t="s">
        <v>1729</v>
      </c>
      <c r="B75" t="s">
        <v>252</v>
      </c>
      <c r="C75" t="s">
        <v>1733</v>
      </c>
      <c r="E75" s="2">
        <v>45397.872634687497</v>
      </c>
      <c r="F75" t="s">
        <v>502</v>
      </c>
      <c r="G75" t="s">
        <v>288</v>
      </c>
      <c r="H75" t="s">
        <v>445</v>
      </c>
      <c r="I75" t="s">
        <v>292</v>
      </c>
      <c r="J75" t="s">
        <v>503</v>
      </c>
      <c r="M75">
        <v>3</v>
      </c>
      <c r="N75">
        <v>0</v>
      </c>
      <c r="O75">
        <v>2.6894330000000002</v>
      </c>
      <c r="R75">
        <v>4.2331250000000002</v>
      </c>
    </row>
    <row r="76" spans="1:20" ht="18" customHeight="1">
      <c r="A76" t="s">
        <v>1723</v>
      </c>
      <c r="B76" t="s">
        <v>250</v>
      </c>
      <c r="C76" t="s">
        <v>1736</v>
      </c>
      <c r="D76" s="2">
        <v>45362.604801493057</v>
      </c>
      <c r="E76" s="2">
        <v>45350.556067233803</v>
      </c>
      <c r="F76" t="s">
        <v>413</v>
      </c>
      <c r="G76" t="s">
        <v>283</v>
      </c>
      <c r="H76" t="s">
        <v>414</v>
      </c>
      <c r="I76" t="s">
        <v>292</v>
      </c>
      <c r="J76" t="s">
        <v>299</v>
      </c>
      <c r="K76" t="s">
        <v>279</v>
      </c>
      <c r="L76" t="s">
        <v>279</v>
      </c>
      <c r="M76">
        <v>1</v>
      </c>
      <c r="N76">
        <v>0</v>
      </c>
      <c r="O76">
        <v>4.9732060000000002</v>
      </c>
      <c r="P76">
        <v>1.0436570000000001</v>
      </c>
      <c r="Q76">
        <v>1.998507</v>
      </c>
      <c r="R76">
        <v>0.23460600000000001</v>
      </c>
      <c r="S76">
        <v>3.7987150000000001</v>
      </c>
    </row>
    <row r="77" spans="1:20" ht="18" customHeight="1">
      <c r="A77" t="s">
        <v>1730</v>
      </c>
      <c r="B77" t="s">
        <v>250</v>
      </c>
      <c r="C77" t="s">
        <v>1737</v>
      </c>
      <c r="D77" s="2">
        <v>45386.751266041669</v>
      </c>
      <c r="E77" s="2">
        <v>45377.792490231477</v>
      </c>
      <c r="F77" t="s">
        <v>415</v>
      </c>
      <c r="G77" t="s">
        <v>387</v>
      </c>
      <c r="H77" t="s">
        <v>416</v>
      </c>
      <c r="I77" t="s">
        <v>292</v>
      </c>
      <c r="J77" t="s">
        <v>344</v>
      </c>
      <c r="K77" t="s">
        <v>278</v>
      </c>
      <c r="L77" t="s">
        <v>278</v>
      </c>
      <c r="M77">
        <v>2</v>
      </c>
      <c r="N77">
        <v>0</v>
      </c>
      <c r="O77">
        <v>1.0929169999999999</v>
      </c>
      <c r="P77">
        <v>4.6673260000000001</v>
      </c>
      <c r="R77">
        <v>6.7359999999999998E-3</v>
      </c>
      <c r="S77">
        <v>3.1917589999999998</v>
      </c>
    </row>
    <row r="78" spans="1:20" ht="18" customHeight="1">
      <c r="A78" t="s">
        <v>1723</v>
      </c>
      <c r="B78" t="s">
        <v>252</v>
      </c>
      <c r="C78" t="s">
        <v>1734</v>
      </c>
      <c r="E78" s="2">
        <v>45386.822931504626</v>
      </c>
      <c r="F78" t="s">
        <v>417</v>
      </c>
      <c r="G78" t="s">
        <v>288</v>
      </c>
      <c r="H78" t="s">
        <v>418</v>
      </c>
      <c r="I78" t="s">
        <v>334</v>
      </c>
      <c r="J78" t="s">
        <v>345</v>
      </c>
      <c r="M78">
        <v>2</v>
      </c>
      <c r="N78">
        <v>0</v>
      </c>
      <c r="O78">
        <v>6.8008449999999998</v>
      </c>
    </row>
    <row r="79" spans="1:20" ht="18" customHeight="1">
      <c r="A79" t="s">
        <v>1721</v>
      </c>
      <c r="B79" t="s">
        <v>43</v>
      </c>
      <c r="C79" t="s">
        <v>1736</v>
      </c>
      <c r="D79" s="2">
        <v>45387.607496307872</v>
      </c>
      <c r="E79" s="2">
        <v>45344.576920277766</v>
      </c>
      <c r="F79" t="s">
        <v>392</v>
      </c>
      <c r="G79" t="s">
        <v>387</v>
      </c>
      <c r="H79" t="s">
        <v>393</v>
      </c>
      <c r="I79" t="s">
        <v>289</v>
      </c>
      <c r="J79" t="s">
        <v>346</v>
      </c>
      <c r="K79" t="s">
        <v>279</v>
      </c>
      <c r="L79" t="s">
        <v>391</v>
      </c>
      <c r="O79">
        <v>0.204734</v>
      </c>
      <c r="P79">
        <v>12.727917</v>
      </c>
      <c r="R79">
        <v>5.2993399999999999</v>
      </c>
      <c r="S79">
        <v>0.99347200000000002</v>
      </c>
      <c r="T79">
        <v>23.805081000000001</v>
      </c>
    </row>
    <row r="80" spans="1:20" ht="18" customHeight="1">
      <c r="A80" t="s">
        <v>1722</v>
      </c>
      <c r="B80" t="s">
        <v>250</v>
      </c>
      <c r="C80" t="s">
        <v>1733</v>
      </c>
      <c r="D80" s="2">
        <v>45383.552968935182</v>
      </c>
      <c r="E80" s="2">
        <v>45372.761445081022</v>
      </c>
      <c r="F80" t="s">
        <v>277</v>
      </c>
      <c r="G80" t="s">
        <v>387</v>
      </c>
      <c r="H80" t="s">
        <v>393</v>
      </c>
      <c r="I80" t="s">
        <v>292</v>
      </c>
      <c r="J80" t="s">
        <v>347</v>
      </c>
      <c r="K80" t="s">
        <v>278</v>
      </c>
      <c r="L80" t="s">
        <v>280</v>
      </c>
      <c r="M80">
        <v>4</v>
      </c>
      <c r="N80">
        <v>0</v>
      </c>
      <c r="O80">
        <v>8.6799999999999996E-4</v>
      </c>
      <c r="P80">
        <v>1.1196410000000001</v>
      </c>
      <c r="R80">
        <v>4.9867359999999996</v>
      </c>
      <c r="S80">
        <v>4.6842480000000002</v>
      </c>
    </row>
    <row r="81" spans="1:20" ht="18" customHeight="1">
      <c r="A81" t="s">
        <v>1731</v>
      </c>
      <c r="B81" t="s">
        <v>252</v>
      </c>
      <c r="C81" t="s">
        <v>1735</v>
      </c>
      <c r="E81" s="2">
        <v>45308.542741226847</v>
      </c>
      <c r="F81" t="s">
        <v>392</v>
      </c>
      <c r="G81" t="s">
        <v>387</v>
      </c>
      <c r="H81" t="s">
        <v>393</v>
      </c>
      <c r="K81" t="s">
        <v>280</v>
      </c>
      <c r="L81" t="s">
        <v>279</v>
      </c>
      <c r="M81">
        <v>4</v>
      </c>
      <c r="N81">
        <v>0</v>
      </c>
      <c r="O81">
        <v>7.4838000000000002E-2</v>
      </c>
      <c r="P81">
        <v>21.254640999999999</v>
      </c>
    </row>
    <row r="82" spans="1:20" ht="18" customHeight="1">
      <c r="A82" t="s">
        <v>1722</v>
      </c>
      <c r="B82" t="s">
        <v>250</v>
      </c>
      <c r="C82" t="s">
        <v>1737</v>
      </c>
      <c r="D82" s="2">
        <v>45299.786512025457</v>
      </c>
      <c r="E82" s="2">
        <v>45279.587226446762</v>
      </c>
      <c r="F82" t="s">
        <v>396</v>
      </c>
      <c r="G82" t="s">
        <v>285</v>
      </c>
      <c r="H82" t="s">
        <v>419</v>
      </c>
      <c r="K82" t="s">
        <v>279</v>
      </c>
      <c r="L82" t="s">
        <v>279</v>
      </c>
      <c r="O82">
        <v>9.1915279999999999</v>
      </c>
      <c r="R82">
        <v>6.0297219999999996</v>
      </c>
      <c r="S82">
        <v>4.9780090000000001</v>
      </c>
    </row>
    <row r="83" spans="1:20" ht="18" customHeight="1">
      <c r="A83" t="s">
        <v>1729</v>
      </c>
      <c r="B83" t="s">
        <v>250</v>
      </c>
      <c r="C83" t="s">
        <v>1736</v>
      </c>
      <c r="D83" s="2">
        <v>45336.755972592597</v>
      </c>
      <c r="E83" s="2">
        <v>45330.864102245367</v>
      </c>
      <c r="F83" t="s">
        <v>15</v>
      </c>
      <c r="G83" t="s">
        <v>387</v>
      </c>
      <c r="H83" t="s">
        <v>393</v>
      </c>
      <c r="I83" t="s">
        <v>292</v>
      </c>
      <c r="J83" t="s">
        <v>348</v>
      </c>
      <c r="K83" t="s">
        <v>278</v>
      </c>
      <c r="L83" t="s">
        <v>278</v>
      </c>
      <c r="M83">
        <v>3</v>
      </c>
      <c r="N83">
        <v>9</v>
      </c>
      <c r="O83">
        <v>0.661887</v>
      </c>
      <c r="R83">
        <v>5.2299540000000002</v>
      </c>
    </row>
    <row r="84" spans="1:20" ht="18" customHeight="1">
      <c r="A84" t="s">
        <v>1729</v>
      </c>
      <c r="B84" t="s">
        <v>252</v>
      </c>
      <c r="C84" t="s">
        <v>1734</v>
      </c>
      <c r="E84" s="2">
        <v>45359.580395925921</v>
      </c>
      <c r="F84" t="s">
        <v>420</v>
      </c>
      <c r="G84" t="s">
        <v>285</v>
      </c>
      <c r="H84" t="s">
        <v>421</v>
      </c>
      <c r="I84" t="s">
        <v>292</v>
      </c>
      <c r="J84" t="s">
        <v>349</v>
      </c>
      <c r="M84">
        <v>1</v>
      </c>
      <c r="N84">
        <v>1</v>
      </c>
      <c r="O84">
        <v>4.2046989999999997</v>
      </c>
    </row>
    <row r="85" spans="1:20" ht="18" customHeight="1">
      <c r="A85" t="s">
        <v>1725</v>
      </c>
      <c r="B85" t="s">
        <v>250</v>
      </c>
      <c r="C85" t="s">
        <v>1736</v>
      </c>
      <c r="D85" s="2">
        <v>45314.677361863432</v>
      </c>
      <c r="E85" s="2">
        <v>45301.844898298608</v>
      </c>
      <c r="F85" t="s">
        <v>380</v>
      </c>
      <c r="G85" t="s">
        <v>387</v>
      </c>
      <c r="H85" t="s">
        <v>422</v>
      </c>
      <c r="K85" t="s">
        <v>278</v>
      </c>
      <c r="L85" t="s">
        <v>279</v>
      </c>
      <c r="O85">
        <v>1.9837959999999999</v>
      </c>
      <c r="P85">
        <v>4.7878939999999997</v>
      </c>
      <c r="R85">
        <v>5.2324419999999998</v>
      </c>
      <c r="S85">
        <v>0.82829900000000001</v>
      </c>
    </row>
    <row r="86" spans="1:20" ht="18" customHeight="1">
      <c r="A86" t="s">
        <v>1727</v>
      </c>
      <c r="B86" t="s">
        <v>250</v>
      </c>
      <c r="C86" t="s">
        <v>1737</v>
      </c>
      <c r="D86" s="2">
        <v>45336.755395069442</v>
      </c>
      <c r="E86" s="2">
        <v>45303.800695381942</v>
      </c>
      <c r="F86" t="s">
        <v>423</v>
      </c>
      <c r="G86" t="s">
        <v>283</v>
      </c>
      <c r="H86" t="s">
        <v>387</v>
      </c>
      <c r="K86" t="s">
        <v>279</v>
      </c>
      <c r="L86" t="s">
        <v>279</v>
      </c>
      <c r="M86">
        <v>3</v>
      </c>
      <c r="N86">
        <v>0</v>
      </c>
      <c r="O86">
        <v>3.0428700000000002</v>
      </c>
      <c r="P86">
        <v>8.88537</v>
      </c>
      <c r="R86">
        <v>9.0613659999999996</v>
      </c>
      <c r="S86">
        <v>11.965069</v>
      </c>
    </row>
    <row r="87" spans="1:20" ht="18" customHeight="1">
      <c r="A87" t="s">
        <v>1729</v>
      </c>
      <c r="B87" t="s">
        <v>43</v>
      </c>
      <c r="C87" t="s">
        <v>1736</v>
      </c>
      <c r="D87" s="2">
        <v>45379.545700717586</v>
      </c>
      <c r="E87" s="2">
        <v>45356.687343055557</v>
      </c>
      <c r="F87" t="s">
        <v>424</v>
      </c>
      <c r="G87" t="s">
        <v>287</v>
      </c>
      <c r="H87" t="s">
        <v>425</v>
      </c>
      <c r="I87" t="s">
        <v>292</v>
      </c>
      <c r="J87" t="s">
        <v>300</v>
      </c>
      <c r="K87" t="s">
        <v>279</v>
      </c>
      <c r="L87" t="s">
        <v>279</v>
      </c>
      <c r="M87">
        <v>2</v>
      </c>
      <c r="N87">
        <v>0</v>
      </c>
      <c r="O87">
        <v>1.2300230000000001</v>
      </c>
      <c r="R87">
        <v>18.720023000000001</v>
      </c>
      <c r="S87">
        <v>2.9082870000000001</v>
      </c>
    </row>
    <row r="88" spans="1:20" ht="18" customHeight="1">
      <c r="A88" t="s">
        <v>1727</v>
      </c>
      <c r="B88" t="s">
        <v>250</v>
      </c>
      <c r="C88" t="s">
        <v>1734</v>
      </c>
      <c r="D88" s="2">
        <v>45386.614257233799</v>
      </c>
      <c r="E88" s="2">
        <v>45377.788555289357</v>
      </c>
      <c r="F88" t="s">
        <v>415</v>
      </c>
      <c r="G88" t="s">
        <v>387</v>
      </c>
      <c r="H88" t="s">
        <v>381</v>
      </c>
      <c r="I88" t="s">
        <v>292</v>
      </c>
      <c r="J88" t="s">
        <v>350</v>
      </c>
      <c r="K88" t="s">
        <v>278</v>
      </c>
      <c r="L88" t="s">
        <v>426</v>
      </c>
      <c r="M88">
        <v>1</v>
      </c>
      <c r="N88">
        <v>17</v>
      </c>
      <c r="O88">
        <v>1.0967819999999999</v>
      </c>
      <c r="P88">
        <v>4.6755899999999997</v>
      </c>
      <c r="R88">
        <v>2.0799999999999999E-4</v>
      </c>
      <c r="S88">
        <v>3.026354</v>
      </c>
      <c r="T88">
        <v>2.6724999999999999E-2</v>
      </c>
    </row>
    <row r="89" spans="1:20" ht="18" customHeight="1">
      <c r="A89" t="s">
        <v>1728</v>
      </c>
      <c r="B89" t="s">
        <v>250</v>
      </c>
      <c r="C89" t="s">
        <v>1735</v>
      </c>
      <c r="D89" s="2">
        <v>45359.604250277778</v>
      </c>
      <c r="E89" s="2">
        <v>45328.566996574067</v>
      </c>
      <c r="F89" t="s">
        <v>415</v>
      </c>
      <c r="G89" t="s">
        <v>387</v>
      </c>
      <c r="H89" t="s">
        <v>387</v>
      </c>
      <c r="I89" t="s">
        <v>292</v>
      </c>
      <c r="J89" t="s">
        <v>301</v>
      </c>
      <c r="K89" t="s">
        <v>279</v>
      </c>
      <c r="L89" t="s">
        <v>279</v>
      </c>
      <c r="M89">
        <v>1</v>
      </c>
      <c r="N89">
        <v>0</v>
      </c>
      <c r="O89">
        <v>1.232396</v>
      </c>
      <c r="R89">
        <v>11.85309</v>
      </c>
      <c r="S89">
        <v>17.951736</v>
      </c>
    </row>
    <row r="90" spans="1:20" ht="18" customHeight="1">
      <c r="A90" t="s">
        <v>1725</v>
      </c>
      <c r="B90" t="s">
        <v>250</v>
      </c>
      <c r="C90" t="s">
        <v>1735</v>
      </c>
      <c r="D90" s="2">
        <v>45392.845237222216</v>
      </c>
      <c r="E90" s="2">
        <v>45391.51347953704</v>
      </c>
      <c r="F90" t="s">
        <v>427</v>
      </c>
      <c r="G90" t="s">
        <v>283</v>
      </c>
      <c r="H90" t="s">
        <v>428</v>
      </c>
      <c r="I90" t="s">
        <v>289</v>
      </c>
      <c r="J90" t="s">
        <v>351</v>
      </c>
      <c r="K90" t="s">
        <v>278</v>
      </c>
      <c r="L90" t="s">
        <v>278</v>
      </c>
      <c r="M90">
        <v>5</v>
      </c>
      <c r="N90">
        <v>0</v>
      </c>
      <c r="O90">
        <v>1.3317479999999999</v>
      </c>
    </row>
    <row r="91" spans="1:20" ht="18" customHeight="1">
      <c r="A91" t="s">
        <v>1721</v>
      </c>
      <c r="B91" t="s">
        <v>250</v>
      </c>
      <c r="C91" t="s">
        <v>1736</v>
      </c>
      <c r="D91" s="2">
        <v>45392.845817847221</v>
      </c>
      <c r="E91" s="2">
        <v>45391.594023668978</v>
      </c>
      <c r="F91" t="s">
        <v>427</v>
      </c>
      <c r="G91" t="s">
        <v>288</v>
      </c>
      <c r="H91" t="s">
        <v>428</v>
      </c>
      <c r="I91" t="s">
        <v>292</v>
      </c>
      <c r="J91" t="s">
        <v>336</v>
      </c>
      <c r="K91" t="s">
        <v>278</v>
      </c>
      <c r="L91" t="s">
        <v>278</v>
      </c>
      <c r="O91">
        <v>1.251782</v>
      </c>
    </row>
    <row r="92" spans="1:20" ht="18" customHeight="1">
      <c r="A92" t="s">
        <v>1723</v>
      </c>
      <c r="B92" t="s">
        <v>250</v>
      </c>
      <c r="C92" t="s">
        <v>1733</v>
      </c>
      <c r="D92" s="2">
        <v>45362.604591423617</v>
      </c>
      <c r="E92" s="2">
        <v>45357.773086284717</v>
      </c>
      <c r="F92" t="s">
        <v>429</v>
      </c>
      <c r="G92" t="s">
        <v>284</v>
      </c>
      <c r="H92" t="s">
        <v>430</v>
      </c>
      <c r="I92" t="s">
        <v>292</v>
      </c>
      <c r="J92" t="s">
        <v>302</v>
      </c>
      <c r="K92" t="s">
        <v>279</v>
      </c>
      <c r="L92" t="s">
        <v>279</v>
      </c>
      <c r="O92">
        <v>0.78938699999999995</v>
      </c>
      <c r="R92">
        <v>0.39</v>
      </c>
      <c r="S92">
        <v>3.6520950000000001</v>
      </c>
    </row>
    <row r="93" spans="1:20" ht="18" customHeight="1">
      <c r="A93" t="s">
        <v>1722</v>
      </c>
      <c r="B93" t="s">
        <v>250</v>
      </c>
      <c r="C93" t="s">
        <v>1736</v>
      </c>
      <c r="D93" s="2">
        <v>45358.771051724543</v>
      </c>
      <c r="E93" s="2">
        <v>45358.667034583334</v>
      </c>
      <c r="F93" t="s">
        <v>392</v>
      </c>
      <c r="G93" t="s">
        <v>387</v>
      </c>
      <c r="H93" t="s">
        <v>393</v>
      </c>
      <c r="I93" t="s">
        <v>292</v>
      </c>
      <c r="J93" t="s">
        <v>303</v>
      </c>
      <c r="K93" t="s">
        <v>278</v>
      </c>
      <c r="L93" t="s">
        <v>278</v>
      </c>
      <c r="M93">
        <v>1</v>
      </c>
      <c r="N93">
        <v>0</v>
      </c>
      <c r="O93">
        <v>0.104005</v>
      </c>
    </row>
    <row r="94" spans="1:20" ht="18" customHeight="1">
      <c r="A94" t="s">
        <v>1726</v>
      </c>
      <c r="B94" t="s">
        <v>250</v>
      </c>
      <c r="C94" t="s">
        <v>1736</v>
      </c>
      <c r="D94" s="2">
        <v>45356.550406782408</v>
      </c>
      <c r="E94" s="2">
        <v>45341.76192957176</v>
      </c>
      <c r="F94" t="s">
        <v>431</v>
      </c>
      <c r="G94" t="s">
        <v>387</v>
      </c>
      <c r="H94" t="s">
        <v>432</v>
      </c>
      <c r="I94" t="s">
        <v>292</v>
      </c>
      <c r="J94" t="s">
        <v>304</v>
      </c>
      <c r="K94" t="s">
        <v>280</v>
      </c>
      <c r="L94" t="s">
        <v>280</v>
      </c>
      <c r="O94">
        <v>2.2000000000000001E-4</v>
      </c>
      <c r="R94">
        <v>6.8526160000000003</v>
      </c>
      <c r="S94">
        <v>7.935613</v>
      </c>
    </row>
    <row r="95" spans="1:20" ht="18" customHeight="1">
      <c r="A95" t="s">
        <v>1722</v>
      </c>
      <c r="B95" t="s">
        <v>250</v>
      </c>
      <c r="C95" t="s">
        <v>1733</v>
      </c>
      <c r="D95" s="2">
        <v>45362.604674930553</v>
      </c>
      <c r="E95" s="2">
        <v>45356.857718182873</v>
      </c>
      <c r="F95" t="s">
        <v>429</v>
      </c>
      <c r="G95" t="s">
        <v>284</v>
      </c>
      <c r="H95" t="s">
        <v>433</v>
      </c>
      <c r="I95" t="s">
        <v>292</v>
      </c>
      <c r="J95" t="s">
        <v>305</v>
      </c>
      <c r="K95" t="s">
        <v>279</v>
      </c>
      <c r="L95" t="s">
        <v>279</v>
      </c>
      <c r="M95">
        <v>2</v>
      </c>
      <c r="N95">
        <v>0</v>
      </c>
      <c r="O95">
        <v>1.7008799999999999</v>
      </c>
      <c r="R95">
        <v>0.39308999999999999</v>
      </c>
      <c r="S95">
        <v>3.6529630000000002</v>
      </c>
    </row>
    <row r="96" spans="1:20" ht="18" customHeight="1">
      <c r="A96" t="s">
        <v>1731</v>
      </c>
      <c r="B96" t="s">
        <v>250</v>
      </c>
      <c r="C96" t="s">
        <v>1734</v>
      </c>
      <c r="D96" s="2">
        <v>45358.557816817127</v>
      </c>
      <c r="E96" s="2">
        <v>45356.548596053239</v>
      </c>
      <c r="F96" t="s">
        <v>434</v>
      </c>
      <c r="G96" t="s">
        <v>285</v>
      </c>
      <c r="H96" t="s">
        <v>435</v>
      </c>
      <c r="I96" t="s">
        <v>290</v>
      </c>
      <c r="J96" t="s">
        <v>306</v>
      </c>
      <c r="K96" t="s">
        <v>278</v>
      </c>
      <c r="L96" t="s">
        <v>278</v>
      </c>
      <c r="M96">
        <v>1</v>
      </c>
      <c r="N96">
        <v>0</v>
      </c>
      <c r="O96">
        <v>2.0092129999999999</v>
      </c>
    </row>
    <row r="97" spans="1:19" ht="18" customHeight="1">
      <c r="A97" t="s">
        <v>1730</v>
      </c>
      <c r="B97" t="s">
        <v>250</v>
      </c>
      <c r="C97" t="s">
        <v>1736</v>
      </c>
      <c r="D97" s="2">
        <v>45358.546272870371</v>
      </c>
      <c r="E97" s="2">
        <v>45357.888557743063</v>
      </c>
      <c r="F97" t="s">
        <v>436</v>
      </c>
      <c r="G97" t="s">
        <v>283</v>
      </c>
      <c r="H97" t="s">
        <v>437</v>
      </c>
      <c r="I97" t="s">
        <v>292</v>
      </c>
      <c r="J97" t="s">
        <v>307</v>
      </c>
      <c r="K97" t="s">
        <v>278</v>
      </c>
      <c r="L97" t="s">
        <v>278</v>
      </c>
      <c r="O97">
        <v>0.65769699999999998</v>
      </c>
    </row>
    <row r="98" spans="1:19" ht="18" customHeight="1">
      <c r="A98" t="s">
        <v>1727</v>
      </c>
      <c r="B98" t="s">
        <v>250</v>
      </c>
      <c r="C98" t="s">
        <v>1733</v>
      </c>
      <c r="D98" s="2">
        <v>45324.674872523137</v>
      </c>
      <c r="E98" s="2">
        <v>45322.840787361107</v>
      </c>
      <c r="F98" t="s">
        <v>380</v>
      </c>
      <c r="G98" t="s">
        <v>387</v>
      </c>
      <c r="H98" t="s">
        <v>387</v>
      </c>
      <c r="K98" t="s">
        <v>279</v>
      </c>
      <c r="L98" t="s">
        <v>279</v>
      </c>
      <c r="O98">
        <v>1.834074</v>
      </c>
    </row>
    <row r="99" spans="1:19" ht="18" customHeight="1">
      <c r="A99" t="s">
        <v>1722</v>
      </c>
      <c r="B99" t="s">
        <v>252</v>
      </c>
      <c r="C99" t="s">
        <v>1736</v>
      </c>
      <c r="E99" s="2">
        <v>45303.756213900459</v>
      </c>
      <c r="F99" t="s">
        <v>438</v>
      </c>
      <c r="G99" t="s">
        <v>283</v>
      </c>
      <c r="H99" t="s">
        <v>439</v>
      </c>
      <c r="O99">
        <v>3.1073840000000001</v>
      </c>
    </row>
    <row r="100" spans="1:19" ht="18" customHeight="1">
      <c r="A100" t="s">
        <v>1726</v>
      </c>
      <c r="B100" t="s">
        <v>250</v>
      </c>
      <c r="C100" t="s">
        <v>1736</v>
      </c>
      <c r="D100" s="2">
        <v>45406.564882916668</v>
      </c>
      <c r="E100" s="2">
        <v>45398.839509444442</v>
      </c>
      <c r="F100" t="s">
        <v>504</v>
      </c>
      <c r="G100" t="s">
        <v>288</v>
      </c>
      <c r="H100" t="s">
        <v>505</v>
      </c>
      <c r="I100" t="s">
        <v>292</v>
      </c>
      <c r="J100" t="s">
        <v>506</v>
      </c>
      <c r="K100" t="s">
        <v>278</v>
      </c>
      <c r="L100" t="s">
        <v>278</v>
      </c>
      <c r="O100">
        <v>1.723889</v>
      </c>
      <c r="R100">
        <v>4.2831479999999997</v>
      </c>
      <c r="S100">
        <v>1.71831</v>
      </c>
    </row>
    <row r="101" spans="1:19" ht="18" customHeight="1">
      <c r="A101" t="s">
        <v>1724</v>
      </c>
      <c r="B101" t="s">
        <v>252</v>
      </c>
      <c r="C101" t="s">
        <v>1737</v>
      </c>
      <c r="E101" s="2">
        <v>45323.749303622681</v>
      </c>
      <c r="F101" t="s">
        <v>440</v>
      </c>
      <c r="G101" t="s">
        <v>283</v>
      </c>
      <c r="H101" t="s">
        <v>387</v>
      </c>
      <c r="K101" t="s">
        <v>278</v>
      </c>
      <c r="L101" t="s">
        <v>278</v>
      </c>
      <c r="M101">
        <v>1</v>
      </c>
      <c r="N101">
        <v>0</v>
      </c>
      <c r="O101">
        <v>3.7814809999999999</v>
      </c>
      <c r="P101">
        <v>9.2195370000000008</v>
      </c>
    </row>
    <row r="102" spans="1:19" ht="18" customHeight="1">
      <c r="A102" t="s">
        <v>1725</v>
      </c>
      <c r="B102" t="s">
        <v>252</v>
      </c>
      <c r="C102" t="s">
        <v>1735</v>
      </c>
      <c r="E102" s="2">
        <v>45342.620962870373</v>
      </c>
      <c r="F102" t="s">
        <v>441</v>
      </c>
      <c r="G102" t="s">
        <v>285</v>
      </c>
      <c r="H102" t="s">
        <v>421</v>
      </c>
      <c r="I102" t="s">
        <v>292</v>
      </c>
      <c r="J102" t="s">
        <v>352</v>
      </c>
      <c r="O102">
        <v>3.150868</v>
      </c>
    </row>
    <row r="103" spans="1:19" ht="18" customHeight="1">
      <c r="A103" t="s">
        <v>1721</v>
      </c>
      <c r="B103" t="s">
        <v>252</v>
      </c>
      <c r="C103" t="s">
        <v>1733</v>
      </c>
      <c r="E103" s="2">
        <v>45331.83403140046</v>
      </c>
      <c r="F103" t="s">
        <v>415</v>
      </c>
      <c r="G103" t="s">
        <v>387</v>
      </c>
      <c r="H103" t="s">
        <v>387</v>
      </c>
      <c r="I103" t="s">
        <v>292</v>
      </c>
      <c r="J103" t="s">
        <v>353</v>
      </c>
      <c r="K103" t="s">
        <v>278</v>
      </c>
      <c r="L103" t="s">
        <v>278</v>
      </c>
      <c r="O103">
        <v>4.9185299999999996</v>
      </c>
      <c r="P103">
        <v>13.873182999999999</v>
      </c>
    </row>
    <row r="104" spans="1:19" ht="18" customHeight="1">
      <c r="A104" t="s">
        <v>1726</v>
      </c>
      <c r="B104" t="s">
        <v>43</v>
      </c>
      <c r="C104" t="s">
        <v>1736</v>
      </c>
      <c r="D104" s="2">
        <v>45313.787343969903</v>
      </c>
      <c r="E104" s="2">
        <v>45288.743147962959</v>
      </c>
      <c r="F104" t="s">
        <v>442</v>
      </c>
      <c r="G104" t="s">
        <v>284</v>
      </c>
      <c r="H104" t="s">
        <v>443</v>
      </c>
      <c r="K104" t="s">
        <v>279</v>
      </c>
      <c r="L104" t="s">
        <v>279</v>
      </c>
      <c r="O104">
        <v>3.7581000000000003E-2</v>
      </c>
      <c r="R104">
        <v>11.077337999999999</v>
      </c>
      <c r="S104">
        <v>13.929247999999999</v>
      </c>
    </row>
    <row r="105" spans="1:19" ht="18" customHeight="1">
      <c r="A105" t="s">
        <v>1731</v>
      </c>
      <c r="B105" t="s">
        <v>250</v>
      </c>
      <c r="C105" t="s">
        <v>1736</v>
      </c>
      <c r="D105" s="2">
        <v>45401.718579131943</v>
      </c>
      <c r="E105" s="2">
        <v>45384.680640196762</v>
      </c>
      <c r="F105" t="s">
        <v>447</v>
      </c>
      <c r="G105" t="s">
        <v>288</v>
      </c>
      <c r="H105" t="s">
        <v>445</v>
      </c>
      <c r="I105" t="s">
        <v>292</v>
      </c>
      <c r="J105" t="s">
        <v>507</v>
      </c>
      <c r="K105" t="s">
        <v>278</v>
      </c>
      <c r="L105" t="s">
        <v>278</v>
      </c>
      <c r="M105">
        <v>1</v>
      </c>
      <c r="N105">
        <v>0</v>
      </c>
      <c r="O105">
        <v>2.9100229999999998</v>
      </c>
      <c r="R105">
        <v>7.2589810000000003</v>
      </c>
      <c r="S105">
        <v>6.8689119999999999</v>
      </c>
    </row>
    <row r="106" spans="1:19" ht="18" customHeight="1">
      <c r="A106" t="s">
        <v>1723</v>
      </c>
      <c r="B106" t="s">
        <v>250</v>
      </c>
      <c r="C106" t="s">
        <v>1733</v>
      </c>
      <c r="D106" s="2">
        <v>45377.605877893518</v>
      </c>
      <c r="E106" s="2">
        <v>45371.772448263888</v>
      </c>
      <c r="F106" t="s">
        <v>444</v>
      </c>
      <c r="G106" t="s">
        <v>288</v>
      </c>
      <c r="H106" t="s">
        <v>445</v>
      </c>
      <c r="I106" t="s">
        <v>292</v>
      </c>
      <c r="J106" t="s">
        <v>308</v>
      </c>
      <c r="K106" t="s">
        <v>278</v>
      </c>
      <c r="L106" t="s">
        <v>278</v>
      </c>
      <c r="M106">
        <v>1</v>
      </c>
      <c r="N106">
        <v>0</v>
      </c>
      <c r="O106">
        <v>2.0453009999999998</v>
      </c>
      <c r="R106">
        <v>6.3380000000000006E-2</v>
      </c>
      <c r="S106">
        <v>3.7247219999999999</v>
      </c>
    </row>
    <row r="107" spans="1:19" ht="18" customHeight="1">
      <c r="A107" t="s">
        <v>1728</v>
      </c>
      <c r="B107" t="s">
        <v>250</v>
      </c>
      <c r="C107" t="s">
        <v>1737</v>
      </c>
      <c r="D107" s="2">
        <v>45377.606791469909</v>
      </c>
      <c r="E107" s="2">
        <v>45372.614177233787</v>
      </c>
      <c r="F107" t="s">
        <v>446</v>
      </c>
      <c r="G107" t="s">
        <v>288</v>
      </c>
      <c r="H107" t="s">
        <v>445</v>
      </c>
      <c r="I107" t="s">
        <v>292</v>
      </c>
      <c r="J107" t="s">
        <v>309</v>
      </c>
      <c r="K107" t="s">
        <v>278</v>
      </c>
      <c r="L107" t="s">
        <v>278</v>
      </c>
      <c r="M107">
        <v>1</v>
      </c>
      <c r="N107">
        <v>0</v>
      </c>
      <c r="O107">
        <v>0.93207200000000001</v>
      </c>
      <c r="R107">
        <v>0.33940999999999999</v>
      </c>
      <c r="S107">
        <v>3.7211110000000001</v>
      </c>
    </row>
    <row r="108" spans="1:19" ht="18" customHeight="1">
      <c r="A108" t="s">
        <v>1729</v>
      </c>
      <c r="B108" t="s">
        <v>250</v>
      </c>
      <c r="C108" t="s">
        <v>1737</v>
      </c>
      <c r="D108" s="2">
        <v>45377.608005196758</v>
      </c>
      <c r="E108" s="2">
        <v>45371.789840462967</v>
      </c>
      <c r="F108" t="s">
        <v>447</v>
      </c>
      <c r="G108" t="s">
        <v>288</v>
      </c>
      <c r="H108" t="s">
        <v>445</v>
      </c>
      <c r="I108" t="s">
        <v>292</v>
      </c>
      <c r="J108" t="s">
        <v>310</v>
      </c>
      <c r="K108" t="s">
        <v>278</v>
      </c>
      <c r="L108" t="s">
        <v>278</v>
      </c>
      <c r="M108">
        <v>1</v>
      </c>
      <c r="N108">
        <v>0</v>
      </c>
      <c r="O108">
        <v>2.0896530000000002</v>
      </c>
      <c r="R108">
        <v>5.44E-4</v>
      </c>
      <c r="S108">
        <v>3.7279399999999998</v>
      </c>
    </row>
    <row r="109" spans="1:19" ht="18" customHeight="1">
      <c r="A109" t="s">
        <v>1726</v>
      </c>
      <c r="B109" t="s">
        <v>250</v>
      </c>
      <c r="C109" t="s">
        <v>1736</v>
      </c>
      <c r="D109" s="2">
        <v>45377.601884942131</v>
      </c>
      <c r="E109" s="2">
        <v>45371.80685418981</v>
      </c>
      <c r="F109" t="s">
        <v>448</v>
      </c>
      <c r="G109" t="s">
        <v>288</v>
      </c>
      <c r="H109" t="s">
        <v>449</v>
      </c>
      <c r="I109" t="s">
        <v>292</v>
      </c>
      <c r="J109" t="s">
        <v>311</v>
      </c>
      <c r="K109" t="s">
        <v>278</v>
      </c>
      <c r="L109" t="s">
        <v>278</v>
      </c>
      <c r="M109">
        <v>1</v>
      </c>
      <c r="N109">
        <v>0</v>
      </c>
      <c r="O109">
        <v>2.079618</v>
      </c>
      <c r="R109">
        <v>9.1399999999999999E-4</v>
      </c>
      <c r="S109">
        <v>3.7144680000000001</v>
      </c>
    </row>
    <row r="110" spans="1:19" ht="18" customHeight="1">
      <c r="A110" t="s">
        <v>1725</v>
      </c>
      <c r="B110" t="s">
        <v>250</v>
      </c>
      <c r="C110" t="s">
        <v>1734</v>
      </c>
      <c r="D110" s="2">
        <v>45377.611500763887</v>
      </c>
      <c r="E110" s="2">
        <v>45372.60493346065</v>
      </c>
      <c r="F110" t="s">
        <v>446</v>
      </c>
      <c r="G110" t="s">
        <v>288</v>
      </c>
      <c r="H110" t="s">
        <v>445</v>
      </c>
      <c r="I110" t="s">
        <v>292</v>
      </c>
      <c r="J110" t="s">
        <v>312</v>
      </c>
      <c r="K110" t="s">
        <v>278</v>
      </c>
      <c r="L110" t="s">
        <v>278</v>
      </c>
      <c r="M110">
        <v>1</v>
      </c>
      <c r="N110">
        <v>0</v>
      </c>
      <c r="O110">
        <v>4.0477309999999997</v>
      </c>
      <c r="R110">
        <v>0.110046</v>
      </c>
      <c r="S110">
        <v>0.84876200000000002</v>
      </c>
    </row>
    <row r="111" spans="1:19" ht="18" customHeight="1">
      <c r="A111" t="s">
        <v>1730</v>
      </c>
      <c r="B111" t="s">
        <v>43</v>
      </c>
      <c r="C111" t="s">
        <v>1737</v>
      </c>
      <c r="D111" s="2">
        <v>45400.585572129618</v>
      </c>
      <c r="E111" s="2">
        <v>45393.899397442132</v>
      </c>
      <c r="F111" t="s">
        <v>450</v>
      </c>
      <c r="G111" t="s">
        <v>288</v>
      </c>
      <c r="H111" t="s">
        <v>451</v>
      </c>
      <c r="I111" t="s">
        <v>289</v>
      </c>
      <c r="J111" t="s">
        <v>354</v>
      </c>
      <c r="K111" t="s">
        <v>278</v>
      </c>
      <c r="L111" t="s">
        <v>278</v>
      </c>
      <c r="M111">
        <v>1</v>
      </c>
      <c r="N111">
        <v>0</v>
      </c>
      <c r="O111">
        <v>0.71951399999999999</v>
      </c>
      <c r="R111">
        <v>4.2129999999999997E-3</v>
      </c>
      <c r="S111">
        <v>5.9624189999999997</v>
      </c>
    </row>
    <row r="112" spans="1:19" ht="18" customHeight="1">
      <c r="A112" t="s">
        <v>1727</v>
      </c>
      <c r="B112" t="s">
        <v>250</v>
      </c>
      <c r="C112" t="s">
        <v>1736</v>
      </c>
      <c r="D112" s="2">
        <v>45383.598802581022</v>
      </c>
      <c r="E112" s="2">
        <v>45373.726338263892</v>
      </c>
      <c r="F112" t="s">
        <v>452</v>
      </c>
      <c r="G112" t="s">
        <v>288</v>
      </c>
      <c r="H112" t="s">
        <v>453</v>
      </c>
      <c r="I112" t="s">
        <v>289</v>
      </c>
      <c r="J112" t="s">
        <v>355</v>
      </c>
      <c r="K112" t="s">
        <v>278</v>
      </c>
      <c r="L112" t="s">
        <v>278</v>
      </c>
      <c r="M112">
        <v>1</v>
      </c>
      <c r="N112">
        <v>0</v>
      </c>
      <c r="O112">
        <v>2.9264350000000001</v>
      </c>
      <c r="R112">
        <v>1.2072799999999999</v>
      </c>
      <c r="S112">
        <v>5.7387269999999999</v>
      </c>
    </row>
    <row r="113" spans="1:20" ht="18" customHeight="1">
      <c r="A113" t="s">
        <v>1731</v>
      </c>
      <c r="B113" t="s">
        <v>250</v>
      </c>
      <c r="C113" t="s">
        <v>1736</v>
      </c>
      <c r="D113" s="2">
        <v>45414.560511261567</v>
      </c>
      <c r="E113" s="2">
        <v>45405.63856146991</v>
      </c>
      <c r="F113" t="s">
        <v>508</v>
      </c>
      <c r="G113" t="s">
        <v>285</v>
      </c>
      <c r="H113" t="s">
        <v>509</v>
      </c>
      <c r="I113" t="s">
        <v>292</v>
      </c>
      <c r="J113" t="s">
        <v>510</v>
      </c>
      <c r="M113">
        <v>1</v>
      </c>
      <c r="N113">
        <v>0</v>
      </c>
      <c r="O113">
        <v>2.9779979999999999</v>
      </c>
      <c r="R113">
        <v>3.0114350000000001</v>
      </c>
      <c r="S113">
        <v>2.7450350000000001</v>
      </c>
      <c r="T113">
        <v>0.187442</v>
      </c>
    </row>
    <row r="114" spans="1:20" ht="18" customHeight="1">
      <c r="A114" t="s">
        <v>1722</v>
      </c>
      <c r="B114" t="s">
        <v>250</v>
      </c>
      <c r="C114" t="s">
        <v>1737</v>
      </c>
      <c r="D114" s="2">
        <v>45357.920521157408</v>
      </c>
      <c r="E114" s="2">
        <v>45349.740446377313</v>
      </c>
      <c r="F114" t="s">
        <v>431</v>
      </c>
      <c r="G114" t="s">
        <v>285</v>
      </c>
      <c r="H114" t="s">
        <v>432</v>
      </c>
      <c r="I114" t="s">
        <v>292</v>
      </c>
      <c r="J114" t="s">
        <v>313</v>
      </c>
      <c r="K114" t="s">
        <v>279</v>
      </c>
      <c r="L114" t="s">
        <v>279</v>
      </c>
      <c r="M114">
        <v>4</v>
      </c>
      <c r="N114">
        <v>0</v>
      </c>
      <c r="O114">
        <v>1.27E-4</v>
      </c>
      <c r="R114">
        <v>6.8093170000000001</v>
      </c>
      <c r="S114">
        <v>1.3706130000000001</v>
      </c>
    </row>
    <row r="115" spans="1:20" ht="18" customHeight="1">
      <c r="A115" t="s">
        <v>1729</v>
      </c>
      <c r="B115" t="s">
        <v>43</v>
      </c>
      <c r="C115" t="s">
        <v>1736</v>
      </c>
      <c r="D115" s="2">
        <v>45303.853032314822</v>
      </c>
      <c r="E115" s="2">
        <v>45222.822265717587</v>
      </c>
      <c r="F115" t="s">
        <v>454</v>
      </c>
      <c r="G115" t="s">
        <v>285</v>
      </c>
      <c r="H115" t="s">
        <v>455</v>
      </c>
      <c r="K115" t="s">
        <v>280</v>
      </c>
      <c r="L115" t="s">
        <v>279</v>
      </c>
      <c r="M115">
        <v>1</v>
      </c>
      <c r="N115">
        <v>0</v>
      </c>
      <c r="O115">
        <v>1.9550350000000001</v>
      </c>
      <c r="P115">
        <v>20.114409999999999</v>
      </c>
      <c r="Q115">
        <v>3.01E-4</v>
      </c>
      <c r="R115">
        <v>2.5500000000000002E-4</v>
      </c>
      <c r="S115">
        <v>58.960740999999999</v>
      </c>
    </row>
    <row r="116" spans="1:20" ht="18" customHeight="1">
      <c r="A116" t="s">
        <v>1729</v>
      </c>
      <c r="B116" t="s">
        <v>250</v>
      </c>
      <c r="C116" t="s">
        <v>1737</v>
      </c>
      <c r="D116" s="2">
        <v>45306.754131909722</v>
      </c>
      <c r="E116" s="2">
        <v>45296.618044444447</v>
      </c>
      <c r="F116" t="s">
        <v>415</v>
      </c>
      <c r="G116" t="s">
        <v>387</v>
      </c>
      <c r="H116" t="s">
        <v>456</v>
      </c>
      <c r="K116" t="s">
        <v>279</v>
      </c>
      <c r="L116" t="s">
        <v>279</v>
      </c>
      <c r="M116">
        <v>7</v>
      </c>
      <c r="O116">
        <v>4.0304510000000002</v>
      </c>
      <c r="P116">
        <v>1.9435070000000001</v>
      </c>
      <c r="R116">
        <v>0.219282</v>
      </c>
      <c r="S116">
        <v>3.9428130000000001</v>
      </c>
    </row>
    <row r="117" spans="1:20" ht="18" customHeight="1">
      <c r="A117" t="s">
        <v>1730</v>
      </c>
      <c r="B117" t="s">
        <v>250</v>
      </c>
      <c r="C117" t="s">
        <v>1736</v>
      </c>
      <c r="D117" s="2">
        <v>45390.564232245357</v>
      </c>
      <c r="E117" s="2">
        <v>45386.772971331018</v>
      </c>
      <c r="F117" t="s">
        <v>457</v>
      </c>
      <c r="G117" t="s">
        <v>285</v>
      </c>
      <c r="H117" t="s">
        <v>458</v>
      </c>
      <c r="I117" t="s">
        <v>334</v>
      </c>
      <c r="J117" t="s">
        <v>356</v>
      </c>
      <c r="K117" t="s">
        <v>278</v>
      </c>
      <c r="L117" t="s">
        <v>278</v>
      </c>
      <c r="M117">
        <v>3</v>
      </c>
      <c r="N117">
        <v>0</v>
      </c>
      <c r="O117">
        <v>3.7912499999999998</v>
      </c>
    </row>
    <row r="118" spans="1:20" ht="18" customHeight="1">
      <c r="A118" t="s">
        <v>1726</v>
      </c>
      <c r="B118" t="s">
        <v>43</v>
      </c>
      <c r="C118" t="s">
        <v>1733</v>
      </c>
      <c r="D118" s="2">
        <v>45398.575169884272</v>
      </c>
      <c r="E118" s="2">
        <v>45391.766677407402</v>
      </c>
      <c r="F118" t="s">
        <v>459</v>
      </c>
      <c r="G118" t="s">
        <v>287</v>
      </c>
      <c r="H118" t="s">
        <v>460</v>
      </c>
      <c r="I118" t="s">
        <v>289</v>
      </c>
      <c r="J118" t="s">
        <v>148</v>
      </c>
      <c r="K118" t="s">
        <v>279</v>
      </c>
      <c r="L118" t="s">
        <v>279</v>
      </c>
      <c r="O118">
        <v>9.6760000000000006E-3</v>
      </c>
      <c r="R118">
        <v>1.9063429999999999</v>
      </c>
      <c r="S118">
        <v>4.8924539999999999</v>
      </c>
    </row>
    <row r="119" spans="1:20" ht="18" customHeight="1">
      <c r="A119" t="s">
        <v>1730</v>
      </c>
      <c r="B119" t="s">
        <v>250</v>
      </c>
      <c r="C119" t="s">
        <v>1734</v>
      </c>
      <c r="D119" s="2">
        <v>45359.607158263883</v>
      </c>
      <c r="E119" s="2">
        <v>45355.825339814823</v>
      </c>
      <c r="F119" t="s">
        <v>89</v>
      </c>
      <c r="G119" t="s">
        <v>387</v>
      </c>
      <c r="H119" t="s">
        <v>393</v>
      </c>
      <c r="I119" t="s">
        <v>292</v>
      </c>
      <c r="J119" t="s">
        <v>314</v>
      </c>
      <c r="K119" t="s">
        <v>280</v>
      </c>
      <c r="L119" t="s">
        <v>280</v>
      </c>
      <c r="M119">
        <v>1</v>
      </c>
      <c r="N119">
        <v>16</v>
      </c>
      <c r="O119">
        <v>0.70576399999999995</v>
      </c>
      <c r="R119">
        <v>2.1133329999999999</v>
      </c>
      <c r="S119">
        <v>0.96269700000000002</v>
      </c>
    </row>
    <row r="120" spans="1:20" ht="18" customHeight="1">
      <c r="A120" t="s">
        <v>1730</v>
      </c>
      <c r="B120" t="s">
        <v>250</v>
      </c>
      <c r="C120" t="s">
        <v>1733</v>
      </c>
      <c r="D120" s="2">
        <v>45345.858866111113</v>
      </c>
      <c r="E120" s="2">
        <v>45321.62830084491</v>
      </c>
      <c r="F120" t="s">
        <v>461</v>
      </c>
      <c r="G120" t="s">
        <v>285</v>
      </c>
      <c r="H120" t="s">
        <v>462</v>
      </c>
      <c r="K120" t="s">
        <v>279</v>
      </c>
      <c r="L120" t="s">
        <v>279</v>
      </c>
      <c r="M120">
        <v>4</v>
      </c>
      <c r="N120">
        <v>0</v>
      </c>
      <c r="O120">
        <v>1.9699999999999999E-4</v>
      </c>
      <c r="P120">
        <v>15.119282</v>
      </c>
      <c r="R120">
        <v>0.89863400000000004</v>
      </c>
      <c r="S120">
        <v>1.973495</v>
      </c>
      <c r="T120">
        <v>6.238912</v>
      </c>
    </row>
    <row r="121" spans="1:20" ht="18" customHeight="1">
      <c r="A121" t="s">
        <v>1728</v>
      </c>
      <c r="B121" t="s">
        <v>250</v>
      </c>
      <c r="C121" t="s">
        <v>1735</v>
      </c>
      <c r="D121" s="2">
        <v>45355.497571793981</v>
      </c>
      <c r="E121" s="2">
        <v>45323.749527858803</v>
      </c>
      <c r="F121" t="s">
        <v>392</v>
      </c>
      <c r="G121" t="s">
        <v>387</v>
      </c>
      <c r="H121" t="s">
        <v>393</v>
      </c>
      <c r="K121" t="s">
        <v>334</v>
      </c>
      <c r="L121" t="s">
        <v>334</v>
      </c>
      <c r="M121">
        <v>2</v>
      </c>
      <c r="N121">
        <v>1</v>
      </c>
      <c r="O121">
        <v>3.7810190000000001</v>
      </c>
      <c r="P121">
        <v>27.967002000000001</v>
      </c>
    </row>
    <row r="122" spans="1:20" ht="18" customHeight="1">
      <c r="A122" t="s">
        <v>1723</v>
      </c>
      <c r="B122" t="s">
        <v>250</v>
      </c>
      <c r="C122" t="s">
        <v>1733</v>
      </c>
      <c r="D122" s="2">
        <v>45355.497727476853</v>
      </c>
      <c r="E122" s="2">
        <v>45323.750608194438</v>
      </c>
      <c r="F122" t="s">
        <v>392</v>
      </c>
      <c r="G122" t="s">
        <v>387</v>
      </c>
      <c r="H122" t="s">
        <v>463</v>
      </c>
      <c r="K122" t="s">
        <v>334</v>
      </c>
      <c r="L122" t="s">
        <v>334</v>
      </c>
      <c r="O122">
        <v>3.7800120000000001</v>
      </c>
      <c r="P122">
        <v>27.967095</v>
      </c>
    </row>
    <row r="123" spans="1:20" ht="18" customHeight="1">
      <c r="A123" t="s">
        <v>1725</v>
      </c>
      <c r="B123" t="s">
        <v>252</v>
      </c>
      <c r="C123" t="s">
        <v>1737</v>
      </c>
      <c r="E123" s="2">
        <v>45355.846397002308</v>
      </c>
      <c r="F123" t="s">
        <v>404</v>
      </c>
      <c r="G123" t="s">
        <v>283</v>
      </c>
      <c r="H123" t="s">
        <v>405</v>
      </c>
      <c r="I123" t="s">
        <v>291</v>
      </c>
      <c r="J123" t="s">
        <v>357</v>
      </c>
      <c r="O123">
        <v>3.7549999999999999</v>
      </c>
    </row>
    <row r="124" spans="1:20" ht="18" customHeight="1">
      <c r="A124" t="s">
        <v>1731</v>
      </c>
      <c r="B124" t="s">
        <v>250</v>
      </c>
      <c r="C124" t="s">
        <v>1733</v>
      </c>
      <c r="D124" s="2">
        <v>45404.795410775463</v>
      </c>
      <c r="E124" s="2">
        <v>45400.49589770833</v>
      </c>
      <c r="F124" t="s">
        <v>511</v>
      </c>
      <c r="G124" t="s">
        <v>283</v>
      </c>
      <c r="H124" t="s">
        <v>512</v>
      </c>
      <c r="I124" t="s">
        <v>292</v>
      </c>
      <c r="J124" t="s">
        <v>513</v>
      </c>
      <c r="K124" t="s">
        <v>278</v>
      </c>
      <c r="L124" t="s">
        <v>278</v>
      </c>
      <c r="O124">
        <v>0.13982600000000001</v>
      </c>
      <c r="R124">
        <v>0.98635399999999995</v>
      </c>
      <c r="S124">
        <v>3.1733099999999999</v>
      </c>
    </row>
    <row r="125" spans="1:20" ht="18" customHeight="1">
      <c r="A125" t="s">
        <v>1723</v>
      </c>
      <c r="B125" t="s">
        <v>43</v>
      </c>
      <c r="C125" t="s">
        <v>1736</v>
      </c>
      <c r="D125" s="2">
        <v>45336.75566840278</v>
      </c>
      <c r="E125" s="2">
        <v>45303.55861857639</v>
      </c>
      <c r="F125" t="s">
        <v>380</v>
      </c>
      <c r="G125" t="s">
        <v>387</v>
      </c>
      <c r="H125" t="s">
        <v>387</v>
      </c>
      <c r="K125" t="s">
        <v>279</v>
      </c>
      <c r="L125" t="s">
        <v>279</v>
      </c>
      <c r="M125">
        <v>2</v>
      </c>
      <c r="N125">
        <v>0</v>
      </c>
      <c r="O125">
        <v>5.0610879999999998</v>
      </c>
      <c r="R125">
        <v>23.162082999999999</v>
      </c>
      <c r="S125">
        <v>4.9738540000000002</v>
      </c>
    </row>
    <row r="126" spans="1:20" ht="18" customHeight="1">
      <c r="A126" t="s">
        <v>1723</v>
      </c>
      <c r="B126" t="s">
        <v>252</v>
      </c>
      <c r="C126" t="s">
        <v>1735</v>
      </c>
      <c r="E126" s="2">
        <v>45371.576704398147</v>
      </c>
      <c r="F126" t="s">
        <v>464</v>
      </c>
      <c r="G126" t="s">
        <v>283</v>
      </c>
      <c r="H126" t="s">
        <v>465</v>
      </c>
      <c r="I126" t="s">
        <v>292</v>
      </c>
      <c r="J126" t="s">
        <v>348</v>
      </c>
      <c r="K126" t="s">
        <v>279</v>
      </c>
      <c r="L126" t="s">
        <v>278</v>
      </c>
      <c r="M126">
        <v>1</v>
      </c>
      <c r="N126">
        <v>0</v>
      </c>
      <c r="O126">
        <v>2.2994910000000002</v>
      </c>
      <c r="P126">
        <v>18.971910000000001</v>
      </c>
    </row>
    <row r="127" spans="1:20" ht="18" customHeight="1">
      <c r="A127" t="s">
        <v>1725</v>
      </c>
      <c r="B127" t="s">
        <v>43</v>
      </c>
      <c r="C127" t="s">
        <v>1735</v>
      </c>
      <c r="D127" s="2">
        <v>45320.636094247689</v>
      </c>
      <c r="E127" s="2">
        <v>45258.715933217587</v>
      </c>
      <c r="F127" t="s">
        <v>466</v>
      </c>
      <c r="G127" t="s">
        <v>283</v>
      </c>
      <c r="H127" t="s">
        <v>465</v>
      </c>
      <c r="K127" t="s">
        <v>334</v>
      </c>
      <c r="L127" t="s">
        <v>334</v>
      </c>
      <c r="O127">
        <v>1.930787</v>
      </c>
      <c r="P127">
        <v>41.040821999999999</v>
      </c>
      <c r="R127">
        <v>18.948530000000002</v>
      </c>
    </row>
    <row r="128" spans="1:20" ht="18" customHeight="1">
      <c r="A128" t="s">
        <v>1731</v>
      </c>
      <c r="B128" t="s">
        <v>43</v>
      </c>
      <c r="C128" t="s">
        <v>1735</v>
      </c>
      <c r="D128" s="2">
        <v>45320.638074965267</v>
      </c>
      <c r="E128" s="2">
        <v>45258.714892986107</v>
      </c>
      <c r="F128" t="s">
        <v>466</v>
      </c>
      <c r="G128" t="s">
        <v>283</v>
      </c>
      <c r="H128" t="s">
        <v>465</v>
      </c>
      <c r="K128" t="s">
        <v>334</v>
      </c>
      <c r="L128" t="s">
        <v>334</v>
      </c>
      <c r="M128">
        <v>0</v>
      </c>
      <c r="N128">
        <v>0</v>
      </c>
      <c r="O128">
        <v>1.9318869999999999</v>
      </c>
      <c r="P128">
        <v>41.038170999999998</v>
      </c>
      <c r="R128">
        <v>6.0636919999999996</v>
      </c>
      <c r="S128">
        <v>12.889398</v>
      </c>
    </row>
    <row r="129" spans="1:20" ht="18" customHeight="1">
      <c r="A129" t="s">
        <v>1726</v>
      </c>
      <c r="B129" t="s">
        <v>252</v>
      </c>
      <c r="C129" t="s">
        <v>1736</v>
      </c>
      <c r="E129" s="2">
        <v>45258.710818414351</v>
      </c>
      <c r="F129" t="s">
        <v>466</v>
      </c>
      <c r="G129" t="s">
        <v>283</v>
      </c>
      <c r="H129" t="s">
        <v>465</v>
      </c>
      <c r="K129" t="s">
        <v>467</v>
      </c>
      <c r="L129" t="s">
        <v>467</v>
      </c>
      <c r="M129">
        <v>8</v>
      </c>
      <c r="N129">
        <v>0</v>
      </c>
      <c r="O129">
        <v>1.936053</v>
      </c>
      <c r="P129">
        <v>41.041111000000001</v>
      </c>
    </row>
    <row r="130" spans="1:20" ht="18" customHeight="1">
      <c r="A130" t="s">
        <v>1721</v>
      </c>
      <c r="B130" t="s">
        <v>43</v>
      </c>
      <c r="C130" t="s">
        <v>1733</v>
      </c>
      <c r="D130" s="2">
        <v>45320.638160462957</v>
      </c>
      <c r="E130" s="2">
        <v>45258.708864976863</v>
      </c>
      <c r="F130" t="s">
        <v>466</v>
      </c>
      <c r="G130" t="s">
        <v>283</v>
      </c>
      <c r="H130" t="s">
        <v>465</v>
      </c>
      <c r="K130" t="s">
        <v>334</v>
      </c>
      <c r="L130" t="s">
        <v>334</v>
      </c>
      <c r="O130">
        <v>1.938067</v>
      </c>
      <c r="P130">
        <v>41.037778000000003</v>
      </c>
      <c r="R130">
        <v>6.0644099999999996</v>
      </c>
      <c r="S130">
        <v>12.889004999999999</v>
      </c>
    </row>
    <row r="131" spans="1:20" ht="18" customHeight="1">
      <c r="A131" t="s">
        <v>1724</v>
      </c>
      <c r="B131" t="s">
        <v>250</v>
      </c>
      <c r="C131" t="s">
        <v>1735</v>
      </c>
      <c r="D131" s="2">
        <v>45377.608395868047</v>
      </c>
      <c r="E131" s="2">
        <v>45366.568980868047</v>
      </c>
      <c r="F131" t="s">
        <v>15</v>
      </c>
      <c r="G131" t="s">
        <v>285</v>
      </c>
      <c r="H131" t="s">
        <v>393</v>
      </c>
      <c r="I131" t="s">
        <v>292</v>
      </c>
      <c r="J131" t="s">
        <v>315</v>
      </c>
      <c r="K131" t="s">
        <v>278</v>
      </c>
      <c r="L131" t="s">
        <v>278</v>
      </c>
      <c r="M131">
        <v>4</v>
      </c>
      <c r="N131">
        <v>0</v>
      </c>
      <c r="O131">
        <v>3.8200000000000002E-4</v>
      </c>
      <c r="R131">
        <v>6.1781829999999998</v>
      </c>
      <c r="S131">
        <v>4.8608330000000004</v>
      </c>
    </row>
    <row r="132" spans="1:20" ht="18" customHeight="1">
      <c r="A132" t="s">
        <v>1729</v>
      </c>
      <c r="B132" t="s">
        <v>250</v>
      </c>
      <c r="C132" t="s">
        <v>1737</v>
      </c>
      <c r="D132" s="2">
        <v>45299.785298240728</v>
      </c>
      <c r="E132" s="2">
        <v>45273.786442303237</v>
      </c>
      <c r="F132" t="s">
        <v>382</v>
      </c>
      <c r="G132" t="s">
        <v>283</v>
      </c>
      <c r="H132" t="s">
        <v>387</v>
      </c>
      <c r="K132" t="s">
        <v>280</v>
      </c>
      <c r="L132" t="s">
        <v>279</v>
      </c>
      <c r="M132">
        <v>6</v>
      </c>
      <c r="N132">
        <v>0</v>
      </c>
      <c r="O132">
        <v>0.791597</v>
      </c>
      <c r="P132">
        <v>14.210359</v>
      </c>
      <c r="R132">
        <v>6.0034380000000001</v>
      </c>
      <c r="S132">
        <v>4.9934260000000004</v>
      </c>
    </row>
    <row r="133" spans="1:20" ht="18" customHeight="1">
      <c r="A133" t="s">
        <v>1723</v>
      </c>
      <c r="B133" t="s">
        <v>250</v>
      </c>
      <c r="C133" t="s">
        <v>1735</v>
      </c>
      <c r="D133" s="2">
        <v>45299.787383854171</v>
      </c>
      <c r="E133" s="2">
        <v>45273.791687222227</v>
      </c>
      <c r="F133" t="s">
        <v>382</v>
      </c>
      <c r="G133" t="s">
        <v>283</v>
      </c>
      <c r="H133" t="s">
        <v>387</v>
      </c>
      <c r="K133" t="s">
        <v>279</v>
      </c>
      <c r="L133" t="s">
        <v>278</v>
      </c>
      <c r="M133">
        <v>1</v>
      </c>
      <c r="N133">
        <v>0</v>
      </c>
      <c r="O133">
        <v>0.78727999999999998</v>
      </c>
      <c r="P133">
        <v>14.210197000000001</v>
      </c>
      <c r="R133">
        <v>6.0037500000000001</v>
      </c>
      <c r="S133">
        <v>4.9944439999999997</v>
      </c>
    </row>
    <row r="134" spans="1:20" ht="18" customHeight="1">
      <c r="A134" t="s">
        <v>1725</v>
      </c>
      <c r="B134" t="s">
        <v>252</v>
      </c>
      <c r="C134" t="s">
        <v>1733</v>
      </c>
      <c r="E134" s="2">
        <v>45273.870756597222</v>
      </c>
      <c r="F134" t="s">
        <v>382</v>
      </c>
      <c r="G134" t="s">
        <v>283</v>
      </c>
      <c r="H134" t="s">
        <v>387</v>
      </c>
      <c r="K134" t="s">
        <v>279</v>
      </c>
      <c r="L134" t="s">
        <v>278</v>
      </c>
      <c r="M134">
        <v>5</v>
      </c>
      <c r="N134">
        <v>0</v>
      </c>
      <c r="O134">
        <v>0.70958299999999996</v>
      </c>
      <c r="P134">
        <v>14.209270999999999</v>
      </c>
      <c r="R134">
        <v>11.850949</v>
      </c>
    </row>
    <row r="135" spans="1:20" ht="18" customHeight="1">
      <c r="A135" t="s">
        <v>1722</v>
      </c>
      <c r="B135" t="s">
        <v>252</v>
      </c>
      <c r="C135" t="s">
        <v>1734</v>
      </c>
      <c r="E135" s="2">
        <v>45411.548734224532</v>
      </c>
      <c r="F135" t="s">
        <v>514</v>
      </c>
      <c r="G135" t="s">
        <v>285</v>
      </c>
      <c r="H135" t="s">
        <v>387</v>
      </c>
      <c r="I135" t="s">
        <v>292</v>
      </c>
      <c r="J135" t="s">
        <v>515</v>
      </c>
      <c r="M135">
        <v>0</v>
      </c>
      <c r="N135">
        <v>0</v>
      </c>
      <c r="O135">
        <v>4.2730999999999998E-2</v>
      </c>
    </row>
    <row r="136" spans="1:20" ht="18" customHeight="1">
      <c r="A136" t="s">
        <v>1722</v>
      </c>
      <c r="B136" t="s">
        <v>252</v>
      </c>
      <c r="C136" t="s">
        <v>1734</v>
      </c>
      <c r="E136" s="2">
        <v>45362.625805532407</v>
      </c>
      <c r="F136" t="s">
        <v>468</v>
      </c>
      <c r="G136" t="s">
        <v>283</v>
      </c>
      <c r="H136" t="s">
        <v>469</v>
      </c>
      <c r="I136" t="s">
        <v>289</v>
      </c>
      <c r="J136" t="s">
        <v>358</v>
      </c>
      <c r="O136">
        <v>1.15228</v>
      </c>
    </row>
    <row r="137" spans="1:20" ht="18" customHeight="1">
      <c r="A137" t="s">
        <v>1730</v>
      </c>
      <c r="B137" t="s">
        <v>250</v>
      </c>
      <c r="C137" t="s">
        <v>1733</v>
      </c>
      <c r="D137" s="2">
        <v>45344.78245042824</v>
      </c>
      <c r="E137" s="2">
        <v>45330.771647731483</v>
      </c>
      <c r="F137" t="s">
        <v>470</v>
      </c>
      <c r="G137" t="s">
        <v>283</v>
      </c>
      <c r="H137" t="s">
        <v>405</v>
      </c>
      <c r="I137" t="s">
        <v>292</v>
      </c>
      <c r="J137" t="s">
        <v>350</v>
      </c>
      <c r="K137" t="s">
        <v>278</v>
      </c>
      <c r="L137" t="s">
        <v>278</v>
      </c>
      <c r="O137">
        <v>0.77938700000000005</v>
      </c>
      <c r="P137">
        <v>6.2232060000000002</v>
      </c>
      <c r="R137">
        <v>6.033264</v>
      </c>
      <c r="S137">
        <v>0.97490699999999997</v>
      </c>
    </row>
    <row r="138" spans="1:20" ht="18" customHeight="1">
      <c r="A138" t="s">
        <v>1725</v>
      </c>
      <c r="B138" t="s">
        <v>250</v>
      </c>
      <c r="C138" t="s">
        <v>1737</v>
      </c>
      <c r="D138" s="2">
        <v>45373.892469351849</v>
      </c>
      <c r="E138" s="2">
        <v>45357.571670474543</v>
      </c>
      <c r="F138" t="s">
        <v>424</v>
      </c>
      <c r="G138" t="s">
        <v>287</v>
      </c>
      <c r="H138" t="s">
        <v>471</v>
      </c>
      <c r="I138" t="s">
        <v>292</v>
      </c>
      <c r="J138" t="s">
        <v>316</v>
      </c>
      <c r="K138" t="s">
        <v>278</v>
      </c>
      <c r="L138" t="s">
        <v>278</v>
      </c>
      <c r="M138">
        <v>2</v>
      </c>
      <c r="N138">
        <v>0</v>
      </c>
      <c r="O138">
        <v>0.345995</v>
      </c>
      <c r="R138">
        <v>4.9414239999999996</v>
      </c>
      <c r="S138">
        <v>6.7506019999999998</v>
      </c>
      <c r="T138">
        <v>4.282743</v>
      </c>
    </row>
    <row r="139" spans="1:20" ht="18" customHeight="1">
      <c r="A139" t="s">
        <v>1727</v>
      </c>
      <c r="B139" t="s">
        <v>250</v>
      </c>
      <c r="C139" t="s">
        <v>1733</v>
      </c>
      <c r="D139" s="2">
        <v>45386.750362222221</v>
      </c>
      <c r="E139" s="2">
        <v>45373.772598101852</v>
      </c>
      <c r="F139" t="s">
        <v>472</v>
      </c>
      <c r="G139" t="s">
        <v>287</v>
      </c>
      <c r="H139" t="s">
        <v>471</v>
      </c>
      <c r="I139" t="s">
        <v>292</v>
      </c>
      <c r="J139" t="s">
        <v>359</v>
      </c>
      <c r="K139" t="s">
        <v>278</v>
      </c>
      <c r="L139" t="s">
        <v>278</v>
      </c>
      <c r="M139">
        <v>1</v>
      </c>
      <c r="N139">
        <v>16</v>
      </c>
      <c r="O139">
        <v>0.10875</v>
      </c>
      <c r="R139">
        <v>9.7095830000000003</v>
      </c>
      <c r="S139">
        <v>3.1593979999999999</v>
      </c>
    </row>
    <row r="140" spans="1:20" ht="18" customHeight="1">
      <c r="A140" t="s">
        <v>1722</v>
      </c>
      <c r="B140" t="s">
        <v>252</v>
      </c>
      <c r="C140" t="s">
        <v>1733</v>
      </c>
      <c r="E140" s="2">
        <v>45307.767137210649</v>
      </c>
      <c r="F140" t="s">
        <v>15</v>
      </c>
      <c r="G140" t="s">
        <v>387</v>
      </c>
      <c r="H140" t="s">
        <v>393</v>
      </c>
      <c r="K140" t="s">
        <v>278</v>
      </c>
      <c r="L140" t="s">
        <v>278</v>
      </c>
      <c r="M140">
        <v>3</v>
      </c>
      <c r="N140">
        <v>3</v>
      </c>
      <c r="O140">
        <v>4.28E-4</v>
      </c>
      <c r="P140">
        <v>6.0217359999999998</v>
      </c>
      <c r="R140">
        <v>41.854768999999997</v>
      </c>
    </row>
    <row r="141" spans="1:20" ht="18" customHeight="1">
      <c r="A141" t="s">
        <v>1729</v>
      </c>
      <c r="B141" t="s">
        <v>250</v>
      </c>
      <c r="C141" t="s">
        <v>1734</v>
      </c>
      <c r="D141" s="2">
        <v>45343.794324178241</v>
      </c>
      <c r="E141" s="2">
        <v>45321.709980543979</v>
      </c>
      <c r="F141" t="s">
        <v>441</v>
      </c>
      <c r="G141" t="s">
        <v>285</v>
      </c>
      <c r="H141" t="s">
        <v>473</v>
      </c>
      <c r="K141" t="s">
        <v>278</v>
      </c>
      <c r="L141" t="s">
        <v>278</v>
      </c>
      <c r="M141">
        <v>0</v>
      </c>
      <c r="N141">
        <v>0</v>
      </c>
      <c r="O141">
        <v>5.8209949999999999</v>
      </c>
      <c r="P141">
        <v>9.2201620000000002</v>
      </c>
      <c r="R141">
        <v>5.7916550000000004</v>
      </c>
      <c r="S141">
        <v>1.251493</v>
      </c>
    </row>
    <row r="142" spans="1:20" ht="18" customHeight="1">
      <c r="A142" t="s">
        <v>1728</v>
      </c>
      <c r="B142" t="s">
        <v>250</v>
      </c>
      <c r="C142" t="s">
        <v>1736</v>
      </c>
      <c r="D142" s="2">
        <v>45299.787087291668</v>
      </c>
      <c r="E142" s="2">
        <v>45294.733741585653</v>
      </c>
      <c r="F142" t="s">
        <v>474</v>
      </c>
      <c r="G142" t="s">
        <v>285</v>
      </c>
      <c r="H142" t="s">
        <v>421</v>
      </c>
      <c r="K142" t="s">
        <v>278</v>
      </c>
      <c r="L142" t="s">
        <v>278</v>
      </c>
      <c r="M142">
        <v>1</v>
      </c>
      <c r="N142">
        <v>2</v>
      </c>
      <c r="O142">
        <v>1.559E-2</v>
      </c>
      <c r="R142">
        <v>0.113356</v>
      </c>
      <c r="S142">
        <v>4.9243750000000004</v>
      </c>
    </row>
    <row r="143" spans="1:20" ht="18" customHeight="1">
      <c r="A143" t="s">
        <v>1721</v>
      </c>
      <c r="B143" t="s">
        <v>250</v>
      </c>
      <c r="C143" t="s">
        <v>1735</v>
      </c>
      <c r="D143" s="2">
        <v>45330.795800023137</v>
      </c>
      <c r="E143" s="2">
        <v>45293.618375011567</v>
      </c>
      <c r="F143" t="s">
        <v>415</v>
      </c>
      <c r="G143" t="s">
        <v>387</v>
      </c>
      <c r="H143" t="s">
        <v>387</v>
      </c>
      <c r="K143" t="s">
        <v>279</v>
      </c>
      <c r="L143" t="s">
        <v>279</v>
      </c>
      <c r="M143">
        <v>4</v>
      </c>
      <c r="N143">
        <v>0</v>
      </c>
      <c r="O143">
        <v>1.1314580000000001</v>
      </c>
      <c r="P143">
        <v>18.759467999999998</v>
      </c>
      <c r="R143">
        <v>11.043148</v>
      </c>
      <c r="S143">
        <v>6.243322</v>
      </c>
    </row>
    <row r="144" spans="1:20" ht="18" customHeight="1">
      <c r="A144" t="s">
        <v>1725</v>
      </c>
      <c r="B144" t="s">
        <v>252</v>
      </c>
      <c r="C144" t="s">
        <v>1733</v>
      </c>
      <c r="E144" s="2">
        <v>45408.688220868047</v>
      </c>
      <c r="F144" t="s">
        <v>380</v>
      </c>
      <c r="G144" t="s">
        <v>285</v>
      </c>
      <c r="H144" t="s">
        <v>381</v>
      </c>
      <c r="I144" t="s">
        <v>292</v>
      </c>
      <c r="J144" t="s">
        <v>516</v>
      </c>
      <c r="M144">
        <v>1</v>
      </c>
      <c r="N144">
        <v>2</v>
      </c>
      <c r="O144">
        <v>2.9024770000000002</v>
      </c>
    </row>
    <row r="145" spans="1:20" ht="18" customHeight="1">
      <c r="A145" t="s">
        <v>1725</v>
      </c>
      <c r="B145" t="s">
        <v>250</v>
      </c>
      <c r="C145" t="s">
        <v>1733</v>
      </c>
      <c r="D145" s="2">
        <v>45384.538233981482</v>
      </c>
      <c r="E145" s="2">
        <v>45379.808072523141</v>
      </c>
      <c r="F145" t="s">
        <v>406</v>
      </c>
      <c r="G145" t="s">
        <v>283</v>
      </c>
      <c r="H145" t="s">
        <v>395</v>
      </c>
      <c r="I145" t="s">
        <v>292</v>
      </c>
      <c r="J145" t="s">
        <v>360</v>
      </c>
      <c r="K145" t="s">
        <v>278</v>
      </c>
      <c r="L145" t="s">
        <v>391</v>
      </c>
      <c r="O145">
        <v>4.2326000000000003E-2</v>
      </c>
      <c r="P145">
        <v>3.7793869999999998</v>
      </c>
      <c r="R145">
        <v>0.21265000000000001</v>
      </c>
      <c r="S145">
        <v>0.69576400000000005</v>
      </c>
    </row>
    <row r="146" spans="1:20" ht="18" customHeight="1">
      <c r="A146" t="s">
        <v>1725</v>
      </c>
      <c r="B146" t="s">
        <v>250</v>
      </c>
      <c r="C146" t="s">
        <v>1733</v>
      </c>
      <c r="D146" s="2">
        <v>45386.646683344909</v>
      </c>
      <c r="E146" s="2">
        <v>45383.609872060188</v>
      </c>
      <c r="F146" t="s">
        <v>459</v>
      </c>
      <c r="G146" t="s">
        <v>287</v>
      </c>
      <c r="H146" t="s">
        <v>475</v>
      </c>
      <c r="I146" t="s">
        <v>290</v>
      </c>
      <c r="J146" t="s">
        <v>361</v>
      </c>
      <c r="K146" t="s">
        <v>280</v>
      </c>
      <c r="L146" t="s">
        <v>280</v>
      </c>
      <c r="M146">
        <v>1</v>
      </c>
      <c r="N146">
        <v>0</v>
      </c>
      <c r="O146">
        <v>0.117257</v>
      </c>
      <c r="P146">
        <v>2.919537</v>
      </c>
    </row>
    <row r="147" spans="1:20" ht="18" customHeight="1">
      <c r="A147" t="s">
        <v>1723</v>
      </c>
      <c r="B147" t="s">
        <v>250</v>
      </c>
      <c r="C147" t="s">
        <v>1737</v>
      </c>
      <c r="D147" s="2">
        <v>45299.78477859954</v>
      </c>
      <c r="E147" s="2">
        <v>45273.586732928241</v>
      </c>
      <c r="F147" t="s">
        <v>415</v>
      </c>
      <c r="G147" t="s">
        <v>387</v>
      </c>
      <c r="H147" t="s">
        <v>387</v>
      </c>
      <c r="K147" t="s">
        <v>279</v>
      </c>
      <c r="L147" t="s">
        <v>278</v>
      </c>
      <c r="O147">
        <v>0.99058999999999997</v>
      </c>
      <c r="P147">
        <v>5.2062039999999996</v>
      </c>
      <c r="R147">
        <v>1.0904750000000001</v>
      </c>
      <c r="S147">
        <v>18.910567</v>
      </c>
      <c r="T147">
        <v>1.6200000000000001E-4</v>
      </c>
    </row>
    <row r="148" spans="1:20" ht="18" customHeight="1">
      <c r="A148" t="s">
        <v>1731</v>
      </c>
      <c r="B148" t="s">
        <v>252</v>
      </c>
      <c r="C148" t="s">
        <v>1737</v>
      </c>
      <c r="E148" s="2">
        <v>45359.742648819447</v>
      </c>
      <c r="F148" t="s">
        <v>415</v>
      </c>
      <c r="G148" t="s">
        <v>387</v>
      </c>
      <c r="H148" t="s">
        <v>387</v>
      </c>
      <c r="I148" t="s">
        <v>290</v>
      </c>
      <c r="J148" t="s">
        <v>362</v>
      </c>
      <c r="M148">
        <v>2</v>
      </c>
      <c r="N148">
        <v>0</v>
      </c>
      <c r="O148">
        <v>2.863553</v>
      </c>
    </row>
    <row r="149" spans="1:20" ht="18" customHeight="1">
      <c r="A149" t="s">
        <v>1728</v>
      </c>
      <c r="B149" t="s">
        <v>250</v>
      </c>
      <c r="C149" t="s">
        <v>1737</v>
      </c>
      <c r="D149" s="2">
        <v>45373.833707245372</v>
      </c>
      <c r="E149" s="2">
        <v>45366.699683148152</v>
      </c>
      <c r="F149" t="s">
        <v>476</v>
      </c>
      <c r="G149" t="s">
        <v>287</v>
      </c>
      <c r="H149" t="s">
        <v>477</v>
      </c>
      <c r="I149" t="s">
        <v>289</v>
      </c>
      <c r="J149" t="s">
        <v>317</v>
      </c>
      <c r="K149" t="s">
        <v>278</v>
      </c>
      <c r="L149" t="s">
        <v>278</v>
      </c>
      <c r="O149">
        <v>3.0222220000000002</v>
      </c>
      <c r="P149">
        <v>4.1117819999999998</v>
      </c>
    </row>
    <row r="150" spans="1:20" ht="18" customHeight="1">
      <c r="A150" t="s">
        <v>1722</v>
      </c>
      <c r="B150" t="s">
        <v>43</v>
      </c>
      <c r="C150" t="s">
        <v>1736</v>
      </c>
      <c r="D150" s="2">
        <v>45313.785602870368</v>
      </c>
      <c r="E150" s="2">
        <v>45229.729965949067</v>
      </c>
      <c r="F150" t="s">
        <v>415</v>
      </c>
      <c r="G150" t="s">
        <v>387</v>
      </c>
      <c r="H150" t="s">
        <v>387</v>
      </c>
      <c r="K150" t="s">
        <v>334</v>
      </c>
      <c r="L150" t="s">
        <v>334</v>
      </c>
      <c r="O150">
        <v>0.92944400000000005</v>
      </c>
      <c r="P150">
        <v>24.171423999999998</v>
      </c>
      <c r="R150">
        <v>17.745984</v>
      </c>
      <c r="S150">
        <v>41.208750000000002</v>
      </c>
    </row>
    <row r="151" spans="1:20" ht="18" customHeight="1">
      <c r="A151" t="s">
        <v>1727</v>
      </c>
      <c r="B151" t="s">
        <v>43</v>
      </c>
      <c r="C151" t="s">
        <v>1733</v>
      </c>
      <c r="D151" s="2">
        <v>45320.637417013888</v>
      </c>
      <c r="E151" s="2">
        <v>45194.821749340277</v>
      </c>
      <c r="F151" t="s">
        <v>415</v>
      </c>
      <c r="G151" t="s">
        <v>387</v>
      </c>
      <c r="H151" t="s">
        <v>387</v>
      </c>
      <c r="K151" t="s">
        <v>334</v>
      </c>
      <c r="L151" t="s">
        <v>334</v>
      </c>
      <c r="M151">
        <v>1</v>
      </c>
      <c r="N151">
        <v>0</v>
      </c>
      <c r="O151">
        <v>1.0497110000000001</v>
      </c>
      <c r="R151">
        <v>63.774537000000002</v>
      </c>
      <c r="S151">
        <v>40.964675999999997</v>
      </c>
      <c r="T151">
        <v>20.026713000000001</v>
      </c>
    </row>
    <row r="152" spans="1:20" ht="18" customHeight="1">
      <c r="A152" t="s">
        <v>1729</v>
      </c>
      <c r="B152" t="s">
        <v>43</v>
      </c>
      <c r="C152" t="s">
        <v>1737</v>
      </c>
      <c r="D152" s="2">
        <v>45344.783260115742</v>
      </c>
      <c r="E152" s="2">
        <v>45314.813869710648</v>
      </c>
      <c r="F152" t="s">
        <v>478</v>
      </c>
      <c r="G152" t="s">
        <v>285</v>
      </c>
      <c r="H152" t="s">
        <v>479</v>
      </c>
      <c r="K152" t="s">
        <v>279</v>
      </c>
      <c r="L152" t="s">
        <v>279</v>
      </c>
      <c r="M152">
        <v>5</v>
      </c>
      <c r="N152">
        <v>0</v>
      </c>
      <c r="O152">
        <v>0.93086800000000003</v>
      </c>
      <c r="P152">
        <v>22.148519</v>
      </c>
      <c r="R152">
        <v>4.8948260000000001</v>
      </c>
      <c r="S152">
        <v>1.99515</v>
      </c>
    </row>
    <row r="153" spans="1:20" ht="18" customHeight="1">
      <c r="A153" t="s">
        <v>1725</v>
      </c>
      <c r="B153" t="s">
        <v>250</v>
      </c>
      <c r="C153" t="s">
        <v>1736</v>
      </c>
      <c r="D153" s="2">
        <v>45394.622052418978</v>
      </c>
      <c r="E153" s="2">
        <v>45379.748516956017</v>
      </c>
      <c r="F153" t="s">
        <v>404</v>
      </c>
      <c r="G153" t="s">
        <v>283</v>
      </c>
      <c r="H153" t="s">
        <v>405</v>
      </c>
      <c r="I153" t="s">
        <v>292</v>
      </c>
      <c r="J153" t="s">
        <v>363</v>
      </c>
      <c r="K153" t="s">
        <v>279</v>
      </c>
      <c r="L153" t="s">
        <v>279</v>
      </c>
      <c r="M153">
        <v>1</v>
      </c>
      <c r="N153">
        <v>10</v>
      </c>
      <c r="O153">
        <v>6.9722689999999998</v>
      </c>
      <c r="R153">
        <v>6.1717709999999997</v>
      </c>
      <c r="S153">
        <v>1.729479</v>
      </c>
    </row>
    <row r="154" spans="1:20" ht="18" customHeight="1">
      <c r="A154" t="s">
        <v>1725</v>
      </c>
      <c r="B154" t="s">
        <v>43</v>
      </c>
      <c r="C154" t="s">
        <v>1734</v>
      </c>
      <c r="D154" s="2">
        <v>45313.786185787038</v>
      </c>
      <c r="E154" s="2">
        <v>45306.878596423623</v>
      </c>
      <c r="F154" t="s">
        <v>382</v>
      </c>
      <c r="G154" t="s">
        <v>283</v>
      </c>
      <c r="H154" t="s">
        <v>383</v>
      </c>
      <c r="K154" t="s">
        <v>279</v>
      </c>
      <c r="L154" t="s">
        <v>279</v>
      </c>
      <c r="M154">
        <v>2</v>
      </c>
      <c r="N154">
        <v>0</v>
      </c>
      <c r="O154">
        <v>0.85410900000000001</v>
      </c>
      <c r="R154">
        <v>2.0720369999999999</v>
      </c>
      <c r="S154">
        <v>3.9814240000000001</v>
      </c>
    </row>
    <row r="155" spans="1:20" ht="18" customHeight="1">
      <c r="A155" t="s">
        <v>1730</v>
      </c>
      <c r="B155" t="s">
        <v>43</v>
      </c>
      <c r="C155" t="s">
        <v>1733</v>
      </c>
      <c r="D155" s="2">
        <v>45320.637269386571</v>
      </c>
      <c r="E155" s="2">
        <v>45309.52795758102</v>
      </c>
      <c r="F155" t="s">
        <v>415</v>
      </c>
      <c r="G155" t="s">
        <v>387</v>
      </c>
      <c r="H155" t="s">
        <v>387</v>
      </c>
      <c r="K155" t="s">
        <v>278</v>
      </c>
      <c r="L155" t="s">
        <v>278</v>
      </c>
      <c r="M155">
        <v>2</v>
      </c>
      <c r="N155">
        <v>4</v>
      </c>
      <c r="O155">
        <v>3.9410000000000001E-2</v>
      </c>
      <c r="R155">
        <v>5.1044559999999999</v>
      </c>
      <c r="S155">
        <v>5.9654170000000004</v>
      </c>
    </row>
    <row r="156" spans="1:20" ht="18" customHeight="1">
      <c r="A156" t="s">
        <v>1723</v>
      </c>
      <c r="B156" t="s">
        <v>250</v>
      </c>
      <c r="C156" t="s">
        <v>1734</v>
      </c>
      <c r="D156" s="2">
        <v>45393.664330729167</v>
      </c>
      <c r="E156" s="2">
        <v>45377.61778439815</v>
      </c>
      <c r="F156" t="s">
        <v>15</v>
      </c>
      <c r="G156" t="s">
        <v>387</v>
      </c>
      <c r="H156" t="s">
        <v>388</v>
      </c>
      <c r="I156" t="s">
        <v>289</v>
      </c>
      <c r="J156" t="s">
        <v>364</v>
      </c>
      <c r="K156" t="s">
        <v>280</v>
      </c>
      <c r="L156" t="s">
        <v>280</v>
      </c>
      <c r="M156">
        <v>1</v>
      </c>
      <c r="N156">
        <v>0</v>
      </c>
      <c r="O156">
        <v>0.91741899999999998</v>
      </c>
      <c r="R156">
        <v>12.053391</v>
      </c>
      <c r="S156">
        <v>3.0757059999999998</v>
      </c>
    </row>
    <row r="157" spans="1:20" ht="18" customHeight="1">
      <c r="A157" t="s">
        <v>1727</v>
      </c>
      <c r="B157" t="s">
        <v>250</v>
      </c>
      <c r="C157" t="s">
        <v>1733</v>
      </c>
      <c r="D157" s="2">
        <v>45303.823807164357</v>
      </c>
      <c r="E157" s="2">
        <v>45279.810564884261</v>
      </c>
      <c r="F157" t="s">
        <v>415</v>
      </c>
      <c r="G157" t="s">
        <v>387</v>
      </c>
      <c r="H157" t="s">
        <v>387</v>
      </c>
      <c r="K157" t="s">
        <v>279</v>
      </c>
      <c r="L157" t="s">
        <v>279</v>
      </c>
      <c r="M157">
        <v>1</v>
      </c>
      <c r="N157">
        <v>71</v>
      </c>
      <c r="O157">
        <v>2.8547340000000001</v>
      </c>
      <c r="R157">
        <v>21.080428000000001</v>
      </c>
      <c r="S157">
        <v>7.8056E-2</v>
      </c>
    </row>
    <row r="158" spans="1:20" ht="18" customHeight="1">
      <c r="A158" t="s">
        <v>1721</v>
      </c>
      <c r="B158" t="s">
        <v>250</v>
      </c>
      <c r="C158" t="s">
        <v>1734</v>
      </c>
      <c r="D158" s="2">
        <v>45313.828124571759</v>
      </c>
      <c r="E158" s="2">
        <v>45310.604726851852</v>
      </c>
      <c r="F158" t="s">
        <v>480</v>
      </c>
      <c r="G158" t="s">
        <v>335</v>
      </c>
      <c r="H158" t="s">
        <v>481</v>
      </c>
      <c r="K158" t="s">
        <v>278</v>
      </c>
      <c r="L158" t="s">
        <v>278</v>
      </c>
      <c r="M158">
        <v>4</v>
      </c>
      <c r="N158">
        <v>4</v>
      </c>
      <c r="O158">
        <v>2.9861</v>
      </c>
      <c r="P158">
        <v>0.20156299999999999</v>
      </c>
      <c r="Q158">
        <v>2.6600000000000001E-4</v>
      </c>
      <c r="R158">
        <v>3.5439999999999999E-2</v>
      </c>
    </row>
    <row r="159" spans="1:20" ht="18" customHeight="1">
      <c r="A159" t="s">
        <v>1722</v>
      </c>
      <c r="B159" t="s">
        <v>43</v>
      </c>
      <c r="C159" t="s">
        <v>1735</v>
      </c>
      <c r="D159" s="2">
        <v>45336.754580381938</v>
      </c>
      <c r="E159" s="2">
        <v>45314.763146365753</v>
      </c>
      <c r="F159" t="s">
        <v>380</v>
      </c>
      <c r="G159" t="s">
        <v>387</v>
      </c>
      <c r="H159" t="s">
        <v>387</v>
      </c>
      <c r="K159" t="s">
        <v>278</v>
      </c>
      <c r="L159" t="s">
        <v>278</v>
      </c>
      <c r="M159">
        <v>0</v>
      </c>
      <c r="N159">
        <v>0</v>
      </c>
      <c r="O159">
        <v>5.6515999999999997E-2</v>
      </c>
      <c r="P159">
        <v>9.7877430000000007</v>
      </c>
      <c r="Q159">
        <v>12.147152999999999</v>
      </c>
    </row>
    <row r="160" spans="1:20" ht="18" customHeight="1">
      <c r="A160" t="s">
        <v>1728</v>
      </c>
      <c r="B160" t="s">
        <v>43</v>
      </c>
      <c r="C160" t="s">
        <v>1733</v>
      </c>
      <c r="D160" s="2">
        <v>45406.770041863419</v>
      </c>
      <c r="E160" s="2">
        <v>45394.721791076387</v>
      </c>
      <c r="F160" t="s">
        <v>508</v>
      </c>
      <c r="G160" t="s">
        <v>285</v>
      </c>
      <c r="H160" t="s">
        <v>381</v>
      </c>
      <c r="I160" t="s">
        <v>292</v>
      </c>
      <c r="J160" t="s">
        <v>517</v>
      </c>
      <c r="K160" t="s">
        <v>278</v>
      </c>
      <c r="L160" t="s">
        <v>278</v>
      </c>
      <c r="O160">
        <v>2.8078699999999999</v>
      </c>
      <c r="R160">
        <v>1.025093</v>
      </c>
      <c r="S160">
        <v>4.0048029999999999</v>
      </c>
      <c r="T160">
        <v>4.2104509999999999</v>
      </c>
    </row>
    <row r="161" spans="1:20" ht="18" customHeight="1">
      <c r="A161" t="s">
        <v>1721</v>
      </c>
      <c r="B161" t="s">
        <v>250</v>
      </c>
      <c r="C161" t="s">
        <v>1735</v>
      </c>
      <c r="D161" s="2">
        <v>45373.520259351848</v>
      </c>
      <c r="E161" s="2">
        <v>45370.6975465625</v>
      </c>
      <c r="F161" t="s">
        <v>415</v>
      </c>
      <c r="G161" t="s">
        <v>387</v>
      </c>
      <c r="H161" t="s">
        <v>387</v>
      </c>
      <c r="I161" t="s">
        <v>292</v>
      </c>
      <c r="J161" t="s">
        <v>318</v>
      </c>
      <c r="K161" t="s">
        <v>278</v>
      </c>
      <c r="L161" t="s">
        <v>278</v>
      </c>
      <c r="M161">
        <v>4</v>
      </c>
      <c r="N161">
        <v>0</v>
      </c>
      <c r="O161">
        <v>1.0878239999999999</v>
      </c>
      <c r="R161">
        <v>0.84351900000000002</v>
      </c>
      <c r="S161">
        <v>0.891343</v>
      </c>
    </row>
    <row r="162" spans="1:20" ht="18" customHeight="1">
      <c r="A162" t="s">
        <v>1730</v>
      </c>
      <c r="B162" t="s">
        <v>250</v>
      </c>
      <c r="C162" t="s">
        <v>1737</v>
      </c>
      <c r="D162" s="2">
        <v>45359.604575300917</v>
      </c>
      <c r="E162" s="2">
        <v>45348.551665833344</v>
      </c>
      <c r="F162" t="s">
        <v>415</v>
      </c>
      <c r="G162" t="s">
        <v>387</v>
      </c>
      <c r="H162" t="s">
        <v>387</v>
      </c>
      <c r="I162" t="s">
        <v>292</v>
      </c>
      <c r="J162" t="s">
        <v>319</v>
      </c>
      <c r="K162" t="s">
        <v>278</v>
      </c>
      <c r="L162" t="s">
        <v>278</v>
      </c>
      <c r="M162">
        <v>4</v>
      </c>
      <c r="N162">
        <v>0</v>
      </c>
      <c r="O162">
        <v>6.7419000000000007E-2</v>
      </c>
      <c r="R162">
        <v>4.15184</v>
      </c>
      <c r="S162">
        <v>6.8336230000000002</v>
      </c>
    </row>
    <row r="163" spans="1:20">
      <c r="A163" t="s">
        <v>1723</v>
      </c>
      <c r="B163" t="s">
        <v>250</v>
      </c>
      <c r="C163" t="s">
        <v>1736</v>
      </c>
      <c r="D163" s="2">
        <v>45330.792757731477</v>
      </c>
      <c r="E163" s="2">
        <v>45327.886023784733</v>
      </c>
      <c r="F163" t="s">
        <v>415</v>
      </c>
      <c r="G163" t="s">
        <v>387</v>
      </c>
      <c r="H163" t="s">
        <v>387</v>
      </c>
      <c r="I163" t="s">
        <v>292</v>
      </c>
      <c r="J163" t="s">
        <v>365</v>
      </c>
      <c r="K163" t="s">
        <v>279</v>
      </c>
      <c r="L163" t="s">
        <v>279</v>
      </c>
      <c r="M163">
        <v>4</v>
      </c>
      <c r="N163">
        <v>0</v>
      </c>
      <c r="O163">
        <v>0.82110000000000005</v>
      </c>
      <c r="Q163">
        <v>8.5599999999999999E-4</v>
      </c>
      <c r="R163">
        <v>1.0935189999999999</v>
      </c>
      <c r="S163">
        <v>0.99105299999999996</v>
      </c>
      <c r="T163">
        <v>1.74E-4</v>
      </c>
    </row>
    <row r="164" spans="1:20">
      <c r="A164" t="s">
        <v>1727</v>
      </c>
      <c r="B164" t="s">
        <v>250</v>
      </c>
      <c r="C164" t="s">
        <v>1735</v>
      </c>
      <c r="D164" s="2">
        <v>45377.775976284727</v>
      </c>
      <c r="E164" s="2">
        <v>45370.518357534718</v>
      </c>
      <c r="F164" t="s">
        <v>482</v>
      </c>
      <c r="G164" t="s">
        <v>387</v>
      </c>
      <c r="H164" t="s">
        <v>387</v>
      </c>
      <c r="I164" t="s">
        <v>291</v>
      </c>
      <c r="J164" t="s">
        <v>320</v>
      </c>
      <c r="K164" t="s">
        <v>279</v>
      </c>
      <c r="L164" t="s">
        <v>279</v>
      </c>
      <c r="M164">
        <v>4</v>
      </c>
      <c r="N164">
        <v>0</v>
      </c>
      <c r="O164">
        <v>8.3484000000000003E-2</v>
      </c>
      <c r="R164">
        <v>7.11463</v>
      </c>
      <c r="S164">
        <v>5.9478999999999997E-2</v>
      </c>
    </row>
    <row r="165" spans="1:20">
      <c r="A165" t="s">
        <v>1726</v>
      </c>
      <c r="B165" t="s">
        <v>252</v>
      </c>
      <c r="C165" t="s">
        <v>1735</v>
      </c>
      <c r="E165" s="2">
        <v>45363.794254768523</v>
      </c>
      <c r="F165" t="s">
        <v>380</v>
      </c>
      <c r="G165" t="s">
        <v>387</v>
      </c>
      <c r="H165" t="s">
        <v>387</v>
      </c>
      <c r="I165" t="s">
        <v>292</v>
      </c>
      <c r="J165" t="s">
        <v>366</v>
      </c>
      <c r="M165">
        <v>82</v>
      </c>
      <c r="N165">
        <v>0</v>
      </c>
      <c r="O165">
        <v>2.7774999999999999</v>
      </c>
    </row>
    <row r="166" spans="1:20">
      <c r="A166" t="s">
        <v>1723</v>
      </c>
      <c r="B166" t="s">
        <v>43</v>
      </c>
      <c r="C166" t="s">
        <v>1735</v>
      </c>
      <c r="D166" s="2">
        <v>45371.536573472222</v>
      </c>
      <c r="E166" s="2">
        <v>45352.838520590267</v>
      </c>
      <c r="F166" t="s">
        <v>380</v>
      </c>
      <c r="G166" t="s">
        <v>387</v>
      </c>
      <c r="H166" t="s">
        <v>383</v>
      </c>
      <c r="I166" t="s">
        <v>292</v>
      </c>
      <c r="J166" t="s">
        <v>321</v>
      </c>
      <c r="K166" t="s">
        <v>279</v>
      </c>
      <c r="L166" t="s">
        <v>279</v>
      </c>
      <c r="O166">
        <v>2.803356</v>
      </c>
      <c r="P166">
        <v>8.1266549999999995</v>
      </c>
      <c r="R166">
        <v>1.974572</v>
      </c>
      <c r="S166">
        <v>5.7934489999999998</v>
      </c>
    </row>
    <row r="167" spans="1:20">
      <c r="A167" t="s">
        <v>1729</v>
      </c>
      <c r="B167" t="s">
        <v>250</v>
      </c>
      <c r="C167" t="s">
        <v>1733</v>
      </c>
      <c r="D167" s="2">
        <v>45412.623914722222</v>
      </c>
      <c r="E167" s="2">
        <v>45411.511436018518</v>
      </c>
      <c r="F167" t="s">
        <v>406</v>
      </c>
      <c r="G167" t="s">
        <v>283</v>
      </c>
      <c r="H167" t="s">
        <v>518</v>
      </c>
      <c r="I167" t="s">
        <v>292</v>
      </c>
      <c r="J167" t="s">
        <v>519</v>
      </c>
      <c r="K167" t="s">
        <v>279</v>
      </c>
      <c r="L167" t="s">
        <v>279</v>
      </c>
      <c r="M167">
        <v>4</v>
      </c>
      <c r="N167">
        <v>0</v>
      </c>
      <c r="O167">
        <v>3.8552999999999997E-2</v>
      </c>
      <c r="R167">
        <v>8.2059999999999998E-3</v>
      </c>
      <c r="S167">
        <v>1.0656479999999999</v>
      </c>
      <c r="T167">
        <v>4.6E-5</v>
      </c>
    </row>
    <row r="168" spans="1:20">
      <c r="A168" t="s">
        <v>1729</v>
      </c>
      <c r="B168" t="s">
        <v>250</v>
      </c>
      <c r="C168" t="s">
        <v>1736</v>
      </c>
      <c r="D168" s="2">
        <v>45383.597934675927</v>
      </c>
      <c r="E168" s="2">
        <v>45366.821039675917</v>
      </c>
      <c r="F168" t="s">
        <v>415</v>
      </c>
      <c r="G168" t="s">
        <v>387</v>
      </c>
      <c r="H168" t="s">
        <v>483</v>
      </c>
      <c r="I168" t="s">
        <v>292</v>
      </c>
      <c r="J168" t="s">
        <v>367</v>
      </c>
      <c r="K168" t="s">
        <v>278</v>
      </c>
      <c r="L168" t="s">
        <v>278</v>
      </c>
      <c r="M168">
        <v>1</v>
      </c>
      <c r="N168">
        <v>3</v>
      </c>
      <c r="O168">
        <v>2.7228469999999998</v>
      </c>
      <c r="P168">
        <v>4.3482180000000001</v>
      </c>
      <c r="R168">
        <v>3.9441090000000001</v>
      </c>
      <c r="S168">
        <v>5.5476970000000003</v>
      </c>
      <c r="T168">
        <v>0.21399299999999999</v>
      </c>
    </row>
    <row r="169" spans="1:20">
      <c r="A169" t="s">
        <v>1726</v>
      </c>
      <c r="B169" t="s">
        <v>250</v>
      </c>
      <c r="C169" t="s">
        <v>1736</v>
      </c>
      <c r="D169" s="2">
        <v>45348.618162256942</v>
      </c>
      <c r="E169" s="2">
        <v>45341.779954293983</v>
      </c>
      <c r="F169" t="s">
        <v>484</v>
      </c>
      <c r="G169" t="s">
        <v>285</v>
      </c>
      <c r="H169" t="s">
        <v>432</v>
      </c>
      <c r="I169" t="s">
        <v>292</v>
      </c>
      <c r="J169" t="s">
        <v>368</v>
      </c>
      <c r="K169" t="s">
        <v>279</v>
      </c>
      <c r="L169" t="s">
        <v>279</v>
      </c>
      <c r="M169">
        <v>3</v>
      </c>
      <c r="N169">
        <v>0</v>
      </c>
      <c r="O169">
        <v>1.0399999999999999E-4</v>
      </c>
      <c r="R169">
        <v>6.8380789999999996</v>
      </c>
    </row>
    <row r="170" spans="1:20">
      <c r="A170" t="s">
        <v>1729</v>
      </c>
      <c r="B170" t="s">
        <v>43</v>
      </c>
      <c r="C170" t="s">
        <v>1735</v>
      </c>
      <c r="D170" s="2">
        <v>45406.770173275458</v>
      </c>
      <c r="E170" s="2">
        <v>45398.572087893517</v>
      </c>
      <c r="F170" t="s">
        <v>392</v>
      </c>
      <c r="G170" t="s">
        <v>387</v>
      </c>
      <c r="H170" t="s">
        <v>388</v>
      </c>
      <c r="I170" t="s">
        <v>334</v>
      </c>
      <c r="J170" t="s">
        <v>520</v>
      </c>
      <c r="K170" t="s">
        <v>280</v>
      </c>
      <c r="L170" t="s">
        <v>280</v>
      </c>
      <c r="M170">
        <v>1</v>
      </c>
      <c r="N170">
        <v>0</v>
      </c>
      <c r="O170">
        <v>0.189167</v>
      </c>
      <c r="R170">
        <v>7.0131480000000002</v>
      </c>
      <c r="S170">
        <v>0.99575199999999997</v>
      </c>
    </row>
    <row r="171" spans="1:20">
      <c r="A171" t="s">
        <v>1723</v>
      </c>
      <c r="B171" t="s">
        <v>250</v>
      </c>
      <c r="C171" t="s">
        <v>1736</v>
      </c>
      <c r="D171" s="2">
        <v>45399.486285486113</v>
      </c>
      <c r="E171" s="2">
        <v>45397.592541030092</v>
      </c>
      <c r="F171" t="s">
        <v>485</v>
      </c>
      <c r="G171" t="s">
        <v>285</v>
      </c>
      <c r="H171" t="s">
        <v>458</v>
      </c>
      <c r="I171" t="s">
        <v>292</v>
      </c>
      <c r="J171" t="s">
        <v>369</v>
      </c>
      <c r="K171" t="s">
        <v>278</v>
      </c>
      <c r="L171" t="s">
        <v>278</v>
      </c>
      <c r="M171">
        <v>5</v>
      </c>
      <c r="N171">
        <v>0</v>
      </c>
      <c r="O171">
        <v>1.8935070000000001</v>
      </c>
      <c r="S171">
        <v>2.0799999999999999E-4</v>
      </c>
    </row>
    <row r="172" spans="1:20">
      <c r="A172" t="s">
        <v>1728</v>
      </c>
      <c r="B172" t="s">
        <v>250</v>
      </c>
      <c r="C172" t="s">
        <v>1734</v>
      </c>
      <c r="D172" s="2">
        <v>45344.780680370372</v>
      </c>
      <c r="E172" s="2">
        <v>45344.75015900463</v>
      </c>
      <c r="F172" t="s">
        <v>486</v>
      </c>
      <c r="G172" t="s">
        <v>387</v>
      </c>
      <c r="H172" t="s">
        <v>393</v>
      </c>
      <c r="I172" t="s">
        <v>289</v>
      </c>
      <c r="J172" t="s">
        <v>148</v>
      </c>
      <c r="K172" t="s">
        <v>279</v>
      </c>
      <c r="L172" t="s">
        <v>279</v>
      </c>
      <c r="O172">
        <v>6.7100000000000005E-4</v>
      </c>
      <c r="R172">
        <v>2.6600000000000001E-4</v>
      </c>
      <c r="S172">
        <v>2.9559999999999999E-2</v>
      </c>
    </row>
    <row r="173" spans="1:20">
      <c r="A173" t="s">
        <v>1722</v>
      </c>
      <c r="B173" t="s">
        <v>250</v>
      </c>
      <c r="C173" t="s">
        <v>1733</v>
      </c>
      <c r="D173" s="2">
        <v>45356.562329733802</v>
      </c>
      <c r="E173" s="2">
        <v>45348.596459166671</v>
      </c>
      <c r="F173" t="s">
        <v>431</v>
      </c>
      <c r="G173" t="s">
        <v>387</v>
      </c>
      <c r="H173" t="s">
        <v>393</v>
      </c>
      <c r="I173" t="s">
        <v>289</v>
      </c>
      <c r="J173" t="s">
        <v>294</v>
      </c>
      <c r="K173" t="s">
        <v>279</v>
      </c>
      <c r="L173" t="s">
        <v>547</v>
      </c>
      <c r="M173">
        <v>1</v>
      </c>
      <c r="N173">
        <v>16</v>
      </c>
      <c r="O173">
        <v>1.6200000000000001E-4</v>
      </c>
      <c r="R173">
        <v>7.0551969999999997</v>
      </c>
      <c r="S173">
        <v>0.91048600000000002</v>
      </c>
    </row>
    <row r="174" spans="1:20">
      <c r="A174" t="s">
        <v>1730</v>
      </c>
      <c r="B174" t="s">
        <v>250</v>
      </c>
      <c r="C174" t="s">
        <v>1733</v>
      </c>
      <c r="D174" s="2">
        <v>45301.798372881938</v>
      </c>
      <c r="E174" s="2">
        <v>45299.616224826394</v>
      </c>
      <c r="F174" t="s">
        <v>431</v>
      </c>
      <c r="G174" t="s">
        <v>387</v>
      </c>
      <c r="H174" t="s">
        <v>432</v>
      </c>
      <c r="K174" t="s">
        <v>279</v>
      </c>
      <c r="L174" t="s">
        <v>279</v>
      </c>
      <c r="M174">
        <v>1</v>
      </c>
      <c r="N174">
        <v>20</v>
      </c>
      <c r="O174">
        <v>2.31E-4</v>
      </c>
      <c r="R174">
        <v>2.0477780000000001</v>
      </c>
      <c r="S174">
        <v>0.13411999999999999</v>
      </c>
    </row>
    <row r="175" spans="1:20">
      <c r="A175" t="s">
        <v>1723</v>
      </c>
      <c r="B175" t="s">
        <v>250</v>
      </c>
      <c r="C175" t="s">
        <v>1735</v>
      </c>
      <c r="D175" s="2">
        <v>45366.625694282397</v>
      </c>
      <c r="E175" s="2">
        <v>45362.844368043981</v>
      </c>
      <c r="F175" t="s">
        <v>486</v>
      </c>
      <c r="G175" t="s">
        <v>387</v>
      </c>
      <c r="H175" t="s">
        <v>393</v>
      </c>
      <c r="I175" t="s">
        <v>289</v>
      </c>
      <c r="J175" t="s">
        <v>148</v>
      </c>
      <c r="K175" t="s">
        <v>280</v>
      </c>
      <c r="L175" t="s">
        <v>280</v>
      </c>
      <c r="M175">
        <v>1</v>
      </c>
      <c r="N175">
        <v>11</v>
      </c>
      <c r="O175">
        <v>1.3079999999999999E-3</v>
      </c>
      <c r="R175">
        <v>2.9557519999999999</v>
      </c>
      <c r="S175">
        <v>0.82424799999999998</v>
      </c>
    </row>
    <row r="176" spans="1:20">
      <c r="A176" t="s">
        <v>1727</v>
      </c>
      <c r="B176" t="s">
        <v>250</v>
      </c>
      <c r="C176" t="s">
        <v>1735</v>
      </c>
      <c r="D176" s="2">
        <v>45405.600833946759</v>
      </c>
      <c r="E176" s="2">
        <v>45405.579120740753</v>
      </c>
      <c r="F176" t="s">
        <v>15</v>
      </c>
      <c r="G176" t="s">
        <v>387</v>
      </c>
      <c r="H176" t="s">
        <v>393</v>
      </c>
      <c r="I176" t="s">
        <v>289</v>
      </c>
      <c r="J176" t="s">
        <v>148</v>
      </c>
      <c r="K176" t="s">
        <v>279</v>
      </c>
      <c r="L176" t="s">
        <v>279</v>
      </c>
      <c r="M176">
        <v>1</v>
      </c>
      <c r="N176">
        <v>40</v>
      </c>
      <c r="O176">
        <v>1.6447E-2</v>
      </c>
      <c r="R176">
        <v>4.2709999999999996E-3</v>
      </c>
      <c r="S176">
        <v>9.8400000000000007E-4</v>
      </c>
    </row>
    <row r="177" spans="1:20">
      <c r="A177" t="s">
        <v>1722</v>
      </c>
      <c r="B177" t="s">
        <v>250</v>
      </c>
      <c r="C177" t="s">
        <v>1737</v>
      </c>
      <c r="D177" s="2">
        <v>45411.813521284726</v>
      </c>
      <c r="E177" s="2">
        <v>45405.604283009263</v>
      </c>
      <c r="F177" t="s">
        <v>15</v>
      </c>
      <c r="G177" t="s">
        <v>387</v>
      </c>
      <c r="H177" t="s">
        <v>388</v>
      </c>
      <c r="I177" t="s">
        <v>289</v>
      </c>
      <c r="J177" t="s">
        <v>148</v>
      </c>
      <c r="K177" t="s">
        <v>279</v>
      </c>
      <c r="L177" t="s">
        <v>279</v>
      </c>
      <c r="M177">
        <v>1</v>
      </c>
      <c r="N177">
        <v>12</v>
      </c>
      <c r="O177">
        <v>1.9699999999999999E-4</v>
      </c>
      <c r="R177">
        <v>2.1077080000000001</v>
      </c>
      <c r="S177">
        <v>4.1013080000000004</v>
      </c>
    </row>
    <row r="178" spans="1:20">
      <c r="A178" t="s">
        <v>1726</v>
      </c>
      <c r="B178" t="s">
        <v>250</v>
      </c>
      <c r="C178" t="s">
        <v>1736</v>
      </c>
      <c r="D178" s="2">
        <v>45366.625555462961</v>
      </c>
      <c r="E178" s="2">
        <v>45362.84291107639</v>
      </c>
      <c r="F178" t="s">
        <v>15</v>
      </c>
      <c r="G178" t="s">
        <v>387</v>
      </c>
      <c r="H178" t="s">
        <v>393</v>
      </c>
      <c r="I178" t="s">
        <v>289</v>
      </c>
      <c r="J178" t="s">
        <v>148</v>
      </c>
      <c r="K178" t="s">
        <v>279</v>
      </c>
      <c r="L178" t="s">
        <v>279</v>
      </c>
      <c r="M178">
        <v>1</v>
      </c>
      <c r="N178">
        <v>5</v>
      </c>
      <c r="O178">
        <v>2.176E-3</v>
      </c>
      <c r="R178">
        <v>2.956655</v>
      </c>
      <c r="S178">
        <v>0.8236</v>
      </c>
    </row>
    <row r="179" spans="1:20">
      <c r="A179" t="s">
        <v>1729</v>
      </c>
      <c r="B179" t="s">
        <v>250</v>
      </c>
      <c r="C179" t="s">
        <v>1735</v>
      </c>
      <c r="D179" s="2">
        <v>45379.546467395827</v>
      </c>
      <c r="E179" s="2">
        <v>45377.908587743063</v>
      </c>
      <c r="F179" t="s">
        <v>15</v>
      </c>
      <c r="G179" t="s">
        <v>387</v>
      </c>
      <c r="H179" t="s">
        <v>388</v>
      </c>
      <c r="I179" t="s">
        <v>289</v>
      </c>
      <c r="J179" t="s">
        <v>148</v>
      </c>
      <c r="K179" t="s">
        <v>280</v>
      </c>
      <c r="L179" t="s">
        <v>280</v>
      </c>
      <c r="M179">
        <v>1</v>
      </c>
      <c r="N179">
        <v>2</v>
      </c>
      <c r="O179">
        <v>4.5100000000000001E-4</v>
      </c>
      <c r="R179">
        <v>6.8300000000000001E-4</v>
      </c>
      <c r="S179">
        <v>1.6367130000000001</v>
      </c>
    </row>
    <row r="180" spans="1:20">
      <c r="A180" t="s">
        <v>1729</v>
      </c>
      <c r="B180" t="s">
        <v>43</v>
      </c>
      <c r="C180" t="s">
        <v>1734</v>
      </c>
      <c r="D180" s="2">
        <v>45362.595299537039</v>
      </c>
      <c r="E180" s="2">
        <v>45279.818075543983</v>
      </c>
      <c r="F180" t="s">
        <v>487</v>
      </c>
      <c r="G180" t="s">
        <v>283</v>
      </c>
      <c r="H180" t="s">
        <v>488</v>
      </c>
      <c r="K180" t="s">
        <v>280</v>
      </c>
      <c r="L180" t="s">
        <v>279</v>
      </c>
      <c r="M180">
        <v>1</v>
      </c>
      <c r="N180">
        <v>17</v>
      </c>
      <c r="O180">
        <v>2.8491780000000002</v>
      </c>
      <c r="P180">
        <v>79.928021000000001</v>
      </c>
    </row>
    <row r="181" spans="1:20">
      <c r="A181" t="s">
        <v>1725</v>
      </c>
      <c r="B181" t="s">
        <v>250</v>
      </c>
      <c r="C181" t="s">
        <v>1735</v>
      </c>
      <c r="D181" s="2">
        <v>45320.637829270832</v>
      </c>
      <c r="E181" s="2">
        <v>45315.802859976859</v>
      </c>
      <c r="F181" t="s">
        <v>392</v>
      </c>
      <c r="G181" t="s">
        <v>387</v>
      </c>
      <c r="H181" t="s">
        <v>393</v>
      </c>
      <c r="K181" t="s">
        <v>279</v>
      </c>
      <c r="L181" t="s">
        <v>279</v>
      </c>
      <c r="O181">
        <v>2.047396</v>
      </c>
      <c r="R181">
        <v>2.6705670000000001</v>
      </c>
      <c r="S181">
        <v>0.116991</v>
      </c>
    </row>
    <row r="182" spans="1:20">
      <c r="A182" t="s">
        <v>1726</v>
      </c>
      <c r="B182" t="s">
        <v>250</v>
      </c>
      <c r="C182" t="s">
        <v>1737</v>
      </c>
      <c r="D182" s="2">
        <v>45322.831009386573</v>
      </c>
      <c r="E182" s="2">
        <v>45314.660822604157</v>
      </c>
      <c r="F182" t="s">
        <v>392</v>
      </c>
      <c r="G182" t="s">
        <v>387</v>
      </c>
      <c r="H182" t="s">
        <v>393</v>
      </c>
      <c r="K182" t="s">
        <v>279</v>
      </c>
      <c r="L182" t="s">
        <v>280</v>
      </c>
      <c r="M182">
        <v>1</v>
      </c>
      <c r="N182">
        <v>27</v>
      </c>
      <c r="O182">
        <v>1.1667E-2</v>
      </c>
      <c r="P182">
        <v>3.186042</v>
      </c>
      <c r="Q182">
        <v>3.7998029999999998</v>
      </c>
      <c r="R182">
        <v>0.96964099999999998</v>
      </c>
      <c r="S182">
        <v>0.20299800000000001</v>
      </c>
    </row>
    <row r="183" spans="1:20">
      <c r="A183" t="s">
        <v>1725</v>
      </c>
      <c r="B183" t="s">
        <v>250</v>
      </c>
      <c r="C183" t="s">
        <v>1737</v>
      </c>
      <c r="D183" s="2">
        <v>45322.827843194449</v>
      </c>
      <c r="E183" s="2">
        <v>45321.854591388888</v>
      </c>
      <c r="F183" t="s">
        <v>489</v>
      </c>
      <c r="G183" t="s">
        <v>283</v>
      </c>
      <c r="H183" t="s">
        <v>490</v>
      </c>
      <c r="K183" t="s">
        <v>279</v>
      </c>
      <c r="L183" t="s">
        <v>279</v>
      </c>
      <c r="M183">
        <v>1</v>
      </c>
      <c r="N183">
        <v>0</v>
      </c>
      <c r="O183">
        <v>0.65363400000000005</v>
      </c>
      <c r="R183">
        <v>0.31930599999999998</v>
      </c>
      <c r="S183">
        <v>2.8899999999999998E-4</v>
      </c>
    </row>
    <row r="184" spans="1:20">
      <c r="A184" t="s">
        <v>1730</v>
      </c>
      <c r="B184" t="s">
        <v>43</v>
      </c>
      <c r="C184" t="s">
        <v>1735</v>
      </c>
      <c r="D184" s="2">
        <v>45387.605485046297</v>
      </c>
      <c r="E184" s="2">
        <v>45372.580404444438</v>
      </c>
      <c r="F184" t="s">
        <v>491</v>
      </c>
      <c r="G184" t="s">
        <v>285</v>
      </c>
      <c r="H184" t="s">
        <v>492</v>
      </c>
      <c r="I184" t="s">
        <v>289</v>
      </c>
      <c r="J184" t="s">
        <v>370</v>
      </c>
      <c r="K184" t="s">
        <v>278</v>
      </c>
      <c r="L184" t="s">
        <v>278</v>
      </c>
      <c r="M184">
        <v>1</v>
      </c>
      <c r="N184">
        <v>17</v>
      </c>
      <c r="O184">
        <v>3.99478</v>
      </c>
      <c r="R184">
        <v>8.338692</v>
      </c>
      <c r="S184">
        <v>2.691586</v>
      </c>
    </row>
    <row r="185" spans="1:20">
      <c r="A185" t="s">
        <v>1724</v>
      </c>
      <c r="B185" t="s">
        <v>252</v>
      </c>
      <c r="C185" t="s">
        <v>1733</v>
      </c>
      <c r="E185" s="2">
        <v>45355.538049131937</v>
      </c>
      <c r="F185" t="s">
        <v>404</v>
      </c>
      <c r="G185" t="s">
        <v>283</v>
      </c>
      <c r="H185" t="s">
        <v>405</v>
      </c>
      <c r="I185" t="s">
        <v>292</v>
      </c>
      <c r="J185" t="s">
        <v>371</v>
      </c>
      <c r="M185">
        <v>1</v>
      </c>
      <c r="N185">
        <v>27</v>
      </c>
      <c r="O185">
        <v>4.0632869999999999</v>
      </c>
    </row>
    <row r="186" spans="1:20">
      <c r="A186" t="s">
        <v>1723</v>
      </c>
      <c r="B186" t="s">
        <v>250</v>
      </c>
      <c r="C186" t="s">
        <v>1734</v>
      </c>
      <c r="D186" s="2">
        <v>45320.63669363426</v>
      </c>
      <c r="E186" s="2">
        <v>45303.85402111111</v>
      </c>
      <c r="F186" t="s">
        <v>431</v>
      </c>
      <c r="G186" t="s">
        <v>285</v>
      </c>
      <c r="H186" t="s">
        <v>432</v>
      </c>
      <c r="K186" t="s">
        <v>280</v>
      </c>
      <c r="L186" t="s">
        <v>280</v>
      </c>
      <c r="O186">
        <v>2.3E-5</v>
      </c>
      <c r="P186">
        <v>5.7707870000000003</v>
      </c>
      <c r="R186">
        <v>8.218356</v>
      </c>
      <c r="S186">
        <v>2.7934839999999999</v>
      </c>
    </row>
    <row r="187" spans="1:20">
      <c r="A187" t="s">
        <v>1724</v>
      </c>
      <c r="B187" t="s">
        <v>252</v>
      </c>
      <c r="C187" t="s">
        <v>1735</v>
      </c>
      <c r="E187" s="2">
        <v>45180.585767118057</v>
      </c>
      <c r="F187" t="s">
        <v>15</v>
      </c>
      <c r="G187" t="s">
        <v>387</v>
      </c>
      <c r="H187" t="s">
        <v>393</v>
      </c>
      <c r="K187" t="s">
        <v>279</v>
      </c>
      <c r="L187" t="s">
        <v>279</v>
      </c>
      <c r="M187">
        <v>1</v>
      </c>
      <c r="N187">
        <v>0</v>
      </c>
      <c r="O187">
        <v>7.1409999999999998E-3</v>
      </c>
      <c r="P187">
        <v>57.284258999999999</v>
      </c>
      <c r="Q187">
        <v>1.738426</v>
      </c>
      <c r="R187">
        <v>54.050845000000002</v>
      </c>
    </row>
    <row r="188" spans="1:20">
      <c r="A188" t="s">
        <v>1723</v>
      </c>
      <c r="B188" t="s">
        <v>250</v>
      </c>
      <c r="C188" t="s">
        <v>1737</v>
      </c>
      <c r="D188" s="2">
        <v>45331.547010092589</v>
      </c>
      <c r="E188" s="2">
        <v>45310.79904859954</v>
      </c>
      <c r="F188" t="s">
        <v>436</v>
      </c>
      <c r="G188" t="s">
        <v>283</v>
      </c>
      <c r="H188" t="s">
        <v>493</v>
      </c>
      <c r="K188" t="s">
        <v>334</v>
      </c>
      <c r="L188" t="s">
        <v>334</v>
      </c>
      <c r="M188">
        <v>1</v>
      </c>
      <c r="N188">
        <v>1</v>
      </c>
      <c r="O188">
        <v>2.7912620000000001</v>
      </c>
      <c r="R188">
        <v>17.955949</v>
      </c>
      <c r="S188">
        <v>7.18E-4</v>
      </c>
    </row>
    <row r="189" spans="1:20">
      <c r="A189" t="s">
        <v>1731</v>
      </c>
      <c r="B189" t="s">
        <v>250</v>
      </c>
      <c r="C189" t="s">
        <v>1735</v>
      </c>
      <c r="D189" s="2">
        <v>45408.7585955787</v>
      </c>
      <c r="E189" s="2">
        <v>45400.844388750003</v>
      </c>
      <c r="F189" t="s">
        <v>406</v>
      </c>
      <c r="G189" t="s">
        <v>283</v>
      </c>
      <c r="H189" t="s">
        <v>521</v>
      </c>
      <c r="I189" t="s">
        <v>292</v>
      </c>
      <c r="J189" t="s">
        <v>522</v>
      </c>
      <c r="K189" t="s">
        <v>279</v>
      </c>
      <c r="L189" t="s">
        <v>279</v>
      </c>
      <c r="M189">
        <v>1</v>
      </c>
      <c r="N189">
        <v>18</v>
      </c>
      <c r="O189">
        <v>0.953148</v>
      </c>
      <c r="R189">
        <v>6.0334950000000003</v>
      </c>
      <c r="S189">
        <v>0.927535</v>
      </c>
    </row>
    <row r="190" spans="1:20">
      <c r="A190" t="s">
        <v>1730</v>
      </c>
      <c r="B190" t="s">
        <v>250</v>
      </c>
      <c r="C190" t="s">
        <v>1733</v>
      </c>
      <c r="D190" s="2">
        <v>45393.795727418983</v>
      </c>
      <c r="E190" s="2">
        <v>45391.807986377316</v>
      </c>
      <c r="F190" t="s">
        <v>406</v>
      </c>
      <c r="G190" t="s">
        <v>283</v>
      </c>
      <c r="H190" t="s">
        <v>494</v>
      </c>
      <c r="I190" t="s">
        <v>292</v>
      </c>
      <c r="J190" t="s">
        <v>348</v>
      </c>
      <c r="K190" t="s">
        <v>278</v>
      </c>
      <c r="L190" t="s">
        <v>278</v>
      </c>
      <c r="M190">
        <v>1</v>
      </c>
      <c r="N190">
        <v>2</v>
      </c>
      <c r="O190">
        <v>0.82515000000000005</v>
      </c>
      <c r="P190">
        <v>0.21621499999999999</v>
      </c>
      <c r="S190">
        <v>0.94635400000000003</v>
      </c>
    </row>
    <row r="191" spans="1:20">
      <c r="A191" t="s">
        <v>1725</v>
      </c>
      <c r="B191" t="s">
        <v>250</v>
      </c>
      <c r="C191" t="s">
        <v>1735</v>
      </c>
      <c r="D191" s="2">
        <v>45401.723084618061</v>
      </c>
      <c r="E191" s="2">
        <v>45390.582836863417</v>
      </c>
      <c r="F191" t="s">
        <v>523</v>
      </c>
      <c r="G191" t="s">
        <v>288</v>
      </c>
      <c r="H191" t="s">
        <v>524</v>
      </c>
      <c r="I191" t="s">
        <v>334</v>
      </c>
      <c r="J191" t="s">
        <v>535</v>
      </c>
      <c r="K191" t="s">
        <v>278</v>
      </c>
      <c r="L191" t="s">
        <v>278</v>
      </c>
      <c r="O191">
        <v>2.0507059999999999</v>
      </c>
      <c r="P191">
        <v>0.21478</v>
      </c>
      <c r="R191">
        <v>7.7822449999999996</v>
      </c>
      <c r="S191">
        <v>1.0924769999999999</v>
      </c>
    </row>
    <row r="192" spans="1:20">
      <c r="A192" t="s">
        <v>1731</v>
      </c>
      <c r="B192" t="s">
        <v>250</v>
      </c>
      <c r="C192" t="s">
        <v>1737</v>
      </c>
      <c r="D192" s="2">
        <v>45404.659982199068</v>
      </c>
      <c r="E192" s="2">
        <v>45393.612176736118</v>
      </c>
      <c r="F192" t="s">
        <v>525</v>
      </c>
      <c r="G192" t="s">
        <v>283</v>
      </c>
      <c r="H192" t="s">
        <v>526</v>
      </c>
      <c r="I192" t="s">
        <v>292</v>
      </c>
      <c r="J192" t="s">
        <v>527</v>
      </c>
      <c r="K192" t="s">
        <v>279</v>
      </c>
      <c r="L192" t="s">
        <v>279</v>
      </c>
      <c r="M192">
        <v>1</v>
      </c>
      <c r="N192">
        <v>1</v>
      </c>
      <c r="O192">
        <v>0.900671</v>
      </c>
      <c r="P192">
        <v>3.051863</v>
      </c>
      <c r="R192">
        <v>1.313623</v>
      </c>
      <c r="S192">
        <v>5.7815390000000004</v>
      </c>
      <c r="T192">
        <v>6.8999999999999997E-5</v>
      </c>
    </row>
    <row r="193" spans="1:20">
      <c r="A193" t="s">
        <v>1724</v>
      </c>
      <c r="B193" t="s">
        <v>43</v>
      </c>
      <c r="C193" t="s">
        <v>1737</v>
      </c>
      <c r="D193" s="2">
        <v>45342.554290127307</v>
      </c>
      <c r="E193" s="2">
        <v>45331.870028726851</v>
      </c>
      <c r="F193" t="s">
        <v>415</v>
      </c>
      <c r="G193" t="s">
        <v>283</v>
      </c>
      <c r="H193" t="s">
        <v>387</v>
      </c>
      <c r="I193" t="s">
        <v>292</v>
      </c>
      <c r="J193" t="s">
        <v>372</v>
      </c>
      <c r="K193" t="s">
        <v>279</v>
      </c>
      <c r="L193" t="s">
        <v>279</v>
      </c>
      <c r="M193">
        <v>3</v>
      </c>
      <c r="N193">
        <v>0</v>
      </c>
      <c r="O193">
        <v>4.8830669999999996</v>
      </c>
      <c r="R193">
        <v>1.868403</v>
      </c>
      <c r="S193">
        <v>3.9324189999999999</v>
      </c>
      <c r="T193">
        <v>3.3599999999999998E-4</v>
      </c>
    </row>
    <row r="194" spans="1:20">
      <c r="A194" t="s">
        <v>1725</v>
      </c>
      <c r="B194" t="s">
        <v>250</v>
      </c>
      <c r="C194" t="s">
        <v>1737</v>
      </c>
      <c r="D194" s="2">
        <v>45400.564322430553</v>
      </c>
      <c r="E194" s="2">
        <v>45400.532282395827</v>
      </c>
      <c r="F194" t="s">
        <v>427</v>
      </c>
      <c r="G194" t="s">
        <v>288</v>
      </c>
      <c r="H194" t="s">
        <v>428</v>
      </c>
      <c r="I194" t="s">
        <v>289</v>
      </c>
      <c r="J194" t="s">
        <v>373</v>
      </c>
      <c r="K194" t="s">
        <v>278</v>
      </c>
      <c r="L194" t="s">
        <v>278</v>
      </c>
      <c r="M194">
        <v>1</v>
      </c>
      <c r="N194">
        <v>2</v>
      </c>
      <c r="O194">
        <v>3.2024999999999998E-2</v>
      </c>
    </row>
    <row r="195" spans="1:20">
      <c r="A195" t="s">
        <v>1721</v>
      </c>
      <c r="B195" t="s">
        <v>252</v>
      </c>
      <c r="C195" t="s">
        <v>1733</v>
      </c>
      <c r="E195" s="2">
        <v>45205.564541678243</v>
      </c>
      <c r="F195" t="s">
        <v>15</v>
      </c>
      <c r="G195" t="s">
        <v>387</v>
      </c>
      <c r="H195" t="s">
        <v>393</v>
      </c>
      <c r="O195">
        <v>0.184757</v>
      </c>
      <c r="R195">
        <v>108.30870400000001</v>
      </c>
      <c r="S195">
        <v>22.003298999999998</v>
      </c>
      <c r="T195">
        <v>8.7194909999999997</v>
      </c>
    </row>
    <row r="196" spans="1:20">
      <c r="A196" t="s">
        <v>1730</v>
      </c>
      <c r="B196" t="s">
        <v>250</v>
      </c>
      <c r="C196" t="s">
        <v>1733</v>
      </c>
      <c r="D196" s="2">
        <v>45386.750732638888</v>
      </c>
      <c r="E196" s="2">
        <v>45371.604783287039</v>
      </c>
      <c r="F196" t="s">
        <v>431</v>
      </c>
      <c r="G196" t="s">
        <v>387</v>
      </c>
      <c r="H196" t="s">
        <v>393</v>
      </c>
      <c r="I196" t="s">
        <v>292</v>
      </c>
      <c r="J196" t="s">
        <v>374</v>
      </c>
      <c r="K196" t="s">
        <v>280</v>
      </c>
      <c r="L196" t="s">
        <v>280</v>
      </c>
      <c r="M196">
        <v>1</v>
      </c>
      <c r="N196">
        <v>72</v>
      </c>
      <c r="O196">
        <v>9.2999999999999997E-5</v>
      </c>
      <c r="R196">
        <v>12.176273</v>
      </c>
      <c r="S196">
        <v>2.96956</v>
      </c>
    </row>
    <row r="197" spans="1:20">
      <c r="A197" t="s">
        <v>1722</v>
      </c>
      <c r="B197" t="s">
        <v>250</v>
      </c>
      <c r="C197" t="s">
        <v>1736</v>
      </c>
      <c r="D197" s="2">
        <v>45299.787878842602</v>
      </c>
      <c r="E197" s="2">
        <v>45273.876651921288</v>
      </c>
      <c r="F197" t="s">
        <v>382</v>
      </c>
      <c r="G197" t="s">
        <v>283</v>
      </c>
      <c r="H197" t="s">
        <v>387</v>
      </c>
      <c r="K197" t="s">
        <v>334</v>
      </c>
      <c r="L197" t="s">
        <v>334</v>
      </c>
      <c r="M197">
        <v>6</v>
      </c>
      <c r="N197">
        <v>6</v>
      </c>
      <c r="O197">
        <v>0.70401599999999998</v>
      </c>
      <c r="P197">
        <v>14.209097</v>
      </c>
      <c r="R197">
        <v>6.008553</v>
      </c>
      <c r="S197">
        <v>4.9895139999999998</v>
      </c>
    </row>
    <row r="198" spans="1:20">
      <c r="A198" t="s">
        <v>1729</v>
      </c>
      <c r="B198" t="s">
        <v>250</v>
      </c>
      <c r="C198" t="s">
        <v>1736</v>
      </c>
      <c r="D198" s="2">
        <v>45399.899633009263</v>
      </c>
      <c r="E198" s="2">
        <v>45393.79367298611</v>
      </c>
      <c r="F198" t="s">
        <v>495</v>
      </c>
      <c r="G198" t="s">
        <v>387</v>
      </c>
      <c r="H198" t="s">
        <v>381</v>
      </c>
      <c r="I198" t="s">
        <v>292</v>
      </c>
      <c r="J198" t="s">
        <v>375</v>
      </c>
      <c r="K198" t="s">
        <v>278</v>
      </c>
      <c r="L198" t="s">
        <v>278</v>
      </c>
      <c r="M198">
        <v>4</v>
      </c>
      <c r="N198">
        <v>0</v>
      </c>
      <c r="O198">
        <v>3.7361689999999999</v>
      </c>
      <c r="P198">
        <v>1.0019439999999999</v>
      </c>
      <c r="R198">
        <v>1.0703240000000001</v>
      </c>
      <c r="S198">
        <v>0.29749999999999999</v>
      </c>
    </row>
    <row r="199" spans="1:20">
      <c r="A199" t="s">
        <v>1721</v>
      </c>
      <c r="B199" t="s">
        <v>250</v>
      </c>
      <c r="C199" t="s">
        <v>1734</v>
      </c>
      <c r="D199" s="2">
        <v>45330.786559328713</v>
      </c>
      <c r="E199" s="2">
        <v>45329.86469805555</v>
      </c>
      <c r="F199" t="s">
        <v>496</v>
      </c>
      <c r="G199" t="s">
        <v>283</v>
      </c>
      <c r="H199" t="s">
        <v>497</v>
      </c>
      <c r="I199" t="s">
        <v>292</v>
      </c>
      <c r="J199" t="s">
        <v>376</v>
      </c>
      <c r="K199" t="s">
        <v>278</v>
      </c>
      <c r="L199" t="s">
        <v>278</v>
      </c>
      <c r="M199">
        <v>2</v>
      </c>
      <c r="N199">
        <v>0</v>
      </c>
      <c r="O199">
        <v>0.91647000000000001</v>
      </c>
      <c r="R199">
        <v>5.3699999999999998E-3</v>
      </c>
    </row>
    <row r="200" spans="1:20">
      <c r="A200" t="s">
        <v>1728</v>
      </c>
      <c r="B200" t="s">
        <v>250</v>
      </c>
      <c r="C200" t="s">
        <v>1734</v>
      </c>
      <c r="D200" s="2">
        <v>45299.785722812499</v>
      </c>
      <c r="E200" s="2">
        <v>45273.874379942143</v>
      </c>
      <c r="F200" t="s">
        <v>382</v>
      </c>
      <c r="G200" t="s">
        <v>283</v>
      </c>
      <c r="H200" t="s">
        <v>387</v>
      </c>
      <c r="K200" t="s">
        <v>334</v>
      </c>
      <c r="L200" t="s">
        <v>334</v>
      </c>
      <c r="M200">
        <v>1</v>
      </c>
      <c r="N200">
        <v>1</v>
      </c>
      <c r="O200">
        <v>0.70616900000000005</v>
      </c>
      <c r="P200">
        <v>14.209132</v>
      </c>
      <c r="R200">
        <v>6.0094789999999998</v>
      </c>
      <c r="S200">
        <v>4.9865279999999998</v>
      </c>
    </row>
    <row r="201" spans="1:20">
      <c r="A201" t="s">
        <v>1724</v>
      </c>
      <c r="B201" t="s">
        <v>252</v>
      </c>
      <c r="C201" t="s">
        <v>1737</v>
      </c>
      <c r="E201" s="2">
        <v>45397.543376250003</v>
      </c>
      <c r="F201" t="s">
        <v>498</v>
      </c>
      <c r="G201" t="s">
        <v>288</v>
      </c>
      <c r="H201" t="s">
        <v>499</v>
      </c>
      <c r="I201" t="s">
        <v>292</v>
      </c>
      <c r="J201" t="s">
        <v>534</v>
      </c>
      <c r="M201">
        <v>4</v>
      </c>
      <c r="N201">
        <v>0</v>
      </c>
      <c r="O201">
        <v>0.98825200000000002</v>
      </c>
    </row>
    <row r="202" spans="1:20">
      <c r="A202" t="s">
        <v>1726</v>
      </c>
      <c r="B202" t="s">
        <v>250</v>
      </c>
      <c r="C202" t="s">
        <v>1737</v>
      </c>
      <c r="D202" s="2">
        <v>45400.568022280087</v>
      </c>
      <c r="E202" s="2">
        <v>45391.577378506947</v>
      </c>
      <c r="F202" t="s">
        <v>482</v>
      </c>
      <c r="G202" t="s">
        <v>387</v>
      </c>
      <c r="H202" t="s">
        <v>381</v>
      </c>
      <c r="I202" t="s">
        <v>289</v>
      </c>
      <c r="J202" t="s">
        <v>377</v>
      </c>
      <c r="K202" t="s">
        <v>278</v>
      </c>
      <c r="L202" t="s">
        <v>278</v>
      </c>
      <c r="O202">
        <v>0.93022000000000005</v>
      </c>
      <c r="R202">
        <v>7.2944100000000001</v>
      </c>
      <c r="S202">
        <v>0.765984</v>
      </c>
    </row>
    <row r="203" spans="1:20">
      <c r="A203" t="s">
        <v>1721</v>
      </c>
      <c r="B203" t="s">
        <v>250</v>
      </c>
      <c r="C203" t="s">
        <v>1734</v>
      </c>
      <c r="D203" s="2">
        <v>45300.645298831019</v>
      </c>
      <c r="E203" s="2">
        <v>45280.803888645838</v>
      </c>
      <c r="F203" t="s">
        <v>89</v>
      </c>
      <c r="G203" t="s">
        <v>387</v>
      </c>
      <c r="H203" t="s">
        <v>387</v>
      </c>
      <c r="K203" t="s">
        <v>279</v>
      </c>
      <c r="L203" t="s">
        <v>279</v>
      </c>
      <c r="M203">
        <v>1</v>
      </c>
      <c r="N203">
        <v>1</v>
      </c>
      <c r="O203">
        <v>1.853623</v>
      </c>
      <c r="P203">
        <v>5.0890630000000003</v>
      </c>
      <c r="R203">
        <v>1.0739350000000001</v>
      </c>
      <c r="S203">
        <v>11.824757</v>
      </c>
    </row>
    <row r="204" spans="1:20">
      <c r="A204" t="s">
        <v>1731</v>
      </c>
      <c r="B204" t="s">
        <v>43</v>
      </c>
      <c r="C204" t="s">
        <v>1733</v>
      </c>
      <c r="D204" s="2">
        <v>45300.645175729172</v>
      </c>
      <c r="E204" s="2">
        <v>45273.890138240742</v>
      </c>
      <c r="F204" t="s">
        <v>382</v>
      </c>
      <c r="G204" t="s">
        <v>283</v>
      </c>
      <c r="H204" t="s">
        <v>387</v>
      </c>
      <c r="K204" t="s">
        <v>279</v>
      </c>
      <c r="L204" t="s">
        <v>278</v>
      </c>
      <c r="M204">
        <v>1</v>
      </c>
      <c r="N204">
        <v>1</v>
      </c>
      <c r="O204">
        <v>0.69270799999999999</v>
      </c>
      <c r="P204">
        <v>13.218657</v>
      </c>
      <c r="R204">
        <v>3.6999999999999999E-4</v>
      </c>
      <c r="S204">
        <v>12.843275</v>
      </c>
    </row>
    <row r="205" spans="1:20">
      <c r="A205" t="s">
        <v>1725</v>
      </c>
      <c r="B205" t="s">
        <v>250</v>
      </c>
      <c r="C205" t="s">
        <v>1734</v>
      </c>
      <c r="D205" s="2">
        <v>45356.546468622677</v>
      </c>
      <c r="E205" s="2">
        <v>45355.926004374996</v>
      </c>
      <c r="F205" t="s">
        <v>286</v>
      </c>
      <c r="G205" t="s">
        <v>387</v>
      </c>
      <c r="H205" t="s">
        <v>500</v>
      </c>
      <c r="I205" t="s">
        <v>292</v>
      </c>
      <c r="J205" t="s">
        <v>322</v>
      </c>
      <c r="K205" t="s">
        <v>278</v>
      </c>
      <c r="L205" t="s">
        <v>278</v>
      </c>
      <c r="M205">
        <v>1</v>
      </c>
      <c r="N205">
        <v>1</v>
      </c>
      <c r="O205">
        <v>0.62024299999999999</v>
      </c>
      <c r="R205">
        <v>2.0799999999999999E-4</v>
      </c>
    </row>
    <row r="206" spans="1:20">
      <c r="A206" t="s">
        <v>1728</v>
      </c>
      <c r="B206" t="s">
        <v>250</v>
      </c>
      <c r="C206" t="s">
        <v>1735</v>
      </c>
      <c r="D206" s="2">
        <v>45406.773940972227</v>
      </c>
      <c r="E206" s="2">
        <v>45400.764427650458</v>
      </c>
      <c r="F206" t="s">
        <v>484</v>
      </c>
      <c r="G206" t="s">
        <v>387</v>
      </c>
      <c r="H206" t="s">
        <v>432</v>
      </c>
      <c r="I206" t="s">
        <v>334</v>
      </c>
      <c r="J206" t="s">
        <v>528</v>
      </c>
      <c r="K206" t="s">
        <v>280</v>
      </c>
      <c r="L206" t="s">
        <v>280</v>
      </c>
      <c r="M206">
        <v>1</v>
      </c>
      <c r="N206">
        <v>0</v>
      </c>
      <c r="O206">
        <v>6.8999999999999997E-5</v>
      </c>
      <c r="R206">
        <v>4.0017009999999997</v>
      </c>
      <c r="S206">
        <v>2.0077199999999999</v>
      </c>
    </row>
    <row r="207" spans="1:20">
      <c r="A207" t="s">
        <v>1725</v>
      </c>
      <c r="B207" t="s">
        <v>250</v>
      </c>
      <c r="C207" t="s">
        <v>1735</v>
      </c>
      <c r="D207" s="2">
        <v>45299.786024490742</v>
      </c>
      <c r="E207" s="2">
        <v>45273.86499501158</v>
      </c>
      <c r="F207" t="s">
        <v>382</v>
      </c>
      <c r="G207" t="s">
        <v>283</v>
      </c>
      <c r="H207" t="s">
        <v>387</v>
      </c>
      <c r="K207" t="s">
        <v>334</v>
      </c>
      <c r="L207" t="s">
        <v>334</v>
      </c>
      <c r="M207">
        <v>1</v>
      </c>
      <c r="N207">
        <v>0</v>
      </c>
      <c r="O207">
        <v>0.71433999999999997</v>
      </c>
      <c r="P207">
        <v>14.210174</v>
      </c>
      <c r="R207">
        <v>6.0053939999999999</v>
      </c>
      <c r="S207">
        <v>4.9911000000000003</v>
      </c>
    </row>
    <row r="208" spans="1:20">
      <c r="A208" t="s">
        <v>1726</v>
      </c>
      <c r="B208" t="s">
        <v>250</v>
      </c>
      <c r="C208" t="s">
        <v>1734</v>
      </c>
      <c r="D208" s="2">
        <v>45359.604392083333</v>
      </c>
      <c r="E208" s="2">
        <v>45349.76087056713</v>
      </c>
      <c r="F208" t="s">
        <v>431</v>
      </c>
      <c r="G208" t="s">
        <v>387</v>
      </c>
      <c r="H208" t="s">
        <v>432</v>
      </c>
      <c r="I208" t="s">
        <v>292</v>
      </c>
      <c r="J208" t="s">
        <v>323</v>
      </c>
      <c r="K208" t="s">
        <v>279</v>
      </c>
      <c r="L208" t="s">
        <v>279</v>
      </c>
      <c r="M208">
        <v>4</v>
      </c>
      <c r="N208">
        <v>0</v>
      </c>
      <c r="O208">
        <v>5.0900000000000001E-4</v>
      </c>
      <c r="R208">
        <v>8.7886000000000006</v>
      </c>
      <c r="S208">
        <v>1.0543979999999999</v>
      </c>
    </row>
    <row r="209" spans="1:23">
      <c r="A209" t="s">
        <v>1724</v>
      </c>
      <c r="B209" t="s">
        <v>250</v>
      </c>
      <c r="C209" t="s">
        <v>1733</v>
      </c>
      <c r="D209" s="2">
        <v>45412.89017337963</v>
      </c>
      <c r="E209" s="2">
        <v>45408.621496527783</v>
      </c>
      <c r="F209" t="s">
        <v>529</v>
      </c>
      <c r="G209" t="s">
        <v>285</v>
      </c>
      <c r="H209" t="s">
        <v>530</v>
      </c>
      <c r="I209" t="s">
        <v>334</v>
      </c>
      <c r="J209" t="s">
        <v>306</v>
      </c>
      <c r="K209" t="s">
        <v>280</v>
      </c>
      <c r="L209" t="s">
        <v>391</v>
      </c>
      <c r="M209">
        <v>2</v>
      </c>
      <c r="N209">
        <v>0</v>
      </c>
      <c r="O209">
        <v>2.967778</v>
      </c>
      <c r="P209">
        <v>1.30088</v>
      </c>
    </row>
    <row r="210" spans="1:23">
      <c r="A210" t="s">
        <v>1723</v>
      </c>
      <c r="B210" t="s">
        <v>252</v>
      </c>
      <c r="C210" t="s">
        <v>1737</v>
      </c>
      <c r="E210" s="2">
        <v>45378.893040300929</v>
      </c>
      <c r="F210" t="s">
        <v>501</v>
      </c>
      <c r="G210" t="s">
        <v>287</v>
      </c>
      <c r="H210" t="s">
        <v>492</v>
      </c>
      <c r="I210" t="s">
        <v>334</v>
      </c>
      <c r="J210" t="s">
        <v>378</v>
      </c>
      <c r="O210">
        <v>4.5922919999999996</v>
      </c>
    </row>
    <row r="211" spans="1:23">
      <c r="A211" t="s">
        <v>1721</v>
      </c>
      <c r="B211" t="s">
        <v>250</v>
      </c>
      <c r="C211" t="s">
        <v>1736</v>
      </c>
      <c r="D211" s="2">
        <v>45412.890065659732</v>
      </c>
      <c r="E211" s="2">
        <v>45406.210771099533</v>
      </c>
      <c r="F211" t="s">
        <v>529</v>
      </c>
      <c r="G211" t="s">
        <v>285</v>
      </c>
      <c r="H211" t="s">
        <v>531</v>
      </c>
      <c r="I211" t="s">
        <v>289</v>
      </c>
      <c r="J211" t="s">
        <v>532</v>
      </c>
      <c r="K211" t="s">
        <v>280</v>
      </c>
      <c r="L211" t="s">
        <v>391</v>
      </c>
      <c r="O211">
        <v>2.4053010000000001</v>
      </c>
      <c r="P211">
        <v>4.2739700000000003</v>
      </c>
    </row>
    <row r="212" spans="1:23">
      <c r="A212" t="s">
        <v>1731</v>
      </c>
      <c r="B212" t="s">
        <v>250</v>
      </c>
      <c r="C212" t="s">
        <v>1737</v>
      </c>
      <c r="D212" s="2">
        <v>45370.530490509263</v>
      </c>
      <c r="E212" s="2">
        <v>45349.615448113429</v>
      </c>
      <c r="F212" t="s">
        <v>482</v>
      </c>
      <c r="G212" t="s">
        <v>387</v>
      </c>
      <c r="H212" t="s">
        <v>387</v>
      </c>
      <c r="I212" t="s">
        <v>292</v>
      </c>
      <c r="J212" t="s">
        <v>324</v>
      </c>
      <c r="K212" t="s">
        <v>278</v>
      </c>
      <c r="L212" t="s">
        <v>278</v>
      </c>
      <c r="O212">
        <v>6.025023</v>
      </c>
      <c r="P212">
        <v>8.0815629999999992</v>
      </c>
      <c r="R212">
        <v>2.128924</v>
      </c>
      <c r="S212">
        <v>4.6126740000000002</v>
      </c>
      <c r="T212">
        <v>6.6817000000000001E-2</v>
      </c>
    </row>
    <row r="213" spans="1:23">
      <c r="A213" t="s">
        <v>1724</v>
      </c>
      <c r="B213" t="s">
        <v>250</v>
      </c>
      <c r="C213" t="s">
        <v>1736</v>
      </c>
      <c r="D213" s="66">
        <v>45420.742570797942</v>
      </c>
      <c r="E213" s="66">
        <v>45418.46135169686</v>
      </c>
      <c r="F213" t="s">
        <v>544</v>
      </c>
      <c r="G213" t="s">
        <v>285</v>
      </c>
      <c r="H213" t="s">
        <v>545</v>
      </c>
      <c r="I213" t="s">
        <v>292</v>
      </c>
      <c r="J213" t="s">
        <v>546</v>
      </c>
      <c r="K213" t="s">
        <v>278</v>
      </c>
      <c r="L213" t="s">
        <v>278</v>
      </c>
      <c r="M213">
        <v>1</v>
      </c>
      <c r="N213">
        <v>0</v>
      </c>
      <c r="O213" t="s">
        <v>548</v>
      </c>
      <c r="R213" t="s">
        <v>549</v>
      </c>
      <c r="S213" t="s">
        <v>550</v>
      </c>
    </row>
    <row r="214" spans="1:23">
      <c r="A214" t="s">
        <v>1728</v>
      </c>
      <c r="B214" t="s">
        <v>551</v>
      </c>
      <c r="C214" t="s">
        <v>1737</v>
      </c>
      <c r="D214" s="66">
        <v>45439.688985714769</v>
      </c>
      <c r="E214" s="66">
        <v>45436.516022040203</v>
      </c>
      <c r="F214" t="s">
        <v>15</v>
      </c>
      <c r="G214" t="s">
        <v>387</v>
      </c>
      <c r="H214" t="s">
        <v>388</v>
      </c>
      <c r="I214" t="s">
        <v>251</v>
      </c>
      <c r="J214" t="s">
        <v>552</v>
      </c>
      <c r="K214" t="s">
        <v>280</v>
      </c>
      <c r="L214" t="s">
        <v>334</v>
      </c>
      <c r="O214" t="s">
        <v>553</v>
      </c>
      <c r="P214" t="s">
        <v>554</v>
      </c>
    </row>
    <row r="215" spans="1:23">
      <c r="A215" t="s">
        <v>1728</v>
      </c>
      <c r="B215" t="s">
        <v>551</v>
      </c>
      <c r="C215" t="s">
        <v>1735</v>
      </c>
      <c r="D215" s="66">
        <v>45439.689023551917</v>
      </c>
      <c r="E215" s="66">
        <v>45436.521088290945</v>
      </c>
      <c r="F215" t="s">
        <v>15</v>
      </c>
      <c r="G215" t="s">
        <v>387</v>
      </c>
      <c r="H215" t="s">
        <v>388</v>
      </c>
      <c r="I215" t="s">
        <v>251</v>
      </c>
      <c r="J215" t="s">
        <v>552</v>
      </c>
      <c r="K215" t="s">
        <v>280</v>
      </c>
      <c r="L215" t="s">
        <v>334</v>
      </c>
      <c r="O215" t="s">
        <v>555</v>
      </c>
      <c r="P215" t="s">
        <v>556</v>
      </c>
    </row>
    <row r="216" spans="1:23">
      <c r="A216" t="s">
        <v>1731</v>
      </c>
      <c r="B216" t="s">
        <v>250</v>
      </c>
      <c r="C216" t="s">
        <v>1737</v>
      </c>
      <c r="D216" s="66">
        <v>45440.614700584825</v>
      </c>
      <c r="E216" s="66">
        <v>45435.513097402043</v>
      </c>
      <c r="F216" t="s">
        <v>482</v>
      </c>
      <c r="G216" t="s">
        <v>387</v>
      </c>
      <c r="H216" t="s">
        <v>381</v>
      </c>
      <c r="I216" t="s">
        <v>292</v>
      </c>
      <c r="J216" t="s">
        <v>557</v>
      </c>
      <c r="K216" t="s">
        <v>278</v>
      </c>
      <c r="L216" t="s">
        <v>278</v>
      </c>
      <c r="O216" t="s">
        <v>558</v>
      </c>
      <c r="P216" t="s">
        <v>559</v>
      </c>
    </row>
    <row r="217" spans="1:23">
      <c r="A217" t="s">
        <v>1721</v>
      </c>
      <c r="B217" t="s">
        <v>551</v>
      </c>
      <c r="C217" t="s">
        <v>1734</v>
      </c>
      <c r="D217" s="66">
        <v>45439.689174961473</v>
      </c>
      <c r="E217" s="66">
        <v>45436.561077199251</v>
      </c>
      <c r="F217" t="s">
        <v>15</v>
      </c>
      <c r="G217" t="s">
        <v>387</v>
      </c>
      <c r="H217" t="s">
        <v>388</v>
      </c>
      <c r="I217" t="s">
        <v>251</v>
      </c>
      <c r="J217" t="s">
        <v>560</v>
      </c>
      <c r="K217" t="s">
        <v>280</v>
      </c>
      <c r="L217" t="s">
        <v>334</v>
      </c>
      <c r="O217" t="s">
        <v>561</v>
      </c>
      <c r="P217" t="s">
        <v>562</v>
      </c>
    </row>
    <row r="218" spans="1:23">
      <c r="A218" t="s">
        <v>1730</v>
      </c>
      <c r="B218" t="s">
        <v>252</v>
      </c>
      <c r="C218" t="s">
        <v>1733</v>
      </c>
      <c r="D218" s="66">
        <v>45433.432551378268</v>
      </c>
      <c r="E218" s="66">
        <v>45432.681460334737</v>
      </c>
      <c r="F218" t="s">
        <v>415</v>
      </c>
      <c r="G218" t="s">
        <v>387</v>
      </c>
      <c r="H218" t="s">
        <v>381</v>
      </c>
      <c r="I218" t="s">
        <v>292</v>
      </c>
      <c r="J218" t="s">
        <v>350</v>
      </c>
      <c r="K218" t="s">
        <v>278</v>
      </c>
      <c r="L218" t="s">
        <v>278</v>
      </c>
      <c r="O218" t="s">
        <v>563</v>
      </c>
    </row>
    <row r="219" spans="1:23">
      <c r="A219" t="s">
        <v>1724</v>
      </c>
      <c r="B219" t="s">
        <v>250</v>
      </c>
      <c r="C219" t="s">
        <v>1733</v>
      </c>
      <c r="D219" s="66">
        <v>45441.708966816215</v>
      </c>
      <c r="E219" s="66">
        <v>45439.4399703448</v>
      </c>
      <c r="F219" t="s">
        <v>420</v>
      </c>
      <c r="G219" t="s">
        <v>288</v>
      </c>
      <c r="H219" t="s">
        <v>421</v>
      </c>
      <c r="I219" t="s">
        <v>290</v>
      </c>
      <c r="J219" t="s">
        <v>564</v>
      </c>
      <c r="K219" t="s">
        <v>279</v>
      </c>
      <c r="L219" t="s">
        <v>278</v>
      </c>
      <c r="O219" t="s">
        <v>565</v>
      </c>
      <c r="T219" t="s">
        <v>566</v>
      </c>
    </row>
    <row r="220" spans="1:23">
      <c r="A220" t="s">
        <v>1728</v>
      </c>
      <c r="B220" t="s">
        <v>43</v>
      </c>
      <c r="C220" t="s">
        <v>1737</v>
      </c>
      <c r="D220" s="66">
        <v>45441.592913083543</v>
      </c>
      <c r="E220" s="66">
        <v>45436.724296019798</v>
      </c>
      <c r="F220" t="s">
        <v>457</v>
      </c>
      <c r="G220" t="s">
        <v>285</v>
      </c>
      <c r="H220" t="s">
        <v>458</v>
      </c>
      <c r="I220" t="s">
        <v>289</v>
      </c>
      <c r="J220" t="s">
        <v>148</v>
      </c>
      <c r="K220" t="s">
        <v>279</v>
      </c>
      <c r="L220" t="s">
        <v>547</v>
      </c>
      <c r="M220">
        <v>1</v>
      </c>
      <c r="N220">
        <v>8</v>
      </c>
      <c r="O220" t="s">
        <v>567</v>
      </c>
      <c r="R220" t="s">
        <v>568</v>
      </c>
      <c r="S220" t="s">
        <v>569</v>
      </c>
      <c r="W220" t="s">
        <v>570</v>
      </c>
    </row>
    <row r="221" spans="1:23">
      <c r="A221" t="s">
        <v>1727</v>
      </c>
      <c r="B221" t="s">
        <v>250</v>
      </c>
      <c r="C221" t="s">
        <v>1737</v>
      </c>
      <c r="D221" s="66">
        <v>45427.730388630283</v>
      </c>
      <c r="E221" s="66">
        <v>45422.499163421446</v>
      </c>
      <c r="F221" t="s">
        <v>415</v>
      </c>
      <c r="G221" t="s">
        <v>387</v>
      </c>
      <c r="H221" t="s">
        <v>381</v>
      </c>
      <c r="I221" t="s">
        <v>292</v>
      </c>
      <c r="J221" t="s">
        <v>571</v>
      </c>
      <c r="K221" t="s">
        <v>278</v>
      </c>
      <c r="L221" t="s">
        <v>547</v>
      </c>
      <c r="M221">
        <v>2</v>
      </c>
      <c r="N221">
        <v>0</v>
      </c>
      <c r="O221" t="s">
        <v>572</v>
      </c>
      <c r="R221" t="s">
        <v>573</v>
      </c>
      <c r="S221" t="s">
        <v>574</v>
      </c>
    </row>
    <row r="222" spans="1:23">
      <c r="A222" t="s">
        <v>1725</v>
      </c>
      <c r="B222" t="s">
        <v>250</v>
      </c>
      <c r="C222" t="s">
        <v>1737</v>
      </c>
      <c r="D222" s="66">
        <v>45425.534312760959</v>
      </c>
      <c r="E222" s="66">
        <v>45422.492448854675</v>
      </c>
      <c r="F222" t="s">
        <v>575</v>
      </c>
      <c r="G222" t="s">
        <v>284</v>
      </c>
      <c r="H222" t="s">
        <v>576</v>
      </c>
      <c r="I222" t="s">
        <v>290</v>
      </c>
      <c r="J222" t="s">
        <v>577</v>
      </c>
      <c r="K222" t="s">
        <v>279</v>
      </c>
      <c r="L222" t="s">
        <v>278</v>
      </c>
      <c r="M222">
        <v>1</v>
      </c>
      <c r="N222">
        <v>1</v>
      </c>
      <c r="O222" t="s">
        <v>578</v>
      </c>
      <c r="R222" t="s">
        <v>579</v>
      </c>
    </row>
    <row r="223" spans="1:23">
      <c r="A223" t="s">
        <v>1726</v>
      </c>
      <c r="B223" t="s">
        <v>551</v>
      </c>
      <c r="C223" t="s">
        <v>1733</v>
      </c>
      <c r="D223" s="66">
        <v>45441.456014520612</v>
      </c>
      <c r="E223" s="66">
        <v>45436.563767918698</v>
      </c>
      <c r="F223" t="s">
        <v>15</v>
      </c>
      <c r="G223" t="s">
        <v>387</v>
      </c>
      <c r="H223" t="s">
        <v>388</v>
      </c>
      <c r="I223" t="s">
        <v>251</v>
      </c>
      <c r="J223" t="s">
        <v>552</v>
      </c>
      <c r="K223" t="s">
        <v>280</v>
      </c>
      <c r="L223" t="s">
        <v>334</v>
      </c>
      <c r="O223" t="s">
        <v>580</v>
      </c>
      <c r="P223" t="s">
        <v>581</v>
      </c>
      <c r="Q223" t="s">
        <v>582</v>
      </c>
    </row>
    <row r="224" spans="1:23">
      <c r="A224" t="s">
        <v>1728</v>
      </c>
      <c r="B224" t="s">
        <v>250</v>
      </c>
      <c r="C224" t="s">
        <v>1737</v>
      </c>
      <c r="D224" s="66">
        <v>45427.748816258762</v>
      </c>
      <c r="E224" s="66">
        <v>45420.620665042778</v>
      </c>
      <c r="F224" t="s">
        <v>484</v>
      </c>
      <c r="G224" t="s">
        <v>387</v>
      </c>
      <c r="H224" t="s">
        <v>388</v>
      </c>
      <c r="I224" t="s">
        <v>334</v>
      </c>
      <c r="J224" t="s">
        <v>583</v>
      </c>
      <c r="K224" t="s">
        <v>280</v>
      </c>
      <c r="L224" t="s">
        <v>280</v>
      </c>
      <c r="M224">
        <v>1</v>
      </c>
      <c r="N224">
        <v>1</v>
      </c>
      <c r="O224" t="s">
        <v>584</v>
      </c>
      <c r="P224" t="s">
        <v>585</v>
      </c>
      <c r="Q224" t="s">
        <v>586</v>
      </c>
      <c r="R224" t="s">
        <v>587</v>
      </c>
    </row>
    <row r="225" spans="1:24">
      <c r="A225" t="s">
        <v>1722</v>
      </c>
      <c r="B225" t="s">
        <v>250</v>
      </c>
      <c r="C225" t="s">
        <v>1736</v>
      </c>
      <c r="D225" s="66">
        <v>45429.496406667407</v>
      </c>
      <c r="E225" s="66">
        <v>45411.740536330268</v>
      </c>
      <c r="F225" t="s">
        <v>484</v>
      </c>
      <c r="G225" t="s">
        <v>387</v>
      </c>
      <c r="H225" t="s">
        <v>588</v>
      </c>
      <c r="I225" t="s">
        <v>292</v>
      </c>
      <c r="J225" t="s">
        <v>589</v>
      </c>
      <c r="K225" t="s">
        <v>280</v>
      </c>
      <c r="L225" t="s">
        <v>280</v>
      </c>
      <c r="M225">
        <v>4</v>
      </c>
      <c r="N225">
        <v>0</v>
      </c>
      <c r="O225" t="s">
        <v>590</v>
      </c>
      <c r="R225" t="s">
        <v>591</v>
      </c>
      <c r="S225" t="s">
        <v>592</v>
      </c>
      <c r="U225" t="s">
        <v>593</v>
      </c>
    </row>
    <row r="226" spans="1:24">
      <c r="A226" t="s">
        <v>1722</v>
      </c>
      <c r="B226" t="s">
        <v>250</v>
      </c>
      <c r="C226" t="s">
        <v>1737</v>
      </c>
      <c r="D226" s="66">
        <v>45432.532798383902</v>
      </c>
      <c r="E226" s="66">
        <v>45415.676772799765</v>
      </c>
      <c r="F226" t="s">
        <v>595</v>
      </c>
      <c r="G226" t="s">
        <v>288</v>
      </c>
      <c r="H226" t="s">
        <v>596</v>
      </c>
      <c r="I226" t="s">
        <v>292</v>
      </c>
      <c r="J226" t="s">
        <v>597</v>
      </c>
      <c r="K226" t="s">
        <v>278</v>
      </c>
      <c r="L226" t="s">
        <v>278</v>
      </c>
      <c r="M226">
        <v>1</v>
      </c>
      <c r="N226">
        <v>1</v>
      </c>
      <c r="O226" t="s">
        <v>598</v>
      </c>
      <c r="P226" t="s">
        <v>599</v>
      </c>
      <c r="R226" t="s">
        <v>600</v>
      </c>
      <c r="S226" t="s">
        <v>601</v>
      </c>
      <c r="V226" t="s">
        <v>602</v>
      </c>
    </row>
    <row r="227" spans="1:24" s="39" customFormat="1">
      <c r="A227" t="s">
        <v>1728</v>
      </c>
      <c r="B227" t="s">
        <v>250</v>
      </c>
      <c r="C227" t="s">
        <v>1733</v>
      </c>
      <c r="D227" s="66">
        <v>45433.519909541748</v>
      </c>
      <c r="E227" s="66">
        <v>45432.521180812946</v>
      </c>
      <c r="F227" t="s">
        <v>15</v>
      </c>
      <c r="G227" t="s">
        <v>387</v>
      </c>
      <c r="H227" t="s">
        <v>388</v>
      </c>
      <c r="I227" t="s">
        <v>292</v>
      </c>
      <c r="J227" t="s">
        <v>603</v>
      </c>
      <c r="K227" t="s">
        <v>279</v>
      </c>
      <c r="L227" t="s">
        <v>547</v>
      </c>
      <c r="M227">
        <v>1</v>
      </c>
      <c r="N227">
        <v>1</v>
      </c>
      <c r="O227" t="s">
        <v>590</v>
      </c>
      <c r="P227"/>
      <c r="Q227"/>
      <c r="R227" t="s">
        <v>604</v>
      </c>
      <c r="S227"/>
      <c r="T227"/>
      <c r="U227"/>
      <c r="V227"/>
      <c r="W227" t="s">
        <v>605</v>
      </c>
      <c r="X227"/>
    </row>
    <row r="228" spans="1:24" s="39" customFormat="1">
      <c r="A228" t="s">
        <v>1723</v>
      </c>
      <c r="B228" t="s">
        <v>250</v>
      </c>
      <c r="C228" t="s">
        <v>1735</v>
      </c>
      <c r="D228" s="66">
        <v>45440.615118495989</v>
      </c>
      <c r="E228" s="66">
        <v>45428.520839129618</v>
      </c>
      <c r="F228" t="s">
        <v>415</v>
      </c>
      <c r="G228" t="s">
        <v>387</v>
      </c>
      <c r="H228" t="s">
        <v>606</v>
      </c>
      <c r="I228" t="s">
        <v>292</v>
      </c>
      <c r="J228" t="s">
        <v>607</v>
      </c>
      <c r="K228" t="s">
        <v>278</v>
      </c>
      <c r="L228" t="s">
        <v>278</v>
      </c>
      <c r="M228">
        <v>3</v>
      </c>
      <c r="N228">
        <v>0</v>
      </c>
      <c r="O228" t="s">
        <v>608</v>
      </c>
      <c r="P228" t="s">
        <v>609</v>
      </c>
      <c r="Q228"/>
      <c r="R228" t="s">
        <v>610</v>
      </c>
      <c r="S228" t="s">
        <v>611</v>
      </c>
      <c r="T228"/>
      <c r="U228"/>
      <c r="V228"/>
      <c r="W228" t="s">
        <v>612</v>
      </c>
      <c r="X228"/>
    </row>
    <row r="229" spans="1:24">
      <c r="A229" t="s">
        <v>1731</v>
      </c>
      <c r="B229" t="s">
        <v>250</v>
      </c>
      <c r="C229" t="s">
        <v>1736</v>
      </c>
      <c r="D229" s="66">
        <v>45439.489459136195</v>
      </c>
      <c r="E229" s="66">
        <v>45433.421958487466</v>
      </c>
      <c r="F229" t="s">
        <v>415</v>
      </c>
      <c r="G229" t="s">
        <v>387</v>
      </c>
      <c r="H229" t="s">
        <v>381</v>
      </c>
      <c r="I229" t="s">
        <v>292</v>
      </c>
      <c r="J229" t="s">
        <v>613</v>
      </c>
      <c r="K229" t="s">
        <v>278</v>
      </c>
      <c r="L229" t="s">
        <v>278</v>
      </c>
      <c r="M229">
        <v>3</v>
      </c>
      <c r="N229">
        <v>0</v>
      </c>
      <c r="O229" t="s">
        <v>614</v>
      </c>
      <c r="R229" t="s">
        <v>615</v>
      </c>
      <c r="S229" t="s">
        <v>616</v>
      </c>
      <c r="W229" t="s">
        <v>617</v>
      </c>
    </row>
    <row r="230" spans="1:24" s="39" customFormat="1">
      <c r="A230" t="s">
        <v>1730</v>
      </c>
      <c r="B230" t="s">
        <v>551</v>
      </c>
      <c r="C230" t="s">
        <v>1734</v>
      </c>
      <c r="D230" s="66">
        <v>45439.689216800434</v>
      </c>
      <c r="E230" s="66">
        <v>45436.561919756568</v>
      </c>
      <c r="F230" t="s">
        <v>15</v>
      </c>
      <c r="G230" t="s">
        <v>387</v>
      </c>
      <c r="H230" t="s">
        <v>388</v>
      </c>
      <c r="I230" t="s">
        <v>251</v>
      </c>
      <c r="J230" t="s">
        <v>560</v>
      </c>
      <c r="K230" t="s">
        <v>280</v>
      </c>
      <c r="L230" t="s">
        <v>334</v>
      </c>
      <c r="M230"/>
      <c r="N230"/>
      <c r="O230" t="s">
        <v>618</v>
      </c>
      <c r="P230" t="s">
        <v>619</v>
      </c>
      <c r="Q230"/>
      <c r="R230"/>
      <c r="S230"/>
      <c r="T230"/>
      <c r="U230"/>
      <c r="V230"/>
      <c r="W230"/>
      <c r="X230"/>
    </row>
    <row r="231" spans="1:24">
      <c r="A231" t="s">
        <v>1725</v>
      </c>
      <c r="B231" t="s">
        <v>250</v>
      </c>
      <c r="C231" t="s">
        <v>1737</v>
      </c>
      <c r="D231" s="66">
        <v>45440.61974295017</v>
      </c>
      <c r="E231" s="66">
        <v>45439.479740166113</v>
      </c>
      <c r="F231" t="s">
        <v>482</v>
      </c>
      <c r="G231" t="s">
        <v>387</v>
      </c>
      <c r="H231" t="s">
        <v>381</v>
      </c>
      <c r="I231" t="s">
        <v>292</v>
      </c>
      <c r="J231" t="s">
        <v>603</v>
      </c>
      <c r="K231" t="s">
        <v>278</v>
      </c>
      <c r="L231" t="s">
        <v>278</v>
      </c>
      <c r="M231">
        <v>1</v>
      </c>
      <c r="N231">
        <v>0</v>
      </c>
      <c r="O231" t="s">
        <v>620</v>
      </c>
      <c r="R231" t="s">
        <v>621</v>
      </c>
      <c r="S231" t="s">
        <v>622</v>
      </c>
      <c r="W231" t="s">
        <v>623</v>
      </c>
    </row>
    <row r="232" spans="1:24">
      <c r="A232" t="s">
        <v>1728</v>
      </c>
      <c r="B232" t="s">
        <v>250</v>
      </c>
      <c r="C232" t="s">
        <v>1736</v>
      </c>
      <c r="D232" s="66">
        <v>45443.601857697467</v>
      </c>
      <c r="E232" s="66">
        <v>45443.373868622868</v>
      </c>
      <c r="F232" t="s">
        <v>624</v>
      </c>
      <c r="G232" t="s">
        <v>284</v>
      </c>
      <c r="H232" t="s">
        <v>625</v>
      </c>
      <c r="I232" t="s">
        <v>290</v>
      </c>
      <c r="J232" t="s">
        <v>350</v>
      </c>
      <c r="K232" t="s">
        <v>278</v>
      </c>
      <c r="L232" t="s">
        <v>278</v>
      </c>
      <c r="O232" t="s">
        <v>626</v>
      </c>
    </row>
    <row r="233" spans="1:24">
      <c r="A233" t="s">
        <v>1729</v>
      </c>
      <c r="B233" t="s">
        <v>250</v>
      </c>
      <c r="C233" t="s">
        <v>1734</v>
      </c>
      <c r="D233" s="66">
        <v>45419.395258613462</v>
      </c>
      <c r="E233" s="66">
        <v>45418.458802063476</v>
      </c>
      <c r="F233" t="s">
        <v>627</v>
      </c>
      <c r="G233" t="s">
        <v>387</v>
      </c>
      <c r="H233" t="s">
        <v>628</v>
      </c>
      <c r="I233" t="s">
        <v>291</v>
      </c>
      <c r="J233" t="s">
        <v>629</v>
      </c>
      <c r="K233" t="s">
        <v>278</v>
      </c>
      <c r="L233" t="s">
        <v>280</v>
      </c>
      <c r="O233" t="s">
        <v>630</v>
      </c>
      <c r="P233" t="s">
        <v>631</v>
      </c>
    </row>
    <row r="234" spans="1:24">
      <c r="A234" t="s">
        <v>1722</v>
      </c>
      <c r="B234" t="s">
        <v>250</v>
      </c>
      <c r="C234" t="s">
        <v>1733</v>
      </c>
      <c r="D234" s="66">
        <v>45422.672235358208</v>
      </c>
      <c r="E234" s="66">
        <v>45421.51802795878</v>
      </c>
      <c r="F234" t="s">
        <v>632</v>
      </c>
      <c r="G234" t="s">
        <v>285</v>
      </c>
      <c r="H234" t="s">
        <v>492</v>
      </c>
      <c r="I234" t="s">
        <v>289</v>
      </c>
      <c r="J234" t="s">
        <v>350</v>
      </c>
      <c r="K234" t="s">
        <v>633</v>
      </c>
      <c r="L234" t="s">
        <v>633</v>
      </c>
      <c r="O234" t="s">
        <v>634</v>
      </c>
    </row>
    <row r="235" spans="1:24">
      <c r="A235" t="s">
        <v>1725</v>
      </c>
      <c r="B235" t="s">
        <v>250</v>
      </c>
      <c r="C235" t="s">
        <v>1737</v>
      </c>
      <c r="D235" s="66">
        <v>45427.730471670344</v>
      </c>
      <c r="E235" s="66">
        <v>45415.472729457615</v>
      </c>
      <c r="F235" t="s">
        <v>431</v>
      </c>
      <c r="G235" t="s">
        <v>387</v>
      </c>
      <c r="H235" t="s">
        <v>588</v>
      </c>
      <c r="I235" t="s">
        <v>292</v>
      </c>
      <c r="J235" t="s">
        <v>635</v>
      </c>
      <c r="K235" t="s">
        <v>278</v>
      </c>
      <c r="L235" t="s">
        <v>278</v>
      </c>
      <c r="M235">
        <v>1</v>
      </c>
      <c r="N235">
        <v>0</v>
      </c>
      <c r="O235" t="s">
        <v>636</v>
      </c>
      <c r="P235" t="s">
        <v>637</v>
      </c>
      <c r="R235" t="s">
        <v>638</v>
      </c>
      <c r="S235" t="s">
        <v>639</v>
      </c>
    </row>
    <row r="236" spans="1:24">
      <c r="A236" t="s">
        <v>1724</v>
      </c>
      <c r="B236" t="s">
        <v>250</v>
      </c>
      <c r="C236" t="s">
        <v>1737</v>
      </c>
      <c r="D236" s="66">
        <v>45432.512128346934</v>
      </c>
      <c r="E236" s="66">
        <v>45429.741081882785</v>
      </c>
      <c r="F236" t="s">
        <v>89</v>
      </c>
      <c r="G236" t="s">
        <v>387</v>
      </c>
      <c r="H236" t="s">
        <v>393</v>
      </c>
      <c r="I236" t="s">
        <v>290</v>
      </c>
      <c r="J236" t="s">
        <v>640</v>
      </c>
      <c r="K236" t="s">
        <v>278</v>
      </c>
      <c r="L236" t="s">
        <v>278</v>
      </c>
      <c r="O236" t="s">
        <v>641</v>
      </c>
      <c r="P236" t="s">
        <v>642</v>
      </c>
    </row>
    <row r="237" spans="1:24">
      <c r="A237" t="s">
        <v>1731</v>
      </c>
      <c r="B237" t="s">
        <v>252</v>
      </c>
      <c r="C237" t="s">
        <v>1736</v>
      </c>
      <c r="D237" s="66">
        <v>45433.503558066725</v>
      </c>
      <c r="E237" s="66">
        <v>45427.375431016859</v>
      </c>
      <c r="F237" t="s">
        <v>643</v>
      </c>
      <c r="G237" t="s">
        <v>283</v>
      </c>
      <c r="H237" t="s">
        <v>644</v>
      </c>
      <c r="I237" t="s">
        <v>334</v>
      </c>
      <c r="J237" t="s">
        <v>376</v>
      </c>
      <c r="K237" t="s">
        <v>633</v>
      </c>
      <c r="L237" t="s">
        <v>633</v>
      </c>
      <c r="O237" t="s">
        <v>645</v>
      </c>
    </row>
    <row r="238" spans="1:24">
      <c r="A238" t="s">
        <v>1725</v>
      </c>
      <c r="B238" t="s">
        <v>250</v>
      </c>
      <c r="C238" t="s">
        <v>1735</v>
      </c>
      <c r="D238" s="66">
        <v>45433.629885998569</v>
      </c>
      <c r="E238" s="66">
        <v>45421.799139922761</v>
      </c>
      <c r="F238" t="s">
        <v>646</v>
      </c>
      <c r="G238" t="s">
        <v>285</v>
      </c>
      <c r="H238" t="s">
        <v>647</v>
      </c>
      <c r="I238" t="s">
        <v>291</v>
      </c>
      <c r="J238" t="s">
        <v>648</v>
      </c>
      <c r="K238" t="s">
        <v>280</v>
      </c>
      <c r="L238" t="s">
        <v>280</v>
      </c>
      <c r="O238" t="s">
        <v>649</v>
      </c>
      <c r="P238" t="s">
        <v>650</v>
      </c>
    </row>
    <row r="239" spans="1:24">
      <c r="A239" t="s">
        <v>1724</v>
      </c>
      <c r="B239" t="s">
        <v>250</v>
      </c>
      <c r="C239" t="s">
        <v>1735</v>
      </c>
      <c r="D239" s="66">
        <v>45435.478511663838</v>
      </c>
      <c r="E239" s="66">
        <v>45434.512968856056</v>
      </c>
      <c r="F239" t="s">
        <v>651</v>
      </c>
      <c r="G239" t="s">
        <v>387</v>
      </c>
      <c r="H239" t="s">
        <v>381</v>
      </c>
      <c r="I239" t="s">
        <v>289</v>
      </c>
      <c r="J239" t="s">
        <v>652</v>
      </c>
      <c r="K239" t="s">
        <v>278</v>
      </c>
      <c r="L239" t="s">
        <v>278</v>
      </c>
      <c r="M239">
        <v>1</v>
      </c>
      <c r="N239">
        <v>0</v>
      </c>
      <c r="O239" t="s">
        <v>653</v>
      </c>
      <c r="R239" t="s">
        <v>654</v>
      </c>
      <c r="S239" t="s">
        <v>655</v>
      </c>
    </row>
    <row r="240" spans="1:24">
      <c r="A240" t="s">
        <v>1724</v>
      </c>
      <c r="B240" t="s">
        <v>551</v>
      </c>
      <c r="C240" t="s">
        <v>1735</v>
      </c>
      <c r="D240" s="66">
        <v>45439.688755904121</v>
      </c>
      <c r="E240" s="66">
        <v>45436.508396379693</v>
      </c>
      <c r="F240" t="s">
        <v>15</v>
      </c>
      <c r="G240" t="s">
        <v>387</v>
      </c>
      <c r="H240" t="s">
        <v>388</v>
      </c>
      <c r="I240" t="s">
        <v>251</v>
      </c>
      <c r="J240" t="s">
        <v>560</v>
      </c>
      <c r="K240" t="s">
        <v>280</v>
      </c>
      <c r="L240" t="s">
        <v>334</v>
      </c>
      <c r="O240" t="s">
        <v>656</v>
      </c>
      <c r="P240" t="s">
        <v>657</v>
      </c>
    </row>
    <row r="241" spans="1:23">
      <c r="A241" t="s">
        <v>1730</v>
      </c>
      <c r="B241" t="s">
        <v>43</v>
      </c>
      <c r="C241" t="s">
        <v>1735</v>
      </c>
      <c r="D241" s="66">
        <v>45439.465848134678</v>
      </c>
      <c r="E241" s="66">
        <v>45414.454236180172</v>
      </c>
      <c r="F241" t="s">
        <v>392</v>
      </c>
      <c r="G241" t="s">
        <v>387</v>
      </c>
      <c r="H241" t="s">
        <v>388</v>
      </c>
      <c r="I241" t="s">
        <v>292</v>
      </c>
      <c r="J241" t="s">
        <v>658</v>
      </c>
      <c r="K241" t="s">
        <v>278</v>
      </c>
      <c r="L241" t="s">
        <v>278</v>
      </c>
      <c r="M241">
        <v>3</v>
      </c>
      <c r="N241">
        <v>0</v>
      </c>
      <c r="O241" t="s">
        <v>659</v>
      </c>
      <c r="R241" t="s">
        <v>660</v>
      </c>
      <c r="S241" t="s">
        <v>661</v>
      </c>
      <c r="W241" t="s">
        <v>662</v>
      </c>
    </row>
    <row r="242" spans="1:23">
      <c r="A242" t="s">
        <v>1727</v>
      </c>
      <c r="B242" t="s">
        <v>43</v>
      </c>
      <c r="C242" t="s">
        <v>1734</v>
      </c>
      <c r="D242" s="66">
        <v>45422.473734531413</v>
      </c>
      <c r="E242" s="66">
        <v>45414.622000017654</v>
      </c>
      <c r="F242" t="s">
        <v>624</v>
      </c>
      <c r="G242" t="s">
        <v>284</v>
      </c>
      <c r="H242" t="s">
        <v>663</v>
      </c>
      <c r="I242" t="s">
        <v>290</v>
      </c>
      <c r="J242" t="s">
        <v>664</v>
      </c>
      <c r="K242" t="s">
        <v>278</v>
      </c>
      <c r="L242" t="s">
        <v>278</v>
      </c>
      <c r="M242">
        <v>1</v>
      </c>
      <c r="N242">
        <v>1</v>
      </c>
      <c r="O242" t="s">
        <v>665</v>
      </c>
      <c r="R242" t="s">
        <v>666</v>
      </c>
      <c r="S242" t="s">
        <v>667</v>
      </c>
    </row>
    <row r="243" spans="1:23">
      <c r="A243" t="s">
        <v>1724</v>
      </c>
      <c r="B243" t="s">
        <v>551</v>
      </c>
      <c r="C243" t="s">
        <v>1733</v>
      </c>
      <c r="D243" s="66">
        <v>45439.689249817704</v>
      </c>
      <c r="E243" s="66">
        <v>45436.562961338524</v>
      </c>
      <c r="F243" t="s">
        <v>15</v>
      </c>
      <c r="G243" t="s">
        <v>387</v>
      </c>
      <c r="H243" t="s">
        <v>388</v>
      </c>
      <c r="I243" t="s">
        <v>251</v>
      </c>
      <c r="J243" t="s">
        <v>552</v>
      </c>
      <c r="K243" t="s">
        <v>280</v>
      </c>
      <c r="L243" t="s">
        <v>334</v>
      </c>
      <c r="O243" t="s">
        <v>668</v>
      </c>
      <c r="P243" t="s">
        <v>669</v>
      </c>
    </row>
    <row r="244" spans="1:23">
      <c r="A244" t="s">
        <v>1730</v>
      </c>
      <c r="B244" t="s">
        <v>252</v>
      </c>
      <c r="C244" t="s">
        <v>1735</v>
      </c>
      <c r="D244" s="66">
        <v>45432.526829246286</v>
      </c>
      <c r="E244" s="66">
        <v>45428.689207043361</v>
      </c>
      <c r="F244" t="s">
        <v>670</v>
      </c>
      <c r="G244" t="s">
        <v>288</v>
      </c>
      <c r="H244" t="s">
        <v>671</v>
      </c>
      <c r="I244" t="s">
        <v>292</v>
      </c>
      <c r="J244" t="s">
        <v>303</v>
      </c>
      <c r="K244" t="s">
        <v>278</v>
      </c>
      <c r="L244" t="s">
        <v>278</v>
      </c>
      <c r="O244" t="s">
        <v>672</v>
      </c>
    </row>
    <row r="245" spans="1:23">
      <c r="A245" t="s">
        <v>1721</v>
      </c>
      <c r="B245" t="s">
        <v>250</v>
      </c>
      <c r="C245" t="s">
        <v>1734</v>
      </c>
      <c r="D245" s="66">
        <v>45421.474645664603</v>
      </c>
      <c r="E245" s="66">
        <v>45421.474423493193</v>
      </c>
      <c r="F245" t="s">
        <v>673</v>
      </c>
      <c r="G245" t="s">
        <v>285</v>
      </c>
      <c r="H245" t="s">
        <v>674</v>
      </c>
      <c r="I245" t="s">
        <v>292</v>
      </c>
      <c r="J245" t="s">
        <v>675</v>
      </c>
      <c r="K245" t="s">
        <v>278</v>
      </c>
      <c r="L245" t="s">
        <v>278</v>
      </c>
      <c r="O245" t="s">
        <v>676</v>
      </c>
    </row>
    <row r="246" spans="1:23">
      <c r="A246" t="s">
        <v>1723</v>
      </c>
      <c r="B246" t="s">
        <v>250</v>
      </c>
      <c r="C246" t="s">
        <v>1736</v>
      </c>
      <c r="D246" s="66">
        <v>45434.533383635593</v>
      </c>
      <c r="E246" s="66">
        <v>45419.513012367694</v>
      </c>
      <c r="F246" t="s">
        <v>15</v>
      </c>
      <c r="G246" t="s">
        <v>387</v>
      </c>
      <c r="H246" t="s">
        <v>677</v>
      </c>
      <c r="I246" t="s">
        <v>292</v>
      </c>
      <c r="J246" t="s">
        <v>678</v>
      </c>
      <c r="K246" t="s">
        <v>280</v>
      </c>
      <c r="L246" t="s">
        <v>279</v>
      </c>
      <c r="M246">
        <v>10</v>
      </c>
      <c r="N246">
        <v>10</v>
      </c>
      <c r="O246" t="s">
        <v>679</v>
      </c>
      <c r="R246" t="s">
        <v>553</v>
      </c>
      <c r="S246" t="s">
        <v>680</v>
      </c>
    </row>
    <row r="247" spans="1:23">
      <c r="A247" t="s">
        <v>1730</v>
      </c>
      <c r="B247" t="s">
        <v>250</v>
      </c>
      <c r="C247" t="s">
        <v>1735</v>
      </c>
      <c r="D247" s="66">
        <v>45429.608808456156</v>
      </c>
      <c r="E247" s="66">
        <v>45422.737942161191</v>
      </c>
      <c r="F247" t="s">
        <v>575</v>
      </c>
      <c r="G247" t="s">
        <v>284</v>
      </c>
      <c r="H247" t="s">
        <v>576</v>
      </c>
      <c r="I247" t="s">
        <v>290</v>
      </c>
      <c r="J247" t="s">
        <v>681</v>
      </c>
      <c r="K247" t="s">
        <v>278</v>
      </c>
      <c r="L247" t="s">
        <v>278</v>
      </c>
      <c r="M247">
        <v>1</v>
      </c>
      <c r="N247">
        <v>1</v>
      </c>
      <c r="O247" t="s">
        <v>682</v>
      </c>
      <c r="R247" t="s">
        <v>683</v>
      </c>
    </row>
    <row r="248" spans="1:23">
      <c r="A248" t="s">
        <v>1724</v>
      </c>
      <c r="B248" t="s">
        <v>250</v>
      </c>
      <c r="C248" t="s">
        <v>1735</v>
      </c>
      <c r="D248" s="66">
        <v>45434.614987706533</v>
      </c>
      <c r="E248" s="66">
        <v>45429.418965175311</v>
      </c>
      <c r="F248" t="s">
        <v>624</v>
      </c>
      <c r="G248" t="s">
        <v>284</v>
      </c>
      <c r="H248" t="s">
        <v>625</v>
      </c>
      <c r="I248" t="s">
        <v>290</v>
      </c>
      <c r="J248" t="s">
        <v>684</v>
      </c>
      <c r="K248" t="s">
        <v>278</v>
      </c>
      <c r="L248" t="s">
        <v>278</v>
      </c>
      <c r="M248">
        <v>1</v>
      </c>
      <c r="N248">
        <v>1</v>
      </c>
      <c r="O248" t="s">
        <v>685</v>
      </c>
      <c r="R248" t="s">
        <v>686</v>
      </c>
    </row>
    <row r="249" spans="1:23">
      <c r="A249" t="s">
        <v>1726</v>
      </c>
      <c r="B249" t="s">
        <v>250</v>
      </c>
      <c r="C249" t="s">
        <v>1733</v>
      </c>
      <c r="D249" s="66">
        <v>45414.471276349315</v>
      </c>
      <c r="E249" s="66">
        <v>45411.653687742029</v>
      </c>
      <c r="F249" t="s">
        <v>687</v>
      </c>
      <c r="G249" t="s">
        <v>285</v>
      </c>
      <c r="H249" t="s">
        <v>688</v>
      </c>
      <c r="I249" t="s">
        <v>289</v>
      </c>
      <c r="J249" t="s">
        <v>689</v>
      </c>
      <c r="K249" t="s">
        <v>278</v>
      </c>
      <c r="L249" t="s">
        <v>278</v>
      </c>
      <c r="O249" t="s">
        <v>690</v>
      </c>
    </row>
    <row r="250" spans="1:23">
      <c r="A250" t="s">
        <v>1724</v>
      </c>
      <c r="B250" t="s">
        <v>250</v>
      </c>
      <c r="C250" t="s">
        <v>1737</v>
      </c>
      <c r="D250" s="66">
        <v>45421.740135948246</v>
      </c>
      <c r="E250" s="66">
        <v>45419.509743195449</v>
      </c>
      <c r="F250" t="s">
        <v>15</v>
      </c>
      <c r="G250" t="s">
        <v>387</v>
      </c>
      <c r="H250" t="s">
        <v>388</v>
      </c>
      <c r="I250" t="s">
        <v>289</v>
      </c>
      <c r="J250" t="s">
        <v>148</v>
      </c>
      <c r="K250" t="s">
        <v>279</v>
      </c>
      <c r="L250" t="s">
        <v>547</v>
      </c>
      <c r="M250">
        <v>1</v>
      </c>
      <c r="N250">
        <v>6</v>
      </c>
      <c r="O250" t="s">
        <v>642</v>
      </c>
      <c r="R250" t="s">
        <v>691</v>
      </c>
      <c r="S250" t="s">
        <v>676</v>
      </c>
    </row>
    <row r="251" spans="1:23">
      <c r="A251" t="s">
        <v>1724</v>
      </c>
      <c r="B251" t="s">
        <v>551</v>
      </c>
      <c r="C251" t="s">
        <v>1735</v>
      </c>
      <c r="D251" s="66">
        <v>45439.68906549953</v>
      </c>
      <c r="E251" s="66">
        <v>45436.527819890995</v>
      </c>
      <c r="F251" t="s">
        <v>15</v>
      </c>
      <c r="G251" t="s">
        <v>387</v>
      </c>
      <c r="H251" t="s">
        <v>388</v>
      </c>
      <c r="I251" t="s">
        <v>251</v>
      </c>
      <c r="J251" t="s">
        <v>552</v>
      </c>
      <c r="K251" t="s">
        <v>280</v>
      </c>
      <c r="L251" t="s">
        <v>334</v>
      </c>
      <c r="O251" t="s">
        <v>692</v>
      </c>
      <c r="P251" t="s">
        <v>693</v>
      </c>
    </row>
    <row r="252" spans="1:23">
      <c r="A252" t="s">
        <v>1722</v>
      </c>
      <c r="B252" t="s">
        <v>250</v>
      </c>
      <c r="C252" t="s">
        <v>1733</v>
      </c>
      <c r="D252" s="66">
        <v>45414.472803161225</v>
      </c>
      <c r="E252" s="66">
        <v>45411.587272659046</v>
      </c>
      <c r="F252" t="s">
        <v>484</v>
      </c>
      <c r="G252" t="s">
        <v>387</v>
      </c>
      <c r="H252" t="s">
        <v>588</v>
      </c>
      <c r="I252" t="s">
        <v>292</v>
      </c>
      <c r="J252" t="s">
        <v>694</v>
      </c>
      <c r="K252" t="s">
        <v>278</v>
      </c>
      <c r="L252" t="s">
        <v>278</v>
      </c>
      <c r="M252">
        <v>1</v>
      </c>
      <c r="N252">
        <v>1</v>
      </c>
      <c r="O252" t="s">
        <v>695</v>
      </c>
      <c r="R252" t="s">
        <v>696</v>
      </c>
    </row>
    <row r="253" spans="1:23">
      <c r="A253" t="s">
        <v>1725</v>
      </c>
      <c r="B253" t="s">
        <v>250</v>
      </c>
      <c r="C253" t="s">
        <v>1735</v>
      </c>
      <c r="D253" s="66">
        <v>45418.474117076286</v>
      </c>
      <c r="E253" s="66">
        <v>45414.416274792908</v>
      </c>
      <c r="F253" t="s">
        <v>594</v>
      </c>
      <c r="G253" t="s">
        <v>288</v>
      </c>
      <c r="H253" t="s">
        <v>697</v>
      </c>
      <c r="I253" t="s">
        <v>334</v>
      </c>
      <c r="J253" t="s">
        <v>698</v>
      </c>
      <c r="K253" t="s">
        <v>279</v>
      </c>
      <c r="L253" t="s">
        <v>278</v>
      </c>
      <c r="M253">
        <v>1</v>
      </c>
      <c r="N253">
        <v>1</v>
      </c>
      <c r="O253" t="s">
        <v>699</v>
      </c>
      <c r="R253" t="s">
        <v>700</v>
      </c>
      <c r="S253" t="s">
        <v>701</v>
      </c>
    </row>
    <row r="254" spans="1:23">
      <c r="A254" t="s">
        <v>1725</v>
      </c>
      <c r="B254" t="s">
        <v>551</v>
      </c>
      <c r="C254" t="s">
        <v>1737</v>
      </c>
      <c r="D254" s="66">
        <v>45439.689106165577</v>
      </c>
      <c r="E254" s="66">
        <v>45436.559370373303</v>
      </c>
      <c r="F254" t="s">
        <v>15</v>
      </c>
      <c r="G254" t="s">
        <v>387</v>
      </c>
      <c r="H254" t="s">
        <v>388</v>
      </c>
      <c r="I254" t="s">
        <v>251</v>
      </c>
      <c r="J254" t="s">
        <v>552</v>
      </c>
      <c r="K254" t="s">
        <v>280</v>
      </c>
      <c r="L254" t="s">
        <v>334</v>
      </c>
      <c r="O254" t="s">
        <v>702</v>
      </c>
      <c r="P254" t="s">
        <v>703</v>
      </c>
    </row>
    <row r="255" spans="1:23">
      <c r="A255" t="s">
        <v>1726</v>
      </c>
      <c r="B255" t="s">
        <v>551</v>
      </c>
      <c r="C255" t="s">
        <v>1734</v>
      </c>
      <c r="D255" s="66">
        <v>45439.688849011611</v>
      </c>
      <c r="E255" s="66">
        <v>45436.511793056758</v>
      </c>
      <c r="F255" t="s">
        <v>15</v>
      </c>
      <c r="G255" t="s">
        <v>387</v>
      </c>
      <c r="H255" t="s">
        <v>388</v>
      </c>
      <c r="I255" t="s">
        <v>251</v>
      </c>
      <c r="J255" t="s">
        <v>704</v>
      </c>
      <c r="K255" t="s">
        <v>280</v>
      </c>
      <c r="L255" t="s">
        <v>334</v>
      </c>
      <c r="O255" t="s">
        <v>705</v>
      </c>
      <c r="P255" t="s">
        <v>706</v>
      </c>
    </row>
    <row r="256" spans="1:23">
      <c r="A256" t="s">
        <v>1724</v>
      </c>
      <c r="B256" t="s">
        <v>43</v>
      </c>
      <c r="C256" t="s">
        <v>1737</v>
      </c>
      <c r="D256" s="66">
        <v>45440.613975594737</v>
      </c>
      <c r="E256" s="66">
        <v>45429.523830757927</v>
      </c>
      <c r="F256" t="s">
        <v>415</v>
      </c>
      <c r="G256" t="s">
        <v>387</v>
      </c>
      <c r="H256" t="s">
        <v>606</v>
      </c>
      <c r="I256" t="s">
        <v>292</v>
      </c>
      <c r="J256" t="s">
        <v>707</v>
      </c>
      <c r="K256" t="s">
        <v>278</v>
      </c>
      <c r="L256" t="s">
        <v>278</v>
      </c>
      <c r="M256">
        <v>3</v>
      </c>
      <c r="N256">
        <v>0</v>
      </c>
      <c r="O256" t="s">
        <v>708</v>
      </c>
      <c r="P256" t="s">
        <v>709</v>
      </c>
      <c r="R256" t="s">
        <v>710</v>
      </c>
      <c r="S256" t="s">
        <v>711</v>
      </c>
      <c r="W256" t="s">
        <v>712</v>
      </c>
    </row>
    <row r="257" spans="1:23">
      <c r="A257" t="s">
        <v>1726</v>
      </c>
      <c r="B257" t="s">
        <v>250</v>
      </c>
      <c r="C257" t="s">
        <v>1735</v>
      </c>
      <c r="D257" s="66">
        <v>45425.455556773435</v>
      </c>
      <c r="E257" s="66">
        <v>45422.669611072663</v>
      </c>
      <c r="F257" t="s">
        <v>415</v>
      </c>
      <c r="G257" t="s">
        <v>387</v>
      </c>
      <c r="H257" t="s">
        <v>381</v>
      </c>
      <c r="I257" t="s">
        <v>292</v>
      </c>
      <c r="J257" t="s">
        <v>348</v>
      </c>
      <c r="K257" t="s">
        <v>278</v>
      </c>
      <c r="L257" t="s">
        <v>547</v>
      </c>
      <c r="M257">
        <v>1</v>
      </c>
      <c r="N257">
        <v>0</v>
      </c>
      <c r="O257" t="s">
        <v>713</v>
      </c>
      <c r="R257" t="s">
        <v>714</v>
      </c>
      <c r="S257" t="s">
        <v>715</v>
      </c>
    </row>
    <row r="258" spans="1:23">
      <c r="A258" t="s">
        <v>1731</v>
      </c>
      <c r="B258" t="s">
        <v>250</v>
      </c>
      <c r="C258" t="s">
        <v>1735</v>
      </c>
      <c r="D258" s="66">
        <v>45421.747376211846</v>
      </c>
      <c r="E258" s="66">
        <v>45421.744304739841</v>
      </c>
      <c r="F258" t="s">
        <v>15</v>
      </c>
      <c r="G258" t="s">
        <v>387</v>
      </c>
      <c r="H258" t="s">
        <v>677</v>
      </c>
      <c r="I258" t="s">
        <v>289</v>
      </c>
      <c r="J258" t="s">
        <v>148</v>
      </c>
      <c r="K258" t="s">
        <v>278</v>
      </c>
      <c r="L258" t="s">
        <v>279</v>
      </c>
      <c r="M258">
        <v>1</v>
      </c>
      <c r="N258">
        <v>1</v>
      </c>
      <c r="O258" t="s">
        <v>716</v>
      </c>
      <c r="R258" t="s">
        <v>717</v>
      </c>
      <c r="S258" t="s">
        <v>718</v>
      </c>
    </row>
    <row r="259" spans="1:23">
      <c r="A259" t="s">
        <v>1728</v>
      </c>
      <c r="B259" t="s">
        <v>250</v>
      </c>
      <c r="C259" t="s">
        <v>1733</v>
      </c>
      <c r="D259" s="66">
        <v>45432.512378384308</v>
      </c>
      <c r="E259" s="66">
        <v>45429.72896130415</v>
      </c>
      <c r="F259" t="s">
        <v>89</v>
      </c>
      <c r="G259" t="s">
        <v>387</v>
      </c>
      <c r="H259" t="s">
        <v>393</v>
      </c>
      <c r="I259" t="s">
        <v>290</v>
      </c>
      <c r="J259" t="s">
        <v>719</v>
      </c>
      <c r="K259" t="s">
        <v>278</v>
      </c>
      <c r="L259" t="s">
        <v>278</v>
      </c>
      <c r="O259" t="s">
        <v>720</v>
      </c>
    </row>
    <row r="260" spans="1:23">
      <c r="A260" t="s">
        <v>1726</v>
      </c>
      <c r="B260" t="s">
        <v>551</v>
      </c>
      <c r="C260" t="s">
        <v>1735</v>
      </c>
      <c r="D260" s="66">
        <v>45436.473140788628</v>
      </c>
      <c r="E260" s="66">
        <v>45434.48225291173</v>
      </c>
      <c r="F260" t="s">
        <v>721</v>
      </c>
      <c r="G260" t="s">
        <v>288</v>
      </c>
      <c r="H260" t="s">
        <v>722</v>
      </c>
      <c r="I260" t="s">
        <v>289</v>
      </c>
      <c r="J260" t="s">
        <v>723</v>
      </c>
      <c r="K260" t="s">
        <v>280</v>
      </c>
      <c r="L260" t="s">
        <v>547</v>
      </c>
      <c r="M260">
        <v>0</v>
      </c>
      <c r="N260">
        <v>0</v>
      </c>
      <c r="O260" t="s">
        <v>724</v>
      </c>
      <c r="R260" t="s">
        <v>725</v>
      </c>
    </row>
    <row r="261" spans="1:23">
      <c r="A261" t="s">
        <v>1731</v>
      </c>
      <c r="B261" t="s">
        <v>250</v>
      </c>
      <c r="C261" t="s">
        <v>1734</v>
      </c>
      <c r="D261" s="66">
        <v>45440.475883564141</v>
      </c>
      <c r="E261" s="66">
        <v>45419.647336410999</v>
      </c>
      <c r="F261" t="s">
        <v>726</v>
      </c>
      <c r="G261" t="s">
        <v>288</v>
      </c>
      <c r="H261" t="s">
        <v>727</v>
      </c>
      <c r="I261" t="s">
        <v>292</v>
      </c>
      <c r="J261" t="s">
        <v>728</v>
      </c>
      <c r="K261" t="s">
        <v>729</v>
      </c>
      <c r="L261" t="s">
        <v>729</v>
      </c>
      <c r="M261">
        <v>1</v>
      </c>
      <c r="N261">
        <v>1</v>
      </c>
      <c r="O261" t="s">
        <v>730</v>
      </c>
      <c r="P261" t="s">
        <v>731</v>
      </c>
      <c r="R261" t="s">
        <v>732</v>
      </c>
      <c r="S261" t="s">
        <v>733</v>
      </c>
      <c r="V261" t="s">
        <v>734</v>
      </c>
    </row>
    <row r="262" spans="1:23">
      <c r="A262" t="s">
        <v>1721</v>
      </c>
      <c r="B262" t="s">
        <v>551</v>
      </c>
      <c r="C262" t="s">
        <v>1736</v>
      </c>
      <c r="D262" s="66">
        <v>45439.688940461565</v>
      </c>
      <c r="E262" s="66">
        <v>45436.514300856499</v>
      </c>
      <c r="F262" t="s">
        <v>15</v>
      </c>
      <c r="G262" t="s">
        <v>387</v>
      </c>
      <c r="H262" t="s">
        <v>388</v>
      </c>
      <c r="I262" t="s">
        <v>251</v>
      </c>
      <c r="J262" t="s">
        <v>552</v>
      </c>
      <c r="K262" t="s">
        <v>280</v>
      </c>
      <c r="L262" t="s">
        <v>334</v>
      </c>
      <c r="O262" t="s">
        <v>735</v>
      </c>
      <c r="P262" t="s">
        <v>736</v>
      </c>
    </row>
    <row r="263" spans="1:23">
      <c r="A263" t="s">
        <v>1727</v>
      </c>
      <c r="B263" t="s">
        <v>551</v>
      </c>
      <c r="C263" t="s">
        <v>1734</v>
      </c>
      <c r="D263" s="66">
        <v>45439.689294700693</v>
      </c>
      <c r="E263" s="66">
        <v>45436.564813471043</v>
      </c>
      <c r="F263" t="s">
        <v>15</v>
      </c>
      <c r="G263" t="s">
        <v>387</v>
      </c>
      <c r="H263" t="s">
        <v>388</v>
      </c>
      <c r="I263" t="s">
        <v>251</v>
      </c>
      <c r="J263" t="s">
        <v>552</v>
      </c>
      <c r="K263" t="s">
        <v>280</v>
      </c>
      <c r="L263" t="s">
        <v>334</v>
      </c>
      <c r="O263" t="s">
        <v>737</v>
      </c>
      <c r="P263" t="s">
        <v>738</v>
      </c>
    </row>
    <row r="264" spans="1:23">
      <c r="A264" t="s">
        <v>1722</v>
      </c>
      <c r="B264" t="s">
        <v>43</v>
      </c>
      <c r="C264" t="s">
        <v>1734</v>
      </c>
      <c r="D264" s="66">
        <v>45429.494868869944</v>
      </c>
      <c r="E264" s="66">
        <v>45414.456580687038</v>
      </c>
      <c r="F264" t="s">
        <v>392</v>
      </c>
      <c r="G264" t="s">
        <v>387</v>
      </c>
      <c r="H264" t="s">
        <v>388</v>
      </c>
      <c r="I264" t="s">
        <v>292</v>
      </c>
      <c r="J264" t="s">
        <v>739</v>
      </c>
      <c r="K264" t="s">
        <v>278</v>
      </c>
      <c r="L264" t="s">
        <v>278</v>
      </c>
      <c r="M264">
        <v>1</v>
      </c>
      <c r="N264">
        <v>0</v>
      </c>
      <c r="O264" t="s">
        <v>740</v>
      </c>
      <c r="P264" t="s">
        <v>741</v>
      </c>
      <c r="R264" t="s">
        <v>742</v>
      </c>
      <c r="S264" t="s">
        <v>743</v>
      </c>
    </row>
    <row r="265" spans="1:23">
      <c r="A265" t="s">
        <v>1722</v>
      </c>
      <c r="B265" t="s">
        <v>250</v>
      </c>
      <c r="C265" t="s">
        <v>1737</v>
      </c>
      <c r="D265" s="66">
        <v>45429.609122906426</v>
      </c>
      <c r="E265" s="66">
        <v>45422.636626154177</v>
      </c>
      <c r="F265" t="s">
        <v>624</v>
      </c>
      <c r="G265" t="s">
        <v>284</v>
      </c>
      <c r="H265" t="s">
        <v>625</v>
      </c>
      <c r="I265" t="s">
        <v>290</v>
      </c>
      <c r="J265" t="s">
        <v>350</v>
      </c>
      <c r="K265" t="s">
        <v>278</v>
      </c>
      <c r="L265" t="s">
        <v>278</v>
      </c>
      <c r="M265">
        <v>1</v>
      </c>
      <c r="N265">
        <v>1</v>
      </c>
      <c r="O265" t="s">
        <v>744</v>
      </c>
      <c r="R265" t="s">
        <v>745</v>
      </c>
    </row>
    <row r="266" spans="1:23">
      <c r="A266" t="s">
        <v>1729</v>
      </c>
      <c r="B266" t="s">
        <v>250</v>
      </c>
      <c r="C266" t="s">
        <v>1736</v>
      </c>
      <c r="D266" s="66">
        <v>45434.676343513354</v>
      </c>
      <c r="E266" s="66">
        <v>45426.581041147605</v>
      </c>
      <c r="F266" t="s">
        <v>404</v>
      </c>
      <c r="G266" t="s">
        <v>283</v>
      </c>
      <c r="H266" t="s">
        <v>405</v>
      </c>
      <c r="I266" t="s">
        <v>289</v>
      </c>
      <c r="J266" t="s">
        <v>746</v>
      </c>
      <c r="K266" t="s">
        <v>280</v>
      </c>
      <c r="L266" t="s">
        <v>280</v>
      </c>
      <c r="O266" t="s">
        <v>747</v>
      </c>
      <c r="P266" t="s">
        <v>748</v>
      </c>
      <c r="V266" t="s">
        <v>749</v>
      </c>
    </row>
    <row r="267" spans="1:23">
      <c r="A267" t="s">
        <v>1728</v>
      </c>
      <c r="B267" t="s">
        <v>250</v>
      </c>
      <c r="C267" t="s">
        <v>1737</v>
      </c>
      <c r="D267" s="66">
        <v>45421.747305372344</v>
      </c>
      <c r="E267" s="66">
        <v>45421.746004664594</v>
      </c>
      <c r="F267" t="s">
        <v>15</v>
      </c>
      <c r="G267" t="s">
        <v>387</v>
      </c>
      <c r="H267" t="s">
        <v>388</v>
      </c>
      <c r="I267" t="s">
        <v>289</v>
      </c>
      <c r="J267" t="s">
        <v>148</v>
      </c>
      <c r="K267" t="s">
        <v>278</v>
      </c>
      <c r="L267" t="s">
        <v>279</v>
      </c>
      <c r="M267">
        <v>1</v>
      </c>
      <c r="N267">
        <v>1</v>
      </c>
      <c r="O267" t="s">
        <v>679</v>
      </c>
      <c r="R267" t="s">
        <v>750</v>
      </c>
      <c r="S267" t="s">
        <v>751</v>
      </c>
    </row>
    <row r="268" spans="1:23">
      <c r="A268" t="s">
        <v>1725</v>
      </c>
      <c r="B268" t="s">
        <v>551</v>
      </c>
      <c r="C268" t="s">
        <v>1736</v>
      </c>
      <c r="D268" s="66">
        <v>45439.688896307605</v>
      </c>
      <c r="E268" s="66">
        <v>45436.512884019183</v>
      </c>
      <c r="F268" t="s">
        <v>15</v>
      </c>
      <c r="G268" t="s">
        <v>387</v>
      </c>
      <c r="H268" t="s">
        <v>388</v>
      </c>
      <c r="I268" t="s">
        <v>251</v>
      </c>
      <c r="J268" t="s">
        <v>560</v>
      </c>
      <c r="K268" t="s">
        <v>280</v>
      </c>
      <c r="L268" t="s">
        <v>334</v>
      </c>
      <c r="O268" t="s">
        <v>752</v>
      </c>
      <c r="P268" t="s">
        <v>753</v>
      </c>
    </row>
    <row r="269" spans="1:23">
      <c r="A269" t="s">
        <v>1724</v>
      </c>
      <c r="B269" t="s">
        <v>252</v>
      </c>
      <c r="C269" t="s">
        <v>1737</v>
      </c>
      <c r="D269" s="66">
        <v>45439.534042585859</v>
      </c>
      <c r="E269" s="66">
        <v>45439.481491219267</v>
      </c>
      <c r="F269" t="s">
        <v>754</v>
      </c>
      <c r="G269" t="s">
        <v>288</v>
      </c>
      <c r="H269" t="s">
        <v>445</v>
      </c>
      <c r="I269" t="s">
        <v>292</v>
      </c>
      <c r="J269" t="s">
        <v>755</v>
      </c>
      <c r="K269" t="s">
        <v>633</v>
      </c>
      <c r="L269" t="s">
        <v>633</v>
      </c>
      <c r="O269" t="s">
        <v>756</v>
      </c>
    </row>
    <row r="270" spans="1:23">
      <c r="A270" t="s">
        <v>1721</v>
      </c>
      <c r="B270" t="s">
        <v>250</v>
      </c>
      <c r="C270" t="s">
        <v>1733</v>
      </c>
      <c r="D270" s="66">
        <v>45432.512044072413</v>
      </c>
      <c r="E270" s="66">
        <v>45429.73061195686</v>
      </c>
      <c r="F270" t="s">
        <v>89</v>
      </c>
      <c r="G270" t="s">
        <v>387</v>
      </c>
      <c r="H270" t="s">
        <v>393</v>
      </c>
      <c r="I270" t="s">
        <v>290</v>
      </c>
      <c r="J270" t="s">
        <v>719</v>
      </c>
      <c r="K270" t="s">
        <v>278</v>
      </c>
      <c r="L270" t="s">
        <v>278</v>
      </c>
      <c r="O270" t="s">
        <v>757</v>
      </c>
    </row>
    <row r="271" spans="1:23">
      <c r="A271" t="s">
        <v>1727</v>
      </c>
      <c r="B271" t="s">
        <v>250</v>
      </c>
      <c r="C271" t="s">
        <v>1733</v>
      </c>
      <c r="D271" s="66">
        <v>45443.743338021115</v>
      </c>
      <c r="E271" s="66">
        <v>45433.447351568553</v>
      </c>
      <c r="F271" t="s">
        <v>415</v>
      </c>
      <c r="G271" t="s">
        <v>387</v>
      </c>
      <c r="H271" t="s">
        <v>381</v>
      </c>
      <c r="I271" t="s">
        <v>292</v>
      </c>
      <c r="J271" t="s">
        <v>613</v>
      </c>
      <c r="K271" t="s">
        <v>279</v>
      </c>
      <c r="L271" t="s">
        <v>278</v>
      </c>
      <c r="M271">
        <v>4</v>
      </c>
      <c r="N271">
        <v>0</v>
      </c>
      <c r="O271" t="s">
        <v>758</v>
      </c>
      <c r="P271" t="s">
        <v>759</v>
      </c>
      <c r="R271" t="s">
        <v>760</v>
      </c>
      <c r="S271" t="s">
        <v>761</v>
      </c>
      <c r="W271" t="s">
        <v>762</v>
      </c>
    </row>
    <row r="272" spans="1:23">
      <c r="A272" t="s">
        <v>1725</v>
      </c>
      <c r="B272" t="s">
        <v>43</v>
      </c>
      <c r="C272" t="s">
        <v>1736</v>
      </c>
      <c r="D272" s="66">
        <v>45448.688334224855</v>
      </c>
      <c r="E272" s="66">
        <v>45440.491974622892</v>
      </c>
      <c r="F272" t="s">
        <v>763</v>
      </c>
      <c r="G272" t="s">
        <v>387</v>
      </c>
      <c r="H272" t="s">
        <v>509</v>
      </c>
      <c r="I272" t="s">
        <v>292</v>
      </c>
      <c r="J272" t="s">
        <v>764</v>
      </c>
      <c r="K272" t="s">
        <v>278</v>
      </c>
      <c r="L272" t="s">
        <v>278</v>
      </c>
      <c r="M272">
        <v>3</v>
      </c>
      <c r="N272">
        <v>0</v>
      </c>
      <c r="O272" t="s">
        <v>765</v>
      </c>
      <c r="P272" t="s">
        <v>766</v>
      </c>
      <c r="R272" t="s">
        <v>767</v>
      </c>
      <c r="S272" t="s">
        <v>768</v>
      </c>
      <c r="W272" t="s">
        <v>769</v>
      </c>
    </row>
    <row r="273" spans="1:24">
      <c r="A273" t="s">
        <v>1723</v>
      </c>
      <c r="B273" t="s">
        <v>250</v>
      </c>
      <c r="C273" t="s">
        <v>1736</v>
      </c>
      <c r="D273" s="66">
        <v>45448.68814751257</v>
      </c>
      <c r="E273" s="66">
        <v>45446.583330239235</v>
      </c>
      <c r="F273" t="s">
        <v>431</v>
      </c>
      <c r="G273" t="s">
        <v>387</v>
      </c>
      <c r="H273" t="s">
        <v>588</v>
      </c>
      <c r="I273" t="s">
        <v>292</v>
      </c>
      <c r="J273" t="s">
        <v>770</v>
      </c>
      <c r="K273" t="s">
        <v>280</v>
      </c>
      <c r="L273" t="s">
        <v>547</v>
      </c>
      <c r="M273">
        <v>2</v>
      </c>
      <c r="N273">
        <v>0</v>
      </c>
      <c r="O273" t="s">
        <v>751</v>
      </c>
      <c r="R273" t="s">
        <v>771</v>
      </c>
      <c r="W273" t="s">
        <v>772</v>
      </c>
    </row>
    <row r="274" spans="1:24">
      <c r="A274" t="s">
        <v>1724</v>
      </c>
      <c r="B274" t="s">
        <v>250</v>
      </c>
      <c r="C274" t="s">
        <v>1733</v>
      </c>
      <c r="D274" s="66">
        <v>45456.732079724316</v>
      </c>
      <c r="E274" s="66">
        <v>45450.498628020396</v>
      </c>
      <c r="F274" t="s">
        <v>431</v>
      </c>
      <c r="G274" t="s">
        <v>387</v>
      </c>
      <c r="H274" t="s">
        <v>588</v>
      </c>
      <c r="I274" t="s">
        <v>292</v>
      </c>
      <c r="J274" t="s">
        <v>773</v>
      </c>
      <c r="K274" t="s">
        <v>279</v>
      </c>
      <c r="L274" t="s">
        <v>279</v>
      </c>
      <c r="M274">
        <v>4</v>
      </c>
      <c r="N274">
        <v>0</v>
      </c>
      <c r="O274" t="s">
        <v>566</v>
      </c>
      <c r="R274" t="s">
        <v>774</v>
      </c>
      <c r="W274" t="s">
        <v>775</v>
      </c>
    </row>
    <row r="275" spans="1:24">
      <c r="A275" t="s">
        <v>1727</v>
      </c>
      <c r="B275" t="s">
        <v>43</v>
      </c>
      <c r="C275" t="s">
        <v>1733</v>
      </c>
      <c r="D275" s="66">
        <v>45448.688449400266</v>
      </c>
      <c r="E275" s="66">
        <v>45439.396388584479</v>
      </c>
      <c r="F275" t="s">
        <v>776</v>
      </c>
      <c r="G275" t="s">
        <v>288</v>
      </c>
      <c r="H275" t="s">
        <v>473</v>
      </c>
      <c r="I275" t="s">
        <v>292</v>
      </c>
      <c r="J275" t="s">
        <v>777</v>
      </c>
      <c r="K275" t="s">
        <v>280</v>
      </c>
      <c r="L275" t="s">
        <v>334</v>
      </c>
      <c r="M275">
        <v>1</v>
      </c>
      <c r="N275">
        <v>0</v>
      </c>
      <c r="O275" t="s">
        <v>778</v>
      </c>
      <c r="P275" t="s">
        <v>779</v>
      </c>
      <c r="R275" t="s">
        <v>780</v>
      </c>
      <c r="S275" t="s">
        <v>781</v>
      </c>
      <c r="W275" t="s">
        <v>782</v>
      </c>
    </row>
    <row r="276" spans="1:24">
      <c r="A276" t="s">
        <v>1724</v>
      </c>
      <c r="B276" t="s">
        <v>250</v>
      </c>
      <c r="C276" t="s">
        <v>1735</v>
      </c>
      <c r="D276" s="66">
        <v>45448.638694520858</v>
      </c>
      <c r="E276" s="66">
        <v>45434.535422820183</v>
      </c>
      <c r="F276" t="s">
        <v>406</v>
      </c>
      <c r="G276" t="s">
        <v>283</v>
      </c>
      <c r="H276" t="s">
        <v>783</v>
      </c>
      <c r="I276" t="s">
        <v>292</v>
      </c>
      <c r="J276" t="s">
        <v>784</v>
      </c>
      <c r="K276" t="s">
        <v>278</v>
      </c>
      <c r="L276" t="s">
        <v>278</v>
      </c>
      <c r="M276">
        <v>1</v>
      </c>
      <c r="N276">
        <v>0</v>
      </c>
      <c r="O276" t="s">
        <v>785</v>
      </c>
      <c r="P276" t="s">
        <v>786</v>
      </c>
      <c r="Q276" t="s">
        <v>787</v>
      </c>
      <c r="R276" t="s">
        <v>788</v>
      </c>
      <c r="S276" t="s">
        <v>789</v>
      </c>
      <c r="T276" t="s">
        <v>790</v>
      </c>
      <c r="W276" t="s">
        <v>791</v>
      </c>
    </row>
    <row r="277" spans="1:24">
      <c r="A277" t="s">
        <v>1728</v>
      </c>
      <c r="B277" s="39" t="s">
        <v>250</v>
      </c>
      <c r="C277" t="s">
        <v>1734</v>
      </c>
      <c r="D277" s="67">
        <v>45461.407957997573</v>
      </c>
      <c r="E277" s="67">
        <v>45461.406791262438</v>
      </c>
      <c r="F277" s="39" t="s">
        <v>484</v>
      </c>
      <c r="G277" s="39" t="s">
        <v>387</v>
      </c>
      <c r="H277" s="39" t="s">
        <v>792</v>
      </c>
      <c r="I277" s="39" t="s">
        <v>251</v>
      </c>
      <c r="J277" s="39" t="s">
        <v>793</v>
      </c>
      <c r="K277" s="39" t="s">
        <v>794</v>
      </c>
      <c r="L277" s="39" t="s">
        <v>794</v>
      </c>
      <c r="M277" s="39"/>
      <c r="N277" s="39"/>
      <c r="O277" s="39" t="s">
        <v>795</v>
      </c>
      <c r="P277" s="39"/>
      <c r="Q277" s="39"/>
      <c r="R277" s="39"/>
      <c r="S277" s="39"/>
      <c r="T277" s="39"/>
      <c r="U277" s="39"/>
      <c r="V277" s="39"/>
      <c r="W277" s="39"/>
      <c r="X277" s="39"/>
    </row>
    <row r="278" spans="1:24">
      <c r="A278" t="s">
        <v>1725</v>
      </c>
      <c r="B278" s="39" t="s">
        <v>250</v>
      </c>
      <c r="C278" t="s">
        <v>1733</v>
      </c>
      <c r="D278" s="67">
        <v>45461.388149071943</v>
      </c>
      <c r="E278" s="67">
        <v>45461.387842921598</v>
      </c>
      <c r="F278" s="39" t="s">
        <v>431</v>
      </c>
      <c r="G278" s="39" t="s">
        <v>387</v>
      </c>
      <c r="H278" s="39" t="s">
        <v>792</v>
      </c>
      <c r="I278" s="39" t="s">
        <v>251</v>
      </c>
      <c r="J278" s="39" t="s">
        <v>793</v>
      </c>
      <c r="K278" s="39" t="s">
        <v>794</v>
      </c>
      <c r="L278" s="39" t="s">
        <v>794</v>
      </c>
      <c r="M278" s="39"/>
      <c r="N278" s="39"/>
      <c r="O278" s="39" t="s">
        <v>751</v>
      </c>
      <c r="P278" s="39"/>
      <c r="Q278" s="39"/>
      <c r="R278" s="39"/>
      <c r="S278" s="39"/>
      <c r="T278" s="39"/>
      <c r="U278" s="39"/>
      <c r="V278" s="39"/>
      <c r="W278" s="39"/>
      <c r="X278" s="39"/>
    </row>
    <row r="279" spans="1:24">
      <c r="A279" t="s">
        <v>1726</v>
      </c>
      <c r="B279" t="s">
        <v>43</v>
      </c>
      <c r="C279" t="s">
        <v>1736</v>
      </c>
      <c r="D279" s="66">
        <v>45456.71321331097</v>
      </c>
      <c r="E279" s="66">
        <v>45446.488034905524</v>
      </c>
      <c r="F279" t="s">
        <v>482</v>
      </c>
      <c r="G279" t="s">
        <v>387</v>
      </c>
      <c r="H279" t="s">
        <v>381</v>
      </c>
      <c r="I279" t="s">
        <v>292</v>
      </c>
      <c r="J279" t="s">
        <v>796</v>
      </c>
      <c r="K279" t="s">
        <v>278</v>
      </c>
      <c r="L279" t="s">
        <v>280</v>
      </c>
      <c r="M279">
        <v>1</v>
      </c>
      <c r="N279">
        <v>1</v>
      </c>
      <c r="O279" t="s">
        <v>797</v>
      </c>
      <c r="R279" t="s">
        <v>798</v>
      </c>
      <c r="S279" t="s">
        <v>799</v>
      </c>
      <c r="W279" t="s">
        <v>800</v>
      </c>
    </row>
    <row r="280" spans="1:24">
      <c r="A280" t="s">
        <v>1721</v>
      </c>
      <c r="B280" s="39" t="s">
        <v>252</v>
      </c>
      <c r="C280" t="s">
        <v>1733</v>
      </c>
      <c r="D280" s="67">
        <v>45463.631195897258</v>
      </c>
      <c r="E280" s="67">
        <v>45460.823513587522</v>
      </c>
      <c r="F280" s="39" t="s">
        <v>801</v>
      </c>
      <c r="G280" s="39" t="s">
        <v>285</v>
      </c>
      <c r="H280" s="39" t="s">
        <v>802</v>
      </c>
      <c r="I280" s="39" t="s">
        <v>292</v>
      </c>
      <c r="J280" s="39" t="s">
        <v>803</v>
      </c>
      <c r="K280" s="39" t="s">
        <v>633</v>
      </c>
      <c r="L280" s="39" t="s">
        <v>633</v>
      </c>
      <c r="M280" s="39"/>
      <c r="N280" s="39"/>
      <c r="O280" s="39" t="s">
        <v>804</v>
      </c>
      <c r="P280" s="39"/>
      <c r="Q280" s="39"/>
      <c r="R280" s="39"/>
      <c r="S280" s="39"/>
      <c r="T280" s="39"/>
      <c r="U280" s="39"/>
      <c r="V280" s="39"/>
      <c r="W280" s="39"/>
      <c r="X280" s="39"/>
    </row>
    <row r="281" spans="1:24">
      <c r="A281" t="s">
        <v>1725</v>
      </c>
      <c r="B281" t="s">
        <v>43</v>
      </c>
      <c r="C281" t="s">
        <v>1733</v>
      </c>
      <c r="D281" s="66">
        <v>45470.423930843317</v>
      </c>
      <c r="E281" s="66">
        <v>45446.62694412627</v>
      </c>
      <c r="F281" t="s">
        <v>805</v>
      </c>
      <c r="G281" t="s">
        <v>387</v>
      </c>
      <c r="H281" t="s">
        <v>806</v>
      </c>
      <c r="I281" t="s">
        <v>334</v>
      </c>
      <c r="J281" t="s">
        <v>807</v>
      </c>
      <c r="K281" t="s">
        <v>334</v>
      </c>
      <c r="L281" t="s">
        <v>334</v>
      </c>
      <c r="M281">
        <v>8</v>
      </c>
      <c r="N281">
        <v>11</v>
      </c>
      <c r="O281" t="s">
        <v>808</v>
      </c>
      <c r="R281" t="s">
        <v>809</v>
      </c>
      <c r="S281" t="s">
        <v>810</v>
      </c>
      <c r="T281" t="s">
        <v>811</v>
      </c>
    </row>
    <row r="282" spans="1:24">
      <c r="A282" t="s">
        <v>1721</v>
      </c>
      <c r="B282" t="s">
        <v>250</v>
      </c>
      <c r="C282" t="s">
        <v>1736</v>
      </c>
      <c r="D282" s="66">
        <v>45471.611085334443</v>
      </c>
      <c r="E282" s="66">
        <v>45461.399524618486</v>
      </c>
      <c r="F282" t="s">
        <v>400</v>
      </c>
      <c r="G282" t="s">
        <v>284</v>
      </c>
      <c r="H282" t="s">
        <v>812</v>
      </c>
      <c r="I282" t="s">
        <v>290</v>
      </c>
      <c r="J282" t="s">
        <v>813</v>
      </c>
      <c r="K282" t="s">
        <v>278</v>
      </c>
      <c r="L282" t="s">
        <v>278</v>
      </c>
      <c r="O282" t="s">
        <v>814</v>
      </c>
    </row>
    <row r="283" spans="1:24">
      <c r="A283" t="s">
        <v>1723</v>
      </c>
      <c r="B283" t="s">
        <v>250</v>
      </c>
      <c r="C283" t="s">
        <v>1733</v>
      </c>
      <c r="D283" s="66">
        <v>45471.61119257367</v>
      </c>
      <c r="E283" s="66">
        <v>45462.640416315531</v>
      </c>
      <c r="F283" t="s">
        <v>400</v>
      </c>
      <c r="G283" t="s">
        <v>284</v>
      </c>
      <c r="H283" t="s">
        <v>812</v>
      </c>
      <c r="I283" t="s">
        <v>290</v>
      </c>
      <c r="J283" t="s">
        <v>815</v>
      </c>
      <c r="K283" t="s">
        <v>278</v>
      </c>
      <c r="L283" t="s">
        <v>278</v>
      </c>
      <c r="O283" t="s">
        <v>816</v>
      </c>
    </row>
    <row r="284" spans="1:24">
      <c r="A284" t="s">
        <v>1722</v>
      </c>
      <c r="B284" t="s">
        <v>250</v>
      </c>
      <c r="C284" t="s">
        <v>1737</v>
      </c>
      <c r="D284" s="66">
        <v>45446.599781814541</v>
      </c>
      <c r="E284" s="66">
        <v>45446.599247834405</v>
      </c>
      <c r="F284" t="s">
        <v>431</v>
      </c>
      <c r="G284" t="s">
        <v>387</v>
      </c>
      <c r="H284" t="s">
        <v>817</v>
      </c>
      <c r="I284" t="s">
        <v>292</v>
      </c>
      <c r="J284" t="s">
        <v>818</v>
      </c>
      <c r="K284" t="s">
        <v>280</v>
      </c>
      <c r="M284">
        <v>2</v>
      </c>
      <c r="N284">
        <v>2</v>
      </c>
      <c r="O284" t="s">
        <v>819</v>
      </c>
      <c r="R284" t="s">
        <v>590</v>
      </c>
    </row>
    <row r="285" spans="1:24">
      <c r="A285" t="s">
        <v>1724</v>
      </c>
      <c r="B285" t="s">
        <v>250</v>
      </c>
      <c r="C285" t="s">
        <v>1735</v>
      </c>
      <c r="D285" s="66">
        <v>45463.481290215765</v>
      </c>
      <c r="E285" s="66">
        <v>45450.500289760806</v>
      </c>
      <c r="F285" t="s">
        <v>415</v>
      </c>
      <c r="G285" t="s">
        <v>387</v>
      </c>
      <c r="H285" t="s">
        <v>606</v>
      </c>
      <c r="I285" t="s">
        <v>292</v>
      </c>
      <c r="J285" t="s">
        <v>764</v>
      </c>
      <c r="K285" t="s">
        <v>334</v>
      </c>
      <c r="L285" t="s">
        <v>334</v>
      </c>
      <c r="O285" t="s">
        <v>820</v>
      </c>
      <c r="P285" t="s">
        <v>821</v>
      </c>
    </row>
    <row r="286" spans="1:24">
      <c r="A286" t="s">
        <v>1729</v>
      </c>
      <c r="B286" t="s">
        <v>252</v>
      </c>
      <c r="C286" t="s">
        <v>1733</v>
      </c>
      <c r="D286" s="66">
        <v>45470.453392843723</v>
      </c>
      <c r="E286" s="66">
        <v>45467.486384001051</v>
      </c>
      <c r="F286" t="s">
        <v>822</v>
      </c>
      <c r="G286" t="s">
        <v>288</v>
      </c>
      <c r="H286" t="s">
        <v>823</v>
      </c>
      <c r="I286" t="s">
        <v>289</v>
      </c>
      <c r="J286" t="s">
        <v>824</v>
      </c>
      <c r="K286" t="s">
        <v>633</v>
      </c>
      <c r="L286" t="s">
        <v>633</v>
      </c>
      <c r="O286" t="s">
        <v>825</v>
      </c>
      <c r="T286" t="s">
        <v>826</v>
      </c>
    </row>
    <row r="287" spans="1:24">
      <c r="A287" t="s">
        <v>1731</v>
      </c>
      <c r="B287" t="s">
        <v>250</v>
      </c>
      <c r="C287" t="s">
        <v>1735</v>
      </c>
      <c r="D287" s="66">
        <v>45461.393513856237</v>
      </c>
      <c r="E287" s="66">
        <v>45461.393269098226</v>
      </c>
      <c r="F287" t="s">
        <v>484</v>
      </c>
      <c r="G287" t="s">
        <v>387</v>
      </c>
      <c r="H287" t="s">
        <v>792</v>
      </c>
      <c r="I287" t="s">
        <v>251</v>
      </c>
      <c r="J287" t="s">
        <v>827</v>
      </c>
      <c r="K287" t="s">
        <v>794</v>
      </c>
      <c r="L287" t="s">
        <v>794</v>
      </c>
      <c r="O287" t="s">
        <v>828</v>
      </c>
    </row>
    <row r="288" spans="1:24">
      <c r="A288" t="s">
        <v>1730</v>
      </c>
      <c r="B288" t="s">
        <v>250</v>
      </c>
      <c r="C288" t="s">
        <v>1736</v>
      </c>
      <c r="D288" s="66">
        <v>45461.408670344848</v>
      </c>
      <c r="E288" s="66">
        <v>45461.397362189105</v>
      </c>
      <c r="F288" t="s">
        <v>484</v>
      </c>
      <c r="G288" t="s">
        <v>387</v>
      </c>
      <c r="H288" t="s">
        <v>792</v>
      </c>
      <c r="I288" t="s">
        <v>251</v>
      </c>
      <c r="J288" t="s">
        <v>827</v>
      </c>
      <c r="K288" t="s">
        <v>794</v>
      </c>
      <c r="L288" t="s">
        <v>794</v>
      </c>
      <c r="O288" t="s">
        <v>829</v>
      </c>
    </row>
    <row r="289" spans="1:23">
      <c r="A289" t="s">
        <v>1721</v>
      </c>
      <c r="B289" t="s">
        <v>250</v>
      </c>
      <c r="C289" t="s">
        <v>1737</v>
      </c>
      <c r="D289" s="66">
        <v>45461.408368110126</v>
      </c>
      <c r="E289" s="66">
        <v>45461.402789263724</v>
      </c>
      <c r="F289" t="s">
        <v>484</v>
      </c>
      <c r="G289" t="s">
        <v>387</v>
      </c>
      <c r="H289" t="s">
        <v>830</v>
      </c>
      <c r="I289" t="s">
        <v>251</v>
      </c>
      <c r="J289" t="s">
        <v>793</v>
      </c>
      <c r="K289" t="s">
        <v>794</v>
      </c>
      <c r="L289" t="s">
        <v>794</v>
      </c>
      <c r="O289" t="s">
        <v>831</v>
      </c>
    </row>
    <row r="290" spans="1:23">
      <c r="A290" t="s">
        <v>1725</v>
      </c>
      <c r="B290" t="s">
        <v>250</v>
      </c>
      <c r="C290" t="s">
        <v>1735</v>
      </c>
      <c r="D290" s="66">
        <v>45456.73217903015</v>
      </c>
      <c r="E290" s="66">
        <v>45449.697206932142</v>
      </c>
      <c r="F290" t="s">
        <v>431</v>
      </c>
      <c r="G290" t="s">
        <v>387</v>
      </c>
      <c r="H290" t="s">
        <v>588</v>
      </c>
      <c r="I290" t="s">
        <v>292</v>
      </c>
      <c r="J290" t="s">
        <v>773</v>
      </c>
      <c r="K290" t="s">
        <v>278</v>
      </c>
      <c r="L290" t="s">
        <v>280</v>
      </c>
      <c r="M290">
        <v>1</v>
      </c>
      <c r="N290">
        <v>0</v>
      </c>
      <c r="O290" t="s">
        <v>832</v>
      </c>
      <c r="R290" t="s">
        <v>833</v>
      </c>
      <c r="W290" t="s">
        <v>834</v>
      </c>
    </row>
    <row r="291" spans="1:23">
      <c r="A291" t="s">
        <v>1731</v>
      </c>
      <c r="B291" t="s">
        <v>252</v>
      </c>
      <c r="C291" t="s">
        <v>1735</v>
      </c>
      <c r="D291" s="66">
        <v>45470.434025880924</v>
      </c>
      <c r="E291" s="66">
        <v>45468.384791445998</v>
      </c>
      <c r="F291" t="s">
        <v>822</v>
      </c>
      <c r="G291" t="s">
        <v>288</v>
      </c>
      <c r="H291" t="s">
        <v>823</v>
      </c>
      <c r="I291" t="s">
        <v>289</v>
      </c>
      <c r="J291" t="s">
        <v>148</v>
      </c>
      <c r="K291" t="s">
        <v>633</v>
      </c>
      <c r="L291" t="s">
        <v>633</v>
      </c>
      <c r="O291" t="s">
        <v>835</v>
      </c>
    </row>
    <row r="292" spans="1:23">
      <c r="A292" t="s">
        <v>1721</v>
      </c>
      <c r="B292" t="s">
        <v>250</v>
      </c>
      <c r="C292" t="s">
        <v>1733</v>
      </c>
      <c r="D292" s="66">
        <v>45471.724423919208</v>
      </c>
      <c r="E292" s="66">
        <v>45464.665159902026</v>
      </c>
      <c r="F292" t="s">
        <v>508</v>
      </c>
      <c r="G292" t="s">
        <v>387</v>
      </c>
      <c r="H292" t="s">
        <v>606</v>
      </c>
      <c r="I292" t="s">
        <v>292</v>
      </c>
      <c r="J292" t="s">
        <v>836</v>
      </c>
      <c r="K292" t="s">
        <v>278</v>
      </c>
      <c r="L292" t="s">
        <v>279</v>
      </c>
      <c r="M292">
        <v>3</v>
      </c>
      <c r="N292">
        <v>0</v>
      </c>
      <c r="O292" t="s">
        <v>837</v>
      </c>
      <c r="P292" t="s">
        <v>838</v>
      </c>
      <c r="R292" t="s">
        <v>839</v>
      </c>
      <c r="W292" t="s">
        <v>840</v>
      </c>
    </row>
    <row r="293" spans="1:23">
      <c r="A293" t="s">
        <v>1730</v>
      </c>
      <c r="B293" t="s">
        <v>250</v>
      </c>
      <c r="C293" t="s">
        <v>1734</v>
      </c>
      <c r="D293" s="66">
        <v>45455.674647488078</v>
      </c>
      <c r="E293" s="66">
        <v>45449.467637281436</v>
      </c>
      <c r="F293" t="s">
        <v>415</v>
      </c>
      <c r="G293" t="s">
        <v>387</v>
      </c>
      <c r="H293" t="s">
        <v>606</v>
      </c>
      <c r="I293" t="s">
        <v>290</v>
      </c>
      <c r="J293" t="s">
        <v>841</v>
      </c>
      <c r="K293" t="s">
        <v>278</v>
      </c>
      <c r="L293" t="s">
        <v>278</v>
      </c>
      <c r="M293">
        <v>1</v>
      </c>
      <c r="N293">
        <v>1</v>
      </c>
      <c r="O293" t="s">
        <v>842</v>
      </c>
      <c r="R293" t="s">
        <v>843</v>
      </c>
    </row>
    <row r="294" spans="1:23">
      <c r="A294" t="s">
        <v>1727</v>
      </c>
      <c r="B294" t="s">
        <v>252</v>
      </c>
      <c r="C294" t="s">
        <v>1733</v>
      </c>
      <c r="D294" s="66">
        <v>45446.578218332776</v>
      </c>
      <c r="E294" s="66">
        <v>45446.438175966759</v>
      </c>
      <c r="F294" t="s">
        <v>482</v>
      </c>
      <c r="G294" t="s">
        <v>387</v>
      </c>
      <c r="H294" t="s">
        <v>381</v>
      </c>
      <c r="I294" t="s">
        <v>292</v>
      </c>
      <c r="J294" t="s">
        <v>844</v>
      </c>
      <c r="K294" t="s">
        <v>633</v>
      </c>
      <c r="L294" t="s">
        <v>633</v>
      </c>
      <c r="O294" t="s">
        <v>845</v>
      </c>
    </row>
    <row r="295" spans="1:23">
      <c r="A295" t="s">
        <v>1725</v>
      </c>
      <c r="B295" t="s">
        <v>43</v>
      </c>
      <c r="C295" t="s">
        <v>1733</v>
      </c>
      <c r="D295" s="66">
        <v>45447.645543392035</v>
      </c>
      <c r="E295" s="66">
        <v>45435.772207806054</v>
      </c>
      <c r="F295" t="s">
        <v>846</v>
      </c>
      <c r="G295" t="s">
        <v>284</v>
      </c>
      <c r="H295" t="s">
        <v>847</v>
      </c>
      <c r="I295" t="s">
        <v>292</v>
      </c>
      <c r="J295" t="s">
        <v>848</v>
      </c>
      <c r="K295" t="s">
        <v>278</v>
      </c>
      <c r="L295" t="s">
        <v>278</v>
      </c>
      <c r="M295">
        <v>1</v>
      </c>
      <c r="N295">
        <v>1</v>
      </c>
      <c r="O295" t="s">
        <v>849</v>
      </c>
      <c r="R295" t="s">
        <v>850</v>
      </c>
      <c r="S295" t="s">
        <v>851</v>
      </c>
      <c r="W295" t="s">
        <v>852</v>
      </c>
    </row>
    <row r="296" spans="1:23">
      <c r="A296" t="s">
        <v>1731</v>
      </c>
      <c r="B296" t="s">
        <v>250</v>
      </c>
      <c r="C296" t="s">
        <v>1734</v>
      </c>
      <c r="D296" s="66">
        <v>45461.408895919514</v>
      </c>
      <c r="E296" s="66">
        <v>45461.394526059616</v>
      </c>
      <c r="F296" t="s">
        <v>484</v>
      </c>
      <c r="G296" t="s">
        <v>387</v>
      </c>
      <c r="H296" t="s">
        <v>853</v>
      </c>
      <c r="I296" t="s">
        <v>251</v>
      </c>
      <c r="J296" t="s">
        <v>827</v>
      </c>
      <c r="K296" t="s">
        <v>794</v>
      </c>
      <c r="L296" t="s">
        <v>794</v>
      </c>
      <c r="O296" t="s">
        <v>854</v>
      </c>
    </row>
    <row r="297" spans="1:23">
      <c r="A297" t="s">
        <v>1723</v>
      </c>
      <c r="B297" t="s">
        <v>250</v>
      </c>
      <c r="C297" t="s">
        <v>1733</v>
      </c>
      <c r="D297" s="66">
        <v>45463.489276621571</v>
      </c>
      <c r="E297" s="66">
        <v>45461.647202911474</v>
      </c>
      <c r="F297" t="s">
        <v>624</v>
      </c>
      <c r="G297" t="s">
        <v>284</v>
      </c>
      <c r="H297" t="s">
        <v>855</v>
      </c>
      <c r="I297" t="s">
        <v>290</v>
      </c>
      <c r="J297" t="s">
        <v>719</v>
      </c>
      <c r="K297" t="s">
        <v>278</v>
      </c>
      <c r="L297" t="s">
        <v>278</v>
      </c>
      <c r="O297" t="s">
        <v>856</v>
      </c>
    </row>
    <row r="298" spans="1:23">
      <c r="A298" t="s">
        <v>1726</v>
      </c>
      <c r="B298" t="s">
        <v>551</v>
      </c>
      <c r="C298" t="s">
        <v>1735</v>
      </c>
      <c r="D298" s="66">
        <v>45470.500030244584</v>
      </c>
      <c r="E298" s="66">
        <v>45468.679986027586</v>
      </c>
      <c r="F298" t="s">
        <v>857</v>
      </c>
      <c r="G298" t="s">
        <v>288</v>
      </c>
      <c r="H298" t="s">
        <v>858</v>
      </c>
      <c r="I298" t="s">
        <v>292</v>
      </c>
      <c r="J298" t="s">
        <v>859</v>
      </c>
      <c r="K298" t="s">
        <v>278</v>
      </c>
      <c r="L298" t="s">
        <v>278</v>
      </c>
      <c r="O298" t="s">
        <v>860</v>
      </c>
      <c r="P298" t="s">
        <v>861</v>
      </c>
      <c r="R298" t="s">
        <v>862</v>
      </c>
    </row>
    <row r="299" spans="1:23">
      <c r="A299" t="s">
        <v>1723</v>
      </c>
      <c r="B299" t="s">
        <v>250</v>
      </c>
      <c r="C299" t="s">
        <v>1734</v>
      </c>
      <c r="D299" s="66">
        <v>45471.710652733687</v>
      </c>
      <c r="E299" s="66">
        <v>45468.51247098056</v>
      </c>
      <c r="F299" t="s">
        <v>863</v>
      </c>
      <c r="G299" t="s">
        <v>288</v>
      </c>
      <c r="H299" t="s">
        <v>864</v>
      </c>
      <c r="I299" t="s">
        <v>292</v>
      </c>
      <c r="J299" t="s">
        <v>297</v>
      </c>
      <c r="K299" t="s">
        <v>278</v>
      </c>
      <c r="L299" t="s">
        <v>278</v>
      </c>
      <c r="M299">
        <v>3</v>
      </c>
      <c r="N299">
        <v>0</v>
      </c>
      <c r="O299" t="s">
        <v>865</v>
      </c>
      <c r="R299" t="s">
        <v>866</v>
      </c>
    </row>
    <row r="300" spans="1:23">
      <c r="A300" t="s">
        <v>1727</v>
      </c>
      <c r="B300" t="s">
        <v>250</v>
      </c>
      <c r="C300" t="s">
        <v>1736</v>
      </c>
      <c r="D300" s="66">
        <v>45454.584614601503</v>
      </c>
      <c r="E300" s="66">
        <v>45434.662707121148</v>
      </c>
      <c r="F300" t="s">
        <v>406</v>
      </c>
      <c r="G300" t="s">
        <v>283</v>
      </c>
      <c r="H300" t="s">
        <v>783</v>
      </c>
      <c r="I300" t="s">
        <v>290</v>
      </c>
      <c r="J300" t="s">
        <v>867</v>
      </c>
      <c r="K300" t="s">
        <v>278</v>
      </c>
      <c r="L300" t="s">
        <v>278</v>
      </c>
      <c r="O300" t="s">
        <v>868</v>
      </c>
    </row>
    <row r="301" spans="1:23">
      <c r="A301" t="s">
        <v>1722</v>
      </c>
      <c r="B301" t="s">
        <v>252</v>
      </c>
      <c r="C301" t="s">
        <v>1735</v>
      </c>
      <c r="D301" s="66">
        <v>45470.433039401447</v>
      </c>
      <c r="E301" s="66">
        <v>45468.413898847735</v>
      </c>
      <c r="F301" t="s">
        <v>822</v>
      </c>
      <c r="G301" t="s">
        <v>288</v>
      </c>
      <c r="H301" t="s">
        <v>823</v>
      </c>
      <c r="I301" t="s">
        <v>289</v>
      </c>
      <c r="J301" t="s">
        <v>148</v>
      </c>
      <c r="K301" t="s">
        <v>633</v>
      </c>
      <c r="L301" t="s">
        <v>633</v>
      </c>
      <c r="O301" t="s">
        <v>869</v>
      </c>
    </row>
    <row r="302" spans="1:23">
      <c r="A302" t="s">
        <v>1731</v>
      </c>
      <c r="B302" t="s">
        <v>252</v>
      </c>
      <c r="C302" t="s">
        <v>1737</v>
      </c>
      <c r="D302" s="66">
        <v>45457.622535379625</v>
      </c>
      <c r="E302" s="66">
        <v>45455.493320922797</v>
      </c>
      <c r="F302" t="s">
        <v>870</v>
      </c>
      <c r="G302" t="s">
        <v>387</v>
      </c>
      <c r="H302" t="s">
        <v>871</v>
      </c>
      <c r="I302" t="s">
        <v>292</v>
      </c>
      <c r="J302" t="s">
        <v>872</v>
      </c>
      <c r="K302" t="s">
        <v>633</v>
      </c>
      <c r="L302" t="s">
        <v>633</v>
      </c>
      <c r="O302" t="s">
        <v>873</v>
      </c>
    </row>
    <row r="303" spans="1:23">
      <c r="A303" t="s">
        <v>1725</v>
      </c>
      <c r="B303" t="s">
        <v>250</v>
      </c>
      <c r="C303" t="s">
        <v>1734</v>
      </c>
      <c r="D303" s="66">
        <v>45461.389025068987</v>
      </c>
      <c r="E303" s="66">
        <v>45461.3887894039</v>
      </c>
      <c r="F303" t="s">
        <v>431</v>
      </c>
      <c r="G303" t="s">
        <v>387</v>
      </c>
      <c r="H303" t="s">
        <v>874</v>
      </c>
      <c r="I303" t="s">
        <v>251</v>
      </c>
      <c r="J303" t="s">
        <v>793</v>
      </c>
      <c r="K303" t="s">
        <v>794</v>
      </c>
      <c r="L303" t="s">
        <v>794</v>
      </c>
      <c r="O303" t="s">
        <v>875</v>
      </c>
    </row>
    <row r="304" spans="1:23">
      <c r="A304" t="s">
        <v>1727</v>
      </c>
      <c r="B304" t="s">
        <v>250</v>
      </c>
      <c r="C304" t="s">
        <v>1736</v>
      </c>
      <c r="D304" s="66">
        <v>45453.665184832105</v>
      </c>
      <c r="E304" s="66">
        <v>45446.697665502827</v>
      </c>
      <c r="F304" t="s">
        <v>484</v>
      </c>
      <c r="G304" t="s">
        <v>387</v>
      </c>
      <c r="H304" t="s">
        <v>388</v>
      </c>
      <c r="I304" t="s">
        <v>292</v>
      </c>
      <c r="J304" t="s">
        <v>876</v>
      </c>
      <c r="K304" t="s">
        <v>279</v>
      </c>
      <c r="L304" t="s">
        <v>280</v>
      </c>
      <c r="M304">
        <v>10</v>
      </c>
      <c r="N304">
        <v>0</v>
      </c>
      <c r="O304" t="s">
        <v>828</v>
      </c>
      <c r="R304" t="s">
        <v>877</v>
      </c>
      <c r="S304" t="s">
        <v>878</v>
      </c>
      <c r="U304" t="s">
        <v>879</v>
      </c>
    </row>
    <row r="305" spans="1:23">
      <c r="A305" t="s">
        <v>1729</v>
      </c>
      <c r="B305" t="s">
        <v>250</v>
      </c>
      <c r="C305" t="s">
        <v>1733</v>
      </c>
      <c r="D305" s="66">
        <v>45457.349969878218</v>
      </c>
      <c r="E305" s="66">
        <v>45453.513432309475</v>
      </c>
      <c r="F305" t="s">
        <v>415</v>
      </c>
      <c r="G305" t="s">
        <v>387</v>
      </c>
      <c r="H305" t="s">
        <v>606</v>
      </c>
      <c r="I305" t="s">
        <v>292</v>
      </c>
      <c r="J305" t="s">
        <v>880</v>
      </c>
      <c r="K305" t="s">
        <v>278</v>
      </c>
      <c r="L305" t="s">
        <v>280</v>
      </c>
      <c r="M305">
        <v>2</v>
      </c>
      <c r="N305">
        <v>0</v>
      </c>
      <c r="O305" t="s">
        <v>881</v>
      </c>
      <c r="P305" t="s">
        <v>882</v>
      </c>
      <c r="R305" t="s">
        <v>883</v>
      </c>
      <c r="S305" t="s">
        <v>884</v>
      </c>
      <c r="W305" t="s">
        <v>885</v>
      </c>
    </row>
    <row r="306" spans="1:23">
      <c r="A306" t="s">
        <v>1727</v>
      </c>
      <c r="B306" t="s">
        <v>250</v>
      </c>
      <c r="C306" t="s">
        <v>1736</v>
      </c>
      <c r="D306" s="66">
        <v>45461.386633587113</v>
      </c>
      <c r="E306" s="66">
        <v>45461.386505965842</v>
      </c>
      <c r="F306" t="s">
        <v>484</v>
      </c>
      <c r="G306" t="s">
        <v>387</v>
      </c>
      <c r="H306" t="s">
        <v>792</v>
      </c>
      <c r="I306" t="s">
        <v>251</v>
      </c>
      <c r="J306" t="s">
        <v>793</v>
      </c>
      <c r="K306" t="s">
        <v>794</v>
      </c>
      <c r="L306" t="s">
        <v>794</v>
      </c>
      <c r="O306" t="s">
        <v>886</v>
      </c>
    </row>
    <row r="307" spans="1:23">
      <c r="A307" t="s">
        <v>1728</v>
      </c>
      <c r="B307" t="s">
        <v>250</v>
      </c>
      <c r="C307" t="s">
        <v>1737</v>
      </c>
      <c r="D307" s="66">
        <v>45471.611421814348</v>
      </c>
      <c r="E307" s="66">
        <v>45448.421705853638</v>
      </c>
      <c r="F307" t="s">
        <v>887</v>
      </c>
      <c r="G307" t="s">
        <v>287</v>
      </c>
      <c r="H307" t="s">
        <v>888</v>
      </c>
      <c r="I307" t="s">
        <v>290</v>
      </c>
      <c r="J307" t="s">
        <v>889</v>
      </c>
      <c r="K307" t="s">
        <v>280</v>
      </c>
      <c r="L307" t="s">
        <v>278</v>
      </c>
      <c r="O307" t="s">
        <v>890</v>
      </c>
    </row>
    <row r="308" spans="1:23">
      <c r="A308" t="s">
        <v>1731</v>
      </c>
      <c r="B308" t="s">
        <v>250</v>
      </c>
      <c r="C308" t="s">
        <v>1733</v>
      </c>
      <c r="D308" s="66">
        <v>45461.40773531155</v>
      </c>
      <c r="E308" s="66">
        <v>45461.407499617431</v>
      </c>
      <c r="F308" t="s">
        <v>484</v>
      </c>
      <c r="G308" t="s">
        <v>387</v>
      </c>
      <c r="H308" t="s">
        <v>891</v>
      </c>
      <c r="I308" t="s">
        <v>251</v>
      </c>
      <c r="J308" t="s">
        <v>827</v>
      </c>
      <c r="K308" t="s">
        <v>794</v>
      </c>
      <c r="L308" t="s">
        <v>794</v>
      </c>
      <c r="O308" t="s">
        <v>875</v>
      </c>
    </row>
    <row r="309" spans="1:23">
      <c r="A309" t="s">
        <v>1723</v>
      </c>
      <c r="B309" t="s">
        <v>250</v>
      </c>
      <c r="C309" t="s">
        <v>1733</v>
      </c>
      <c r="D309" s="66">
        <v>45461.392233263796</v>
      </c>
      <c r="E309" s="66">
        <v>45461.391868677165</v>
      </c>
      <c r="F309" t="s">
        <v>484</v>
      </c>
      <c r="G309" t="s">
        <v>387</v>
      </c>
      <c r="H309" t="s">
        <v>792</v>
      </c>
      <c r="I309" t="s">
        <v>251</v>
      </c>
      <c r="J309" t="s">
        <v>793</v>
      </c>
      <c r="K309" t="s">
        <v>794</v>
      </c>
      <c r="L309" t="s">
        <v>794</v>
      </c>
      <c r="O309" t="s">
        <v>679</v>
      </c>
    </row>
    <row r="310" spans="1:23">
      <c r="A310" t="s">
        <v>1725</v>
      </c>
      <c r="B310" t="s">
        <v>250</v>
      </c>
      <c r="C310" t="s">
        <v>1734</v>
      </c>
      <c r="D310" s="66">
        <v>45461.389923922914</v>
      </c>
      <c r="E310" s="66">
        <v>45461.38971934624</v>
      </c>
      <c r="F310" t="s">
        <v>484</v>
      </c>
      <c r="G310" t="s">
        <v>387</v>
      </c>
      <c r="H310" t="s">
        <v>892</v>
      </c>
      <c r="I310" t="s">
        <v>251</v>
      </c>
      <c r="J310" t="s">
        <v>793</v>
      </c>
      <c r="K310" t="s">
        <v>794</v>
      </c>
      <c r="L310" t="s">
        <v>794</v>
      </c>
      <c r="O310" t="s">
        <v>695</v>
      </c>
    </row>
    <row r="311" spans="1:23">
      <c r="A311" t="s">
        <v>1722</v>
      </c>
      <c r="B311" t="s">
        <v>250</v>
      </c>
      <c r="C311" t="s">
        <v>1734</v>
      </c>
      <c r="D311" s="66">
        <v>45470.423696853963</v>
      </c>
      <c r="E311" s="66">
        <v>45446.632708710771</v>
      </c>
      <c r="F311" t="s">
        <v>805</v>
      </c>
      <c r="G311" t="s">
        <v>387</v>
      </c>
      <c r="H311" t="s">
        <v>806</v>
      </c>
      <c r="I311" t="s">
        <v>334</v>
      </c>
      <c r="J311" t="s">
        <v>893</v>
      </c>
      <c r="K311" t="s">
        <v>334</v>
      </c>
      <c r="L311" t="s">
        <v>334</v>
      </c>
      <c r="M311">
        <v>7</v>
      </c>
      <c r="N311">
        <v>11</v>
      </c>
      <c r="O311" t="s">
        <v>894</v>
      </c>
      <c r="R311" t="s">
        <v>895</v>
      </c>
      <c r="S311" t="s">
        <v>896</v>
      </c>
      <c r="W311" t="s">
        <v>897</v>
      </c>
    </row>
    <row r="312" spans="1:23">
      <c r="A312" t="s">
        <v>1730</v>
      </c>
      <c r="B312" t="s">
        <v>250</v>
      </c>
      <c r="C312" t="s">
        <v>1733</v>
      </c>
      <c r="D312" s="66">
        <v>45471.611252224189</v>
      </c>
      <c r="E312" s="66">
        <v>45461.397286220257</v>
      </c>
      <c r="F312" t="s">
        <v>400</v>
      </c>
      <c r="G312" t="s">
        <v>284</v>
      </c>
      <c r="H312" t="s">
        <v>812</v>
      </c>
      <c r="I312" t="s">
        <v>290</v>
      </c>
      <c r="J312" t="s">
        <v>898</v>
      </c>
      <c r="K312" t="s">
        <v>278</v>
      </c>
      <c r="L312" t="s">
        <v>278</v>
      </c>
      <c r="O312" t="s">
        <v>899</v>
      </c>
    </row>
    <row r="313" spans="1:23">
      <c r="A313" t="s">
        <v>1728</v>
      </c>
      <c r="B313" t="s">
        <v>250</v>
      </c>
      <c r="C313" t="s">
        <v>1735</v>
      </c>
      <c r="D313" s="66">
        <v>45446.597006590811</v>
      </c>
      <c r="E313" s="66">
        <v>45446.596711986691</v>
      </c>
      <c r="F313" t="s">
        <v>431</v>
      </c>
      <c r="G313" t="s">
        <v>387</v>
      </c>
      <c r="H313" t="s">
        <v>900</v>
      </c>
      <c r="I313" t="s">
        <v>292</v>
      </c>
      <c r="J313" t="s">
        <v>773</v>
      </c>
      <c r="K313" t="s">
        <v>278</v>
      </c>
      <c r="L313" t="s">
        <v>278</v>
      </c>
      <c r="M313">
        <v>1</v>
      </c>
      <c r="N313">
        <v>0</v>
      </c>
      <c r="O313" t="s">
        <v>636</v>
      </c>
      <c r="R313" t="s">
        <v>636</v>
      </c>
    </row>
    <row r="314" spans="1:23">
      <c r="A314" t="s">
        <v>1726</v>
      </c>
      <c r="B314" t="s">
        <v>43</v>
      </c>
      <c r="C314" t="s">
        <v>1737</v>
      </c>
      <c r="D314" s="66">
        <v>45447.745207086264</v>
      </c>
      <c r="E314" s="66">
        <v>45441.572232957617</v>
      </c>
      <c r="F314" t="s">
        <v>446</v>
      </c>
      <c r="G314" t="s">
        <v>288</v>
      </c>
      <c r="H314" t="s">
        <v>445</v>
      </c>
      <c r="I314" t="s">
        <v>292</v>
      </c>
      <c r="J314" t="s">
        <v>901</v>
      </c>
      <c r="K314" t="s">
        <v>278</v>
      </c>
      <c r="L314" t="s">
        <v>278</v>
      </c>
      <c r="M314">
        <v>1</v>
      </c>
      <c r="N314">
        <v>0</v>
      </c>
      <c r="O314" t="s">
        <v>902</v>
      </c>
      <c r="R314" t="s">
        <v>903</v>
      </c>
      <c r="S314" t="s">
        <v>904</v>
      </c>
      <c r="W314" t="s">
        <v>905</v>
      </c>
    </row>
    <row r="315" spans="1:23">
      <c r="A315" t="s">
        <v>1731</v>
      </c>
      <c r="B315" t="s">
        <v>250</v>
      </c>
      <c r="C315" t="s">
        <v>1733</v>
      </c>
      <c r="D315" s="66">
        <v>45453.665507369042</v>
      </c>
      <c r="E315" s="66">
        <v>45450.535700656044</v>
      </c>
      <c r="F315" t="s">
        <v>431</v>
      </c>
      <c r="G315" t="s">
        <v>387</v>
      </c>
      <c r="H315" t="s">
        <v>588</v>
      </c>
      <c r="I315" t="s">
        <v>292</v>
      </c>
      <c r="J315" t="s">
        <v>906</v>
      </c>
      <c r="K315" t="s">
        <v>907</v>
      </c>
      <c r="L315" t="s">
        <v>794</v>
      </c>
      <c r="M315">
        <v>1</v>
      </c>
      <c r="N315">
        <v>1</v>
      </c>
      <c r="O315" t="s">
        <v>676</v>
      </c>
      <c r="P315" t="s">
        <v>882</v>
      </c>
      <c r="R315" t="s">
        <v>908</v>
      </c>
    </row>
    <row r="316" spans="1:23">
      <c r="A316" t="s">
        <v>1727</v>
      </c>
      <c r="B316" t="s">
        <v>252</v>
      </c>
      <c r="C316" t="s">
        <v>1733</v>
      </c>
      <c r="D316" s="66">
        <v>45448.686444758212</v>
      </c>
      <c r="E316" s="66">
        <v>45447.677772015209</v>
      </c>
      <c r="F316" t="s">
        <v>909</v>
      </c>
      <c r="G316" t="s">
        <v>387</v>
      </c>
      <c r="H316" t="s">
        <v>910</v>
      </c>
      <c r="I316" t="s">
        <v>251</v>
      </c>
      <c r="J316" t="s">
        <v>911</v>
      </c>
      <c r="K316" t="s">
        <v>633</v>
      </c>
      <c r="L316" t="s">
        <v>633</v>
      </c>
      <c r="O316" t="s">
        <v>912</v>
      </c>
    </row>
    <row r="317" spans="1:23">
      <c r="A317" t="s">
        <v>1725</v>
      </c>
      <c r="B317" t="s">
        <v>250</v>
      </c>
      <c r="C317" t="s">
        <v>1733</v>
      </c>
      <c r="D317" s="66">
        <v>45450.402037834399</v>
      </c>
      <c r="E317" s="66">
        <v>45450.398344133544</v>
      </c>
      <c r="F317" t="s">
        <v>913</v>
      </c>
      <c r="G317" t="s">
        <v>387</v>
      </c>
      <c r="H317" t="s">
        <v>914</v>
      </c>
      <c r="I317" t="s">
        <v>292</v>
      </c>
      <c r="J317" t="s">
        <v>350</v>
      </c>
      <c r="K317" t="s">
        <v>278</v>
      </c>
      <c r="L317" t="s">
        <v>278</v>
      </c>
      <c r="M317">
        <v>2</v>
      </c>
      <c r="N317">
        <v>1</v>
      </c>
      <c r="O317" t="s">
        <v>915</v>
      </c>
      <c r="P317" t="s">
        <v>916</v>
      </c>
      <c r="Q317" t="s">
        <v>917</v>
      </c>
      <c r="R317" t="s">
        <v>918</v>
      </c>
    </row>
    <row r="318" spans="1:23">
      <c r="A318" t="s">
        <v>1722</v>
      </c>
      <c r="B318" t="s">
        <v>252</v>
      </c>
      <c r="C318" t="s">
        <v>1737</v>
      </c>
      <c r="D318" s="66">
        <v>45463.631287690216</v>
      </c>
      <c r="E318" s="66">
        <v>45460.81906241909</v>
      </c>
      <c r="F318" t="s">
        <v>801</v>
      </c>
      <c r="G318" t="s">
        <v>285</v>
      </c>
      <c r="H318" t="s">
        <v>802</v>
      </c>
      <c r="I318" t="s">
        <v>292</v>
      </c>
      <c r="J318" t="s">
        <v>919</v>
      </c>
      <c r="K318" t="s">
        <v>633</v>
      </c>
      <c r="L318" t="s">
        <v>633</v>
      </c>
      <c r="O318" t="s">
        <v>920</v>
      </c>
    </row>
    <row r="319" spans="1:23">
      <c r="A319" t="s">
        <v>1726</v>
      </c>
      <c r="B319" t="s">
        <v>250</v>
      </c>
      <c r="C319" t="s">
        <v>1735</v>
      </c>
      <c r="D319" s="66">
        <v>45461.408152505654</v>
      </c>
      <c r="E319" s="66">
        <v>45461.404452500952</v>
      </c>
      <c r="F319" t="s">
        <v>484</v>
      </c>
      <c r="G319" t="s">
        <v>387</v>
      </c>
      <c r="H319" t="s">
        <v>830</v>
      </c>
      <c r="I319" t="s">
        <v>251</v>
      </c>
      <c r="J319" t="s">
        <v>827</v>
      </c>
      <c r="K319" t="s">
        <v>794</v>
      </c>
      <c r="L319" t="s">
        <v>794</v>
      </c>
      <c r="O319" t="s">
        <v>921</v>
      </c>
    </row>
    <row r="320" spans="1:23">
      <c r="A320" t="s">
        <v>1722</v>
      </c>
      <c r="B320" t="s">
        <v>250</v>
      </c>
      <c r="C320" t="s">
        <v>1735</v>
      </c>
      <c r="D320" s="66">
        <v>45461.385968926326</v>
      </c>
      <c r="E320" s="66">
        <v>45461.385818718256</v>
      </c>
      <c r="F320" t="s">
        <v>922</v>
      </c>
      <c r="G320" t="s">
        <v>387</v>
      </c>
      <c r="H320" t="s">
        <v>792</v>
      </c>
      <c r="I320" t="s">
        <v>251</v>
      </c>
      <c r="J320" t="s">
        <v>793</v>
      </c>
      <c r="K320" t="s">
        <v>794</v>
      </c>
      <c r="L320" t="s">
        <v>794</v>
      </c>
      <c r="O320" t="s">
        <v>636</v>
      </c>
    </row>
    <row r="321" spans="1:23">
      <c r="A321" t="s">
        <v>1725</v>
      </c>
      <c r="B321" t="s">
        <v>250</v>
      </c>
      <c r="C321" t="s">
        <v>1736</v>
      </c>
      <c r="D321" s="66">
        <v>45471.611359493181</v>
      </c>
      <c r="E321" s="66">
        <v>45447.471475973784</v>
      </c>
      <c r="F321" t="s">
        <v>923</v>
      </c>
      <c r="G321" t="s">
        <v>284</v>
      </c>
      <c r="H321" t="s">
        <v>855</v>
      </c>
      <c r="I321" t="s">
        <v>290</v>
      </c>
      <c r="J321" t="s">
        <v>924</v>
      </c>
      <c r="K321" t="s">
        <v>280</v>
      </c>
      <c r="L321" t="s">
        <v>278</v>
      </c>
      <c r="O321" t="s">
        <v>925</v>
      </c>
    </row>
    <row r="322" spans="1:23">
      <c r="A322" t="s">
        <v>1724</v>
      </c>
      <c r="B322" t="s">
        <v>43</v>
      </c>
      <c r="C322" t="s">
        <v>1733</v>
      </c>
      <c r="D322" s="66">
        <v>45497.734864942875</v>
      </c>
      <c r="E322" s="66">
        <v>45456.451131439731</v>
      </c>
      <c r="F322" t="s">
        <v>482</v>
      </c>
      <c r="G322" t="s">
        <v>387</v>
      </c>
      <c r="H322" t="s">
        <v>381</v>
      </c>
      <c r="I322" t="s">
        <v>292</v>
      </c>
      <c r="J322" t="s">
        <v>927</v>
      </c>
      <c r="K322" t="s">
        <v>278</v>
      </c>
      <c r="L322" t="s">
        <v>278</v>
      </c>
      <c r="M322">
        <v>1</v>
      </c>
      <c r="N322">
        <v>1</v>
      </c>
      <c r="O322" t="s">
        <v>928</v>
      </c>
      <c r="P322" t="s">
        <v>929</v>
      </c>
      <c r="Q322" t="s">
        <v>886</v>
      </c>
      <c r="R322" t="s">
        <v>930</v>
      </c>
      <c r="S322" t="s">
        <v>931</v>
      </c>
    </row>
    <row r="323" spans="1:23">
      <c r="A323" t="s">
        <v>1726</v>
      </c>
      <c r="B323" t="s">
        <v>250</v>
      </c>
      <c r="C323" t="s">
        <v>1733</v>
      </c>
      <c r="D323" s="66">
        <v>45474.607606160156</v>
      </c>
      <c r="E323" s="66">
        <v>45462.690349141041</v>
      </c>
      <c r="F323" t="s">
        <v>406</v>
      </c>
      <c r="G323" t="s">
        <v>283</v>
      </c>
      <c r="H323" t="s">
        <v>518</v>
      </c>
      <c r="I323" t="s">
        <v>292</v>
      </c>
      <c r="J323" t="s">
        <v>376</v>
      </c>
      <c r="K323" t="s">
        <v>279</v>
      </c>
      <c r="L323" t="s">
        <v>280</v>
      </c>
      <c r="M323">
        <v>1</v>
      </c>
      <c r="O323" t="s">
        <v>932</v>
      </c>
      <c r="P323" t="s">
        <v>933</v>
      </c>
      <c r="S323" t="s">
        <v>934</v>
      </c>
    </row>
    <row r="324" spans="1:23">
      <c r="A324" t="s">
        <v>1729</v>
      </c>
      <c r="B324" t="s">
        <v>250</v>
      </c>
      <c r="C324" t="s">
        <v>1737</v>
      </c>
      <c r="D324" s="66">
        <v>45484.68107903561</v>
      </c>
      <c r="E324" s="66">
        <v>45484.512001512223</v>
      </c>
      <c r="F324" t="s">
        <v>484</v>
      </c>
      <c r="G324" t="s">
        <v>387</v>
      </c>
      <c r="H324" t="s">
        <v>935</v>
      </c>
      <c r="I324" t="s">
        <v>251</v>
      </c>
      <c r="J324" t="s">
        <v>906</v>
      </c>
      <c r="K324" t="s">
        <v>279</v>
      </c>
      <c r="L324" t="s">
        <v>794</v>
      </c>
      <c r="M324">
        <v>1</v>
      </c>
      <c r="O324" t="s">
        <v>936</v>
      </c>
    </row>
    <row r="325" spans="1:23">
      <c r="A325" t="s">
        <v>1721</v>
      </c>
      <c r="B325" t="s">
        <v>250</v>
      </c>
      <c r="C325" t="s">
        <v>1736</v>
      </c>
      <c r="D325" s="66">
        <v>45490.639548007821</v>
      </c>
      <c r="E325" s="66">
        <v>45456.452620626762</v>
      </c>
      <c r="F325" t="s">
        <v>482</v>
      </c>
      <c r="G325" t="s">
        <v>387</v>
      </c>
      <c r="H325" t="s">
        <v>381</v>
      </c>
      <c r="I325" t="s">
        <v>292</v>
      </c>
      <c r="J325" t="s">
        <v>937</v>
      </c>
      <c r="K325" t="s">
        <v>278</v>
      </c>
      <c r="L325" t="s">
        <v>278</v>
      </c>
      <c r="M325">
        <v>1</v>
      </c>
      <c r="N325">
        <v>1</v>
      </c>
      <c r="O325" t="s">
        <v>938</v>
      </c>
      <c r="P325" t="s">
        <v>939</v>
      </c>
      <c r="R325" t="s">
        <v>940</v>
      </c>
      <c r="S325" t="s">
        <v>941</v>
      </c>
    </row>
    <row r="326" spans="1:23">
      <c r="A326" t="s">
        <v>1728</v>
      </c>
      <c r="B326" t="s">
        <v>250</v>
      </c>
      <c r="C326" t="s">
        <v>1735</v>
      </c>
      <c r="D326" s="66">
        <v>45490.611509712136</v>
      </c>
      <c r="E326" s="66">
        <v>45484.524068222621</v>
      </c>
      <c r="F326" t="s">
        <v>431</v>
      </c>
      <c r="G326" t="s">
        <v>387</v>
      </c>
      <c r="H326" t="s">
        <v>942</v>
      </c>
      <c r="I326" t="s">
        <v>334</v>
      </c>
      <c r="J326" t="s">
        <v>943</v>
      </c>
      <c r="K326" t="s">
        <v>280</v>
      </c>
      <c r="L326" t="s">
        <v>794</v>
      </c>
      <c r="M326">
        <v>1</v>
      </c>
      <c r="O326" t="s">
        <v>944</v>
      </c>
      <c r="P326" t="s">
        <v>945</v>
      </c>
    </row>
    <row r="327" spans="1:23">
      <c r="A327" t="s">
        <v>1726</v>
      </c>
      <c r="B327" t="s">
        <v>250</v>
      </c>
      <c r="C327" t="s">
        <v>1735</v>
      </c>
      <c r="D327" s="66">
        <v>45492.646057869963</v>
      </c>
      <c r="E327" s="66">
        <v>45461.430437862778</v>
      </c>
      <c r="F327" t="s">
        <v>946</v>
      </c>
      <c r="G327" t="s">
        <v>288</v>
      </c>
      <c r="H327" t="s">
        <v>473</v>
      </c>
      <c r="I327" t="s">
        <v>292</v>
      </c>
      <c r="J327" t="s">
        <v>947</v>
      </c>
      <c r="K327" t="s">
        <v>278</v>
      </c>
      <c r="L327" t="s">
        <v>278</v>
      </c>
      <c r="M327">
        <v>1</v>
      </c>
      <c r="N327">
        <v>0</v>
      </c>
      <c r="O327" t="s">
        <v>948</v>
      </c>
      <c r="P327" t="s">
        <v>949</v>
      </c>
      <c r="R327" t="s">
        <v>950</v>
      </c>
      <c r="S327" t="s">
        <v>951</v>
      </c>
    </row>
    <row r="328" spans="1:23">
      <c r="A328" t="s">
        <v>1722</v>
      </c>
      <c r="B328" t="s">
        <v>250</v>
      </c>
      <c r="C328" t="s">
        <v>1733</v>
      </c>
      <c r="D328" s="66">
        <v>45495.67966114053</v>
      </c>
      <c r="E328" s="66">
        <v>45470.757499978194</v>
      </c>
      <c r="F328" t="s">
        <v>952</v>
      </c>
      <c r="G328" t="s">
        <v>288</v>
      </c>
      <c r="H328" t="s">
        <v>428</v>
      </c>
      <c r="I328" t="s">
        <v>292</v>
      </c>
      <c r="J328" t="s">
        <v>953</v>
      </c>
      <c r="K328" t="s">
        <v>278</v>
      </c>
      <c r="L328" t="s">
        <v>278</v>
      </c>
      <c r="M328">
        <v>2</v>
      </c>
      <c r="N328">
        <v>0</v>
      </c>
      <c r="O328" t="s">
        <v>954</v>
      </c>
      <c r="R328" t="s">
        <v>955</v>
      </c>
      <c r="S328" t="s">
        <v>956</v>
      </c>
    </row>
    <row r="329" spans="1:23">
      <c r="A329" t="s">
        <v>1722</v>
      </c>
      <c r="B329" t="s">
        <v>43</v>
      </c>
      <c r="C329" t="s">
        <v>1736</v>
      </c>
      <c r="D329" s="66">
        <v>45497.736925203506</v>
      </c>
      <c r="E329" s="66">
        <v>45454.52763197817</v>
      </c>
      <c r="F329" t="s">
        <v>957</v>
      </c>
      <c r="G329" t="s">
        <v>288</v>
      </c>
      <c r="H329" t="s">
        <v>671</v>
      </c>
      <c r="I329" t="s">
        <v>292</v>
      </c>
      <c r="J329" t="s">
        <v>958</v>
      </c>
      <c r="K329" t="s">
        <v>278</v>
      </c>
      <c r="L329" t="s">
        <v>278</v>
      </c>
      <c r="M329">
        <v>4</v>
      </c>
      <c r="N329">
        <v>0</v>
      </c>
      <c r="O329" t="s">
        <v>959</v>
      </c>
      <c r="P329" t="s">
        <v>960</v>
      </c>
      <c r="R329" t="s">
        <v>961</v>
      </c>
      <c r="S329" t="s">
        <v>962</v>
      </c>
      <c r="W329" t="s">
        <v>963</v>
      </c>
    </row>
    <row r="330" spans="1:23">
      <c r="A330" t="s">
        <v>1722</v>
      </c>
      <c r="B330" t="s">
        <v>252</v>
      </c>
      <c r="C330" t="s">
        <v>1737</v>
      </c>
      <c r="D330" s="66">
        <v>45503.449979039113</v>
      </c>
      <c r="E330" s="66">
        <v>45492.544706508808</v>
      </c>
      <c r="F330" t="s">
        <v>964</v>
      </c>
      <c r="G330" t="s">
        <v>283</v>
      </c>
      <c r="H330" t="s">
        <v>395</v>
      </c>
      <c r="I330" t="s">
        <v>290</v>
      </c>
      <c r="J330" t="s">
        <v>965</v>
      </c>
      <c r="K330" t="s">
        <v>426</v>
      </c>
      <c r="L330" t="s">
        <v>426</v>
      </c>
      <c r="O330" t="s">
        <v>966</v>
      </c>
    </row>
    <row r="331" spans="1:23">
      <c r="A331" t="s">
        <v>1723</v>
      </c>
      <c r="B331" t="s">
        <v>250</v>
      </c>
      <c r="C331" t="s">
        <v>1737</v>
      </c>
      <c r="D331" s="66">
        <v>45475.633603734692</v>
      </c>
      <c r="E331" s="66">
        <v>45471.749522707411</v>
      </c>
      <c r="F331" t="s">
        <v>967</v>
      </c>
      <c r="G331" t="s">
        <v>288</v>
      </c>
      <c r="H331" t="s">
        <v>968</v>
      </c>
      <c r="I331" t="s">
        <v>292</v>
      </c>
      <c r="J331" t="s">
        <v>969</v>
      </c>
      <c r="K331" t="s">
        <v>279</v>
      </c>
      <c r="L331" t="s">
        <v>547</v>
      </c>
      <c r="O331" t="s">
        <v>970</v>
      </c>
      <c r="P331" t="s">
        <v>971</v>
      </c>
    </row>
    <row r="332" spans="1:23">
      <c r="A332" t="s">
        <v>1730</v>
      </c>
      <c r="B332" t="s">
        <v>250</v>
      </c>
      <c r="C332" t="s">
        <v>1735</v>
      </c>
      <c r="D332" s="66">
        <v>45484.691695117363</v>
      </c>
      <c r="E332" s="66">
        <v>45484.51444842801</v>
      </c>
      <c r="F332" t="s">
        <v>484</v>
      </c>
      <c r="G332" t="s">
        <v>387</v>
      </c>
      <c r="H332" t="s">
        <v>935</v>
      </c>
      <c r="I332" t="s">
        <v>251</v>
      </c>
      <c r="J332" t="s">
        <v>943</v>
      </c>
      <c r="K332" t="s">
        <v>280</v>
      </c>
      <c r="L332" t="s">
        <v>794</v>
      </c>
      <c r="M332">
        <v>1</v>
      </c>
      <c r="O332" t="s">
        <v>972</v>
      </c>
    </row>
    <row r="333" spans="1:23">
      <c r="A333" t="s">
        <v>1726</v>
      </c>
      <c r="B333" t="s">
        <v>252</v>
      </c>
      <c r="C333" t="s">
        <v>1737</v>
      </c>
      <c r="D333" s="66">
        <v>45484.6643819167</v>
      </c>
      <c r="E333" s="66">
        <v>45474.613077052381</v>
      </c>
      <c r="F333" t="s">
        <v>754</v>
      </c>
      <c r="G333" t="s">
        <v>288</v>
      </c>
      <c r="H333" t="s">
        <v>445</v>
      </c>
      <c r="I333" t="s">
        <v>292</v>
      </c>
      <c r="J333" t="s">
        <v>973</v>
      </c>
      <c r="K333" t="s">
        <v>633</v>
      </c>
      <c r="L333" t="s">
        <v>633</v>
      </c>
      <c r="M333">
        <v>1</v>
      </c>
      <c r="O333" t="s">
        <v>974</v>
      </c>
    </row>
    <row r="334" spans="1:23">
      <c r="A334" t="s">
        <v>1726</v>
      </c>
      <c r="B334" t="s">
        <v>250</v>
      </c>
      <c r="C334" t="s">
        <v>1734</v>
      </c>
      <c r="D334" s="66">
        <v>45484.682888125615</v>
      </c>
      <c r="E334" s="66">
        <v>45484.533376383602</v>
      </c>
      <c r="F334" t="s">
        <v>484</v>
      </c>
      <c r="G334" t="s">
        <v>387</v>
      </c>
      <c r="H334" t="s">
        <v>935</v>
      </c>
      <c r="I334" t="s">
        <v>334</v>
      </c>
      <c r="J334" t="s">
        <v>975</v>
      </c>
      <c r="K334" t="s">
        <v>279</v>
      </c>
      <c r="L334" t="s">
        <v>794</v>
      </c>
      <c r="M334">
        <v>1</v>
      </c>
      <c r="O334" t="s">
        <v>976</v>
      </c>
    </row>
    <row r="335" spans="1:23">
      <c r="A335" t="s">
        <v>1724</v>
      </c>
      <c r="B335" t="s">
        <v>250</v>
      </c>
      <c r="C335" t="s">
        <v>1735</v>
      </c>
      <c r="D335" s="66">
        <v>45484.682651250812</v>
      </c>
      <c r="E335" s="66">
        <v>45484.532141662392</v>
      </c>
      <c r="F335" t="s">
        <v>431</v>
      </c>
      <c r="G335" t="s">
        <v>387</v>
      </c>
      <c r="H335" t="s">
        <v>935</v>
      </c>
      <c r="I335" t="s">
        <v>334</v>
      </c>
      <c r="J335" t="s">
        <v>977</v>
      </c>
      <c r="K335" t="s">
        <v>278</v>
      </c>
      <c r="L335" t="s">
        <v>907</v>
      </c>
      <c r="M335">
        <v>1</v>
      </c>
      <c r="O335" t="s">
        <v>978</v>
      </c>
    </row>
    <row r="336" spans="1:23">
      <c r="A336" t="s">
        <v>1722</v>
      </c>
      <c r="B336" t="s">
        <v>250</v>
      </c>
      <c r="C336" t="s">
        <v>1733</v>
      </c>
      <c r="D336" s="66">
        <v>45490.638458919442</v>
      </c>
      <c r="E336" s="66">
        <v>45484.517480051676</v>
      </c>
      <c r="F336" t="s">
        <v>484</v>
      </c>
      <c r="G336" t="s">
        <v>387</v>
      </c>
      <c r="H336" t="s">
        <v>935</v>
      </c>
      <c r="I336" t="s">
        <v>334</v>
      </c>
      <c r="J336" t="s">
        <v>943</v>
      </c>
      <c r="K336" t="s">
        <v>280</v>
      </c>
      <c r="L336" t="s">
        <v>794</v>
      </c>
      <c r="M336">
        <v>1</v>
      </c>
      <c r="N336">
        <v>0</v>
      </c>
      <c r="O336" t="s">
        <v>979</v>
      </c>
      <c r="R336" t="s">
        <v>980</v>
      </c>
    </row>
    <row r="337" spans="1:23">
      <c r="A337" t="s">
        <v>1729</v>
      </c>
      <c r="B337" t="s">
        <v>250</v>
      </c>
      <c r="C337" t="s">
        <v>1737</v>
      </c>
      <c r="D337" s="66">
        <v>45484.683236831159</v>
      </c>
      <c r="E337" s="66">
        <v>45484.508894849067</v>
      </c>
      <c r="F337" t="s">
        <v>431</v>
      </c>
      <c r="G337" t="s">
        <v>387</v>
      </c>
      <c r="H337" t="s">
        <v>981</v>
      </c>
      <c r="I337" t="s">
        <v>334</v>
      </c>
      <c r="J337" t="s">
        <v>982</v>
      </c>
      <c r="K337" t="s">
        <v>278</v>
      </c>
      <c r="L337" t="s">
        <v>334</v>
      </c>
      <c r="M337">
        <v>1</v>
      </c>
      <c r="O337" t="s">
        <v>717</v>
      </c>
      <c r="P337" t="s">
        <v>983</v>
      </c>
    </row>
    <row r="338" spans="1:23">
      <c r="A338" t="s">
        <v>1723</v>
      </c>
      <c r="B338" t="s">
        <v>250</v>
      </c>
      <c r="C338" t="s">
        <v>1734</v>
      </c>
      <c r="D338" s="66">
        <v>45489.786572633908</v>
      </c>
      <c r="E338" s="66">
        <v>45489.78602548546</v>
      </c>
      <c r="F338" t="s">
        <v>15</v>
      </c>
      <c r="G338" t="s">
        <v>387</v>
      </c>
      <c r="H338" t="s">
        <v>388</v>
      </c>
      <c r="I338" t="s">
        <v>292</v>
      </c>
      <c r="J338" t="s">
        <v>603</v>
      </c>
      <c r="K338" t="s">
        <v>278</v>
      </c>
      <c r="L338" t="s">
        <v>280</v>
      </c>
      <c r="M338">
        <v>3</v>
      </c>
      <c r="N338">
        <v>0</v>
      </c>
      <c r="O338" t="s">
        <v>679</v>
      </c>
      <c r="R338" t="s">
        <v>861</v>
      </c>
    </row>
    <row r="339" spans="1:23">
      <c r="A339" t="s">
        <v>1724</v>
      </c>
      <c r="B339" t="s">
        <v>250</v>
      </c>
      <c r="C339" t="s">
        <v>1735</v>
      </c>
      <c r="D339" s="66">
        <v>45498.611346286329</v>
      </c>
      <c r="E339" s="66">
        <v>45483.657623524436</v>
      </c>
      <c r="F339" t="s">
        <v>857</v>
      </c>
      <c r="G339" t="s">
        <v>288</v>
      </c>
      <c r="H339" t="s">
        <v>984</v>
      </c>
      <c r="I339" t="s">
        <v>292</v>
      </c>
      <c r="J339" t="s">
        <v>985</v>
      </c>
      <c r="K339" t="s">
        <v>278</v>
      </c>
      <c r="L339" t="s">
        <v>278</v>
      </c>
      <c r="M339">
        <v>1</v>
      </c>
      <c r="N339">
        <v>0</v>
      </c>
      <c r="O339" t="s">
        <v>986</v>
      </c>
      <c r="R339" t="s">
        <v>987</v>
      </c>
      <c r="S339" t="s">
        <v>988</v>
      </c>
      <c r="W339" t="s">
        <v>989</v>
      </c>
    </row>
    <row r="340" spans="1:23">
      <c r="A340" t="s">
        <v>1721</v>
      </c>
      <c r="B340" t="s">
        <v>252</v>
      </c>
      <c r="C340" t="s">
        <v>1736</v>
      </c>
      <c r="D340" s="66">
        <v>45498.705558525937</v>
      </c>
      <c r="E340" s="66">
        <v>45498.452453325634</v>
      </c>
      <c r="F340" t="s">
        <v>415</v>
      </c>
      <c r="G340" t="s">
        <v>387</v>
      </c>
      <c r="H340" t="s">
        <v>606</v>
      </c>
      <c r="I340" t="s">
        <v>251</v>
      </c>
      <c r="J340" t="s">
        <v>990</v>
      </c>
      <c r="K340" t="s">
        <v>633</v>
      </c>
      <c r="L340" t="s">
        <v>633</v>
      </c>
      <c r="M340">
        <v>1</v>
      </c>
      <c r="O340" t="s">
        <v>991</v>
      </c>
    </row>
    <row r="341" spans="1:23">
      <c r="A341" t="s">
        <v>1724</v>
      </c>
      <c r="B341" t="s">
        <v>250</v>
      </c>
      <c r="C341" t="s">
        <v>1733</v>
      </c>
      <c r="D341" s="66">
        <v>45474.592836151853</v>
      </c>
      <c r="E341" s="66">
        <v>45450.406700418578</v>
      </c>
      <c r="F341" t="s">
        <v>913</v>
      </c>
      <c r="G341" t="s">
        <v>387</v>
      </c>
      <c r="H341" t="s">
        <v>914</v>
      </c>
      <c r="I341" t="s">
        <v>334</v>
      </c>
      <c r="J341" t="s">
        <v>992</v>
      </c>
      <c r="K341" t="s">
        <v>334</v>
      </c>
      <c r="L341" t="s">
        <v>334</v>
      </c>
      <c r="M341">
        <v>1</v>
      </c>
      <c r="O341" t="s">
        <v>993</v>
      </c>
      <c r="P341" t="s">
        <v>994</v>
      </c>
    </row>
    <row r="342" spans="1:23">
      <c r="A342" t="s">
        <v>1730</v>
      </c>
      <c r="B342" t="s">
        <v>250</v>
      </c>
      <c r="C342" t="s">
        <v>1733</v>
      </c>
      <c r="D342" s="66">
        <v>45488.513608162451</v>
      </c>
      <c r="E342" s="66">
        <v>45471.505748575095</v>
      </c>
      <c r="F342" t="s">
        <v>470</v>
      </c>
      <c r="G342" t="s">
        <v>387</v>
      </c>
      <c r="H342" t="s">
        <v>405</v>
      </c>
      <c r="I342" t="s">
        <v>292</v>
      </c>
      <c r="J342" t="s">
        <v>995</v>
      </c>
      <c r="K342" t="s">
        <v>280</v>
      </c>
      <c r="L342" t="s">
        <v>280</v>
      </c>
      <c r="M342">
        <v>1</v>
      </c>
      <c r="N342">
        <v>0</v>
      </c>
      <c r="O342" t="s">
        <v>996</v>
      </c>
      <c r="R342" t="s">
        <v>997</v>
      </c>
      <c r="S342" t="s">
        <v>998</v>
      </c>
    </row>
    <row r="343" spans="1:23">
      <c r="A343" t="s">
        <v>1731</v>
      </c>
      <c r="B343" t="s">
        <v>250</v>
      </c>
      <c r="C343" t="s">
        <v>1733</v>
      </c>
      <c r="D343" s="66">
        <v>45489.782443007163</v>
      </c>
      <c r="E343" s="66">
        <v>45450.474868199053</v>
      </c>
      <c r="F343" t="s">
        <v>415</v>
      </c>
      <c r="G343" t="s">
        <v>387</v>
      </c>
      <c r="H343" t="s">
        <v>606</v>
      </c>
      <c r="I343" t="s">
        <v>292</v>
      </c>
      <c r="J343" t="s">
        <v>999</v>
      </c>
      <c r="K343" t="s">
        <v>334</v>
      </c>
      <c r="L343" t="s">
        <v>334</v>
      </c>
      <c r="M343">
        <v>4</v>
      </c>
      <c r="N343">
        <v>0</v>
      </c>
      <c r="O343" t="s">
        <v>1000</v>
      </c>
      <c r="P343" t="s">
        <v>1001</v>
      </c>
      <c r="R343" t="s">
        <v>1002</v>
      </c>
      <c r="S343" t="s">
        <v>1003</v>
      </c>
      <c r="W343" t="s">
        <v>1004</v>
      </c>
    </row>
    <row r="344" spans="1:23">
      <c r="A344" t="s">
        <v>1731</v>
      </c>
      <c r="B344" t="s">
        <v>250</v>
      </c>
      <c r="C344" t="s">
        <v>1736</v>
      </c>
      <c r="D344" s="66">
        <v>45490.647905782564</v>
      </c>
      <c r="E344" s="66">
        <v>45450.491094390753</v>
      </c>
      <c r="F344" t="s">
        <v>415</v>
      </c>
      <c r="G344" t="s">
        <v>387</v>
      </c>
      <c r="H344" t="s">
        <v>606</v>
      </c>
      <c r="I344" t="s">
        <v>292</v>
      </c>
      <c r="J344" t="s">
        <v>607</v>
      </c>
      <c r="K344" t="s">
        <v>334</v>
      </c>
      <c r="L344" t="s">
        <v>334</v>
      </c>
      <c r="M344">
        <v>1</v>
      </c>
      <c r="N344">
        <v>0</v>
      </c>
      <c r="O344" t="s">
        <v>1005</v>
      </c>
      <c r="P344" t="s">
        <v>1006</v>
      </c>
      <c r="R344" t="s">
        <v>1007</v>
      </c>
    </row>
    <row r="345" spans="1:23">
      <c r="A345" t="s">
        <v>1725</v>
      </c>
      <c r="B345" t="s">
        <v>252</v>
      </c>
      <c r="C345" t="s">
        <v>1733</v>
      </c>
      <c r="D345" s="66">
        <v>45484.673069627155</v>
      </c>
      <c r="E345" s="66">
        <v>45476.714542711597</v>
      </c>
      <c r="F345" t="s">
        <v>1008</v>
      </c>
      <c r="G345" t="s">
        <v>288</v>
      </c>
      <c r="H345" t="s">
        <v>671</v>
      </c>
      <c r="I345" t="s">
        <v>251</v>
      </c>
      <c r="J345" t="s">
        <v>1009</v>
      </c>
      <c r="K345" t="s">
        <v>633</v>
      </c>
      <c r="L345" t="s">
        <v>633</v>
      </c>
      <c r="M345">
        <v>1</v>
      </c>
      <c r="O345" t="s">
        <v>1010</v>
      </c>
    </row>
    <row r="346" spans="1:23">
      <c r="A346" t="s">
        <v>1725</v>
      </c>
      <c r="B346" t="s">
        <v>250</v>
      </c>
      <c r="C346" t="s">
        <v>1733</v>
      </c>
      <c r="D346" s="66">
        <v>45502.464403071317</v>
      </c>
      <c r="E346" s="66">
        <v>45497.381041003799</v>
      </c>
      <c r="F346" t="s">
        <v>482</v>
      </c>
      <c r="G346" t="s">
        <v>387</v>
      </c>
      <c r="H346" t="s">
        <v>381</v>
      </c>
      <c r="I346" t="s">
        <v>292</v>
      </c>
      <c r="J346" t="s">
        <v>1011</v>
      </c>
      <c r="K346" t="s">
        <v>278</v>
      </c>
      <c r="L346" t="s">
        <v>278</v>
      </c>
      <c r="M346">
        <v>1</v>
      </c>
      <c r="N346">
        <v>0</v>
      </c>
      <c r="O346" t="s">
        <v>1012</v>
      </c>
      <c r="R346" t="s">
        <v>1013</v>
      </c>
      <c r="W346" t="s">
        <v>1014</v>
      </c>
    </row>
    <row r="347" spans="1:23">
      <c r="A347" t="s">
        <v>1721</v>
      </c>
      <c r="B347" t="s">
        <v>250</v>
      </c>
      <c r="C347" t="s">
        <v>1736</v>
      </c>
      <c r="D347" s="66">
        <v>45502.464540675857</v>
      </c>
      <c r="E347" s="66">
        <v>45495.592030680906</v>
      </c>
      <c r="F347" t="s">
        <v>508</v>
      </c>
      <c r="G347" t="s">
        <v>387</v>
      </c>
      <c r="H347" t="s">
        <v>381</v>
      </c>
      <c r="I347" t="s">
        <v>292</v>
      </c>
      <c r="J347" t="s">
        <v>1015</v>
      </c>
      <c r="K347" t="s">
        <v>278</v>
      </c>
      <c r="L347" t="s">
        <v>547</v>
      </c>
      <c r="M347">
        <v>3</v>
      </c>
      <c r="N347">
        <v>0</v>
      </c>
      <c r="O347" t="s">
        <v>1016</v>
      </c>
      <c r="R347" t="s">
        <v>1017</v>
      </c>
      <c r="W347" t="s">
        <v>1018</v>
      </c>
    </row>
    <row r="348" spans="1:23">
      <c r="A348" t="s">
        <v>1726</v>
      </c>
      <c r="B348" t="s">
        <v>250</v>
      </c>
      <c r="C348" t="s">
        <v>1734</v>
      </c>
      <c r="D348" s="66">
        <v>45503.453211098255</v>
      </c>
      <c r="E348" s="66">
        <v>45498.477374217247</v>
      </c>
      <c r="F348" t="s">
        <v>415</v>
      </c>
      <c r="G348" t="s">
        <v>387</v>
      </c>
      <c r="H348" t="s">
        <v>606</v>
      </c>
      <c r="I348" t="s">
        <v>292</v>
      </c>
      <c r="J348" t="s">
        <v>1019</v>
      </c>
      <c r="K348" t="s">
        <v>278</v>
      </c>
      <c r="L348" t="s">
        <v>278</v>
      </c>
      <c r="M348">
        <v>4</v>
      </c>
      <c r="N348">
        <v>0</v>
      </c>
      <c r="O348" t="s">
        <v>1020</v>
      </c>
      <c r="R348" t="s">
        <v>1021</v>
      </c>
      <c r="S348" t="s">
        <v>679</v>
      </c>
      <c r="W348" t="s">
        <v>1022</v>
      </c>
    </row>
    <row r="349" spans="1:23">
      <c r="A349" t="s">
        <v>1725</v>
      </c>
      <c r="B349" t="s">
        <v>250</v>
      </c>
      <c r="C349" t="s">
        <v>1734</v>
      </c>
      <c r="D349" s="66">
        <v>45503.526654380614</v>
      </c>
      <c r="E349" s="66">
        <v>45502.592469101823</v>
      </c>
      <c r="F349" t="s">
        <v>1023</v>
      </c>
      <c r="G349" t="s">
        <v>387</v>
      </c>
      <c r="H349" t="s">
        <v>914</v>
      </c>
      <c r="I349" t="s">
        <v>292</v>
      </c>
      <c r="J349" t="s">
        <v>1024</v>
      </c>
      <c r="K349" t="s">
        <v>278</v>
      </c>
      <c r="L349" t="s">
        <v>278</v>
      </c>
      <c r="M349">
        <v>2</v>
      </c>
      <c r="N349">
        <v>0</v>
      </c>
      <c r="O349" t="s">
        <v>1025</v>
      </c>
      <c r="P349" t="s">
        <v>1026</v>
      </c>
      <c r="R349" t="s">
        <v>1027</v>
      </c>
    </row>
    <row r="350" spans="1:23">
      <c r="A350" t="s">
        <v>1730</v>
      </c>
      <c r="B350" t="s">
        <v>43</v>
      </c>
      <c r="C350" t="s">
        <v>1734</v>
      </c>
      <c r="D350" s="66">
        <v>45503.46374839668</v>
      </c>
      <c r="E350" s="66">
        <v>45477.397802798914</v>
      </c>
      <c r="F350" t="s">
        <v>482</v>
      </c>
      <c r="G350" t="s">
        <v>387</v>
      </c>
      <c r="H350" t="s">
        <v>381</v>
      </c>
      <c r="I350" t="s">
        <v>292</v>
      </c>
      <c r="J350" t="s">
        <v>1028</v>
      </c>
      <c r="K350" t="s">
        <v>279</v>
      </c>
      <c r="L350" t="s">
        <v>279</v>
      </c>
      <c r="M350">
        <v>1</v>
      </c>
      <c r="N350">
        <v>1</v>
      </c>
      <c r="O350" t="s">
        <v>1029</v>
      </c>
      <c r="P350" t="s">
        <v>1030</v>
      </c>
      <c r="R350" t="s">
        <v>1031</v>
      </c>
      <c r="S350" t="s">
        <v>1032</v>
      </c>
      <c r="W350" t="s">
        <v>1033</v>
      </c>
    </row>
    <row r="351" spans="1:23">
      <c r="A351" t="s">
        <v>1722</v>
      </c>
      <c r="B351" t="s">
        <v>250</v>
      </c>
      <c r="C351" t="s">
        <v>1733</v>
      </c>
      <c r="D351" s="66">
        <v>45504.612030012941</v>
      </c>
      <c r="E351" s="66">
        <v>45499.629933096752</v>
      </c>
      <c r="F351" t="s">
        <v>822</v>
      </c>
      <c r="G351" t="s">
        <v>288</v>
      </c>
      <c r="H351" t="s">
        <v>823</v>
      </c>
      <c r="I351" t="s">
        <v>292</v>
      </c>
      <c r="J351" t="s">
        <v>1034</v>
      </c>
      <c r="K351" t="s">
        <v>278</v>
      </c>
      <c r="L351" t="s">
        <v>280</v>
      </c>
      <c r="M351">
        <v>1</v>
      </c>
      <c r="N351">
        <v>0</v>
      </c>
      <c r="O351" t="s">
        <v>1035</v>
      </c>
      <c r="R351" t="s">
        <v>1036</v>
      </c>
      <c r="S351" t="s">
        <v>1037</v>
      </c>
      <c r="W351" t="s">
        <v>1038</v>
      </c>
    </row>
    <row r="352" spans="1:23">
      <c r="A352" t="s">
        <v>1731</v>
      </c>
      <c r="B352" t="s">
        <v>250</v>
      </c>
      <c r="C352" t="s">
        <v>1733</v>
      </c>
      <c r="D352" s="66">
        <v>45488.61224309825</v>
      </c>
      <c r="E352" s="66">
        <v>45441.622897610177</v>
      </c>
      <c r="F352" t="s">
        <v>15</v>
      </c>
      <c r="G352" t="s">
        <v>387</v>
      </c>
      <c r="H352" t="s">
        <v>388</v>
      </c>
      <c r="I352" t="s">
        <v>334</v>
      </c>
      <c r="J352" t="s">
        <v>1039</v>
      </c>
      <c r="K352" t="s">
        <v>280</v>
      </c>
      <c r="L352" t="s">
        <v>334</v>
      </c>
      <c r="M352">
        <v>10</v>
      </c>
      <c r="N352">
        <v>39</v>
      </c>
      <c r="O352" t="s">
        <v>1040</v>
      </c>
      <c r="R352" t="s">
        <v>1041</v>
      </c>
      <c r="S352" t="s">
        <v>1042</v>
      </c>
    </row>
    <row r="353" spans="1:19">
      <c r="A353" t="s">
        <v>1726</v>
      </c>
      <c r="B353" t="s">
        <v>250</v>
      </c>
      <c r="C353" t="s">
        <v>1734</v>
      </c>
      <c r="D353" s="66">
        <v>45490.638299158047</v>
      </c>
      <c r="E353" s="66">
        <v>45484.518113631791</v>
      </c>
      <c r="F353" t="s">
        <v>484</v>
      </c>
      <c r="G353" t="s">
        <v>387</v>
      </c>
      <c r="H353" t="s">
        <v>935</v>
      </c>
      <c r="I353" t="s">
        <v>334</v>
      </c>
      <c r="J353" t="s">
        <v>943</v>
      </c>
      <c r="K353" t="s">
        <v>280</v>
      </c>
      <c r="L353" t="s">
        <v>794</v>
      </c>
      <c r="M353">
        <v>1</v>
      </c>
      <c r="N353">
        <v>0</v>
      </c>
      <c r="O353" t="s">
        <v>1043</v>
      </c>
      <c r="R353" t="s">
        <v>1044</v>
      </c>
    </row>
    <row r="354" spans="1:19">
      <c r="A354" t="s">
        <v>1726</v>
      </c>
      <c r="B354" t="s">
        <v>250</v>
      </c>
      <c r="C354" t="s">
        <v>1734</v>
      </c>
      <c r="D354" s="66">
        <v>45490.638718496055</v>
      </c>
      <c r="E354" s="66">
        <v>45484.5192631014</v>
      </c>
      <c r="F354" t="s">
        <v>484</v>
      </c>
      <c r="G354" t="s">
        <v>387</v>
      </c>
      <c r="H354" t="s">
        <v>935</v>
      </c>
      <c r="I354" t="s">
        <v>334</v>
      </c>
      <c r="J354" t="s">
        <v>943</v>
      </c>
      <c r="K354" t="s">
        <v>280</v>
      </c>
      <c r="L354" t="s">
        <v>794</v>
      </c>
      <c r="M354">
        <v>1</v>
      </c>
      <c r="N354">
        <v>0</v>
      </c>
      <c r="O354" t="s">
        <v>1045</v>
      </c>
      <c r="R354" t="s">
        <v>1046</v>
      </c>
    </row>
    <row r="355" spans="1:19">
      <c r="A355" t="s">
        <v>1730</v>
      </c>
      <c r="B355" t="s">
        <v>250</v>
      </c>
      <c r="C355" t="s">
        <v>1736</v>
      </c>
      <c r="D355" s="66">
        <v>45490.611466647708</v>
      </c>
      <c r="E355" s="66">
        <v>45484.52534583713</v>
      </c>
      <c r="F355" t="s">
        <v>484</v>
      </c>
      <c r="G355" t="s">
        <v>387</v>
      </c>
      <c r="H355" t="s">
        <v>935</v>
      </c>
      <c r="I355" t="s">
        <v>334</v>
      </c>
      <c r="J355" t="s">
        <v>943</v>
      </c>
      <c r="K355" t="s">
        <v>280</v>
      </c>
      <c r="L355" t="s">
        <v>794</v>
      </c>
      <c r="M355">
        <v>1</v>
      </c>
      <c r="O355" t="s">
        <v>1047</v>
      </c>
      <c r="P355" t="s">
        <v>1048</v>
      </c>
    </row>
    <row r="356" spans="1:19">
      <c r="A356" t="s">
        <v>1730</v>
      </c>
      <c r="B356" t="s">
        <v>250</v>
      </c>
      <c r="C356" t="s">
        <v>1735</v>
      </c>
      <c r="D356" s="66">
        <v>45490.611430853125</v>
      </c>
      <c r="E356" s="66">
        <v>45484.528477704334</v>
      </c>
      <c r="F356" t="s">
        <v>431</v>
      </c>
      <c r="G356" t="s">
        <v>387</v>
      </c>
      <c r="H356" t="s">
        <v>935</v>
      </c>
      <c r="I356" t="s">
        <v>334</v>
      </c>
      <c r="J356" t="s">
        <v>1049</v>
      </c>
      <c r="K356" t="s">
        <v>280</v>
      </c>
      <c r="L356" t="s">
        <v>794</v>
      </c>
      <c r="M356">
        <v>1</v>
      </c>
      <c r="O356" t="s">
        <v>1050</v>
      </c>
      <c r="P356" t="s">
        <v>1051</v>
      </c>
    </row>
    <row r="357" spans="1:19">
      <c r="A357" t="s">
        <v>1728</v>
      </c>
      <c r="B357" t="s">
        <v>250</v>
      </c>
      <c r="C357" t="s">
        <v>1735</v>
      </c>
      <c r="D357" s="66">
        <v>45484.501714711179</v>
      </c>
      <c r="E357" s="66">
        <v>45484.501400761481</v>
      </c>
      <c r="F357" t="s">
        <v>484</v>
      </c>
      <c r="G357" t="s">
        <v>387</v>
      </c>
      <c r="H357" t="s">
        <v>1052</v>
      </c>
      <c r="I357" t="s">
        <v>334</v>
      </c>
      <c r="J357" t="s">
        <v>1053</v>
      </c>
      <c r="K357" t="s">
        <v>280</v>
      </c>
      <c r="L357" t="s">
        <v>280</v>
      </c>
      <c r="M357">
        <v>1</v>
      </c>
      <c r="O357" t="s">
        <v>751</v>
      </c>
    </row>
    <row r="358" spans="1:19">
      <c r="A358" t="s">
        <v>1725</v>
      </c>
      <c r="B358" t="s">
        <v>250</v>
      </c>
      <c r="C358" t="s">
        <v>1736</v>
      </c>
      <c r="D358" s="66">
        <v>45484.533819219825</v>
      </c>
      <c r="E358" s="66">
        <v>45484.511151918647</v>
      </c>
      <c r="F358" t="s">
        <v>484</v>
      </c>
      <c r="G358" t="s">
        <v>387</v>
      </c>
      <c r="H358" t="s">
        <v>935</v>
      </c>
      <c r="I358" t="s">
        <v>251</v>
      </c>
      <c r="J358" t="s">
        <v>906</v>
      </c>
      <c r="K358" t="s">
        <v>279</v>
      </c>
      <c r="L358" t="s">
        <v>794</v>
      </c>
      <c r="M358">
        <v>1</v>
      </c>
      <c r="O358" t="s">
        <v>1054</v>
      </c>
    </row>
    <row r="359" spans="1:19">
      <c r="A359" t="s">
        <v>1727</v>
      </c>
      <c r="B359" t="s">
        <v>250</v>
      </c>
      <c r="C359" t="s">
        <v>1737</v>
      </c>
      <c r="D359" s="66">
        <v>45484.691441860843</v>
      </c>
      <c r="E359" s="66">
        <v>45484.520456001017</v>
      </c>
      <c r="F359" t="s">
        <v>431</v>
      </c>
      <c r="G359" t="s">
        <v>387</v>
      </c>
      <c r="H359" t="s">
        <v>942</v>
      </c>
      <c r="I359" t="s">
        <v>334</v>
      </c>
      <c r="J359" t="s">
        <v>943</v>
      </c>
      <c r="K359" t="s">
        <v>280</v>
      </c>
      <c r="L359" t="s">
        <v>794</v>
      </c>
      <c r="M359">
        <v>1</v>
      </c>
      <c r="O359" t="s">
        <v>1055</v>
      </c>
    </row>
    <row r="360" spans="1:19">
      <c r="A360" t="s">
        <v>1722</v>
      </c>
      <c r="B360" t="s">
        <v>250</v>
      </c>
      <c r="C360" t="s">
        <v>1734</v>
      </c>
      <c r="D360" s="66">
        <v>45490.638096471128</v>
      </c>
      <c r="E360" s="66">
        <v>45484.521039310304</v>
      </c>
      <c r="F360" t="s">
        <v>431</v>
      </c>
      <c r="G360" t="s">
        <v>387</v>
      </c>
      <c r="H360" t="s">
        <v>942</v>
      </c>
      <c r="I360" t="s">
        <v>334</v>
      </c>
      <c r="J360" t="s">
        <v>1056</v>
      </c>
      <c r="K360" t="s">
        <v>280</v>
      </c>
      <c r="L360" t="s">
        <v>794</v>
      </c>
      <c r="M360">
        <v>1</v>
      </c>
      <c r="N360">
        <v>22</v>
      </c>
      <c r="O360" t="s">
        <v>1057</v>
      </c>
      <c r="P360" t="s">
        <v>1058</v>
      </c>
      <c r="R360" t="s">
        <v>1059</v>
      </c>
    </row>
    <row r="361" spans="1:19">
      <c r="A361" t="s">
        <v>1725</v>
      </c>
      <c r="B361" t="s">
        <v>250</v>
      </c>
      <c r="C361" t="s">
        <v>1735</v>
      </c>
      <c r="D361" s="66">
        <v>45490.611587455882</v>
      </c>
      <c r="E361" s="66">
        <v>45484.523015656981</v>
      </c>
      <c r="F361" t="s">
        <v>431</v>
      </c>
      <c r="G361" t="s">
        <v>387</v>
      </c>
      <c r="H361" t="s">
        <v>935</v>
      </c>
      <c r="I361" t="s">
        <v>334</v>
      </c>
      <c r="J361" t="s">
        <v>1049</v>
      </c>
      <c r="K361" t="s">
        <v>280</v>
      </c>
      <c r="L361" t="s">
        <v>794</v>
      </c>
      <c r="M361">
        <v>1</v>
      </c>
      <c r="O361" t="s">
        <v>1060</v>
      </c>
      <c r="P361" t="s">
        <v>1061</v>
      </c>
    </row>
    <row r="362" spans="1:19">
      <c r="A362" t="s">
        <v>1723</v>
      </c>
      <c r="B362" t="s">
        <v>250</v>
      </c>
      <c r="C362" t="s">
        <v>1735</v>
      </c>
      <c r="D362" s="66">
        <v>45495.46825738444</v>
      </c>
      <c r="E362" s="66">
        <v>45495.45907843647</v>
      </c>
      <c r="F362" t="s">
        <v>482</v>
      </c>
      <c r="G362" t="s">
        <v>387</v>
      </c>
      <c r="H362" t="s">
        <v>381</v>
      </c>
      <c r="I362" t="s">
        <v>292</v>
      </c>
      <c r="J362" t="s">
        <v>1062</v>
      </c>
      <c r="K362" t="s">
        <v>278</v>
      </c>
      <c r="L362" t="s">
        <v>279</v>
      </c>
      <c r="O362" t="s">
        <v>1063</v>
      </c>
    </row>
    <row r="363" spans="1:19">
      <c r="A363" t="s">
        <v>1730</v>
      </c>
      <c r="B363" t="s">
        <v>250</v>
      </c>
      <c r="C363" t="s">
        <v>1733</v>
      </c>
      <c r="D363" s="66">
        <v>45488.482578415751</v>
      </c>
      <c r="E363" s="66">
        <v>45484.521650580464</v>
      </c>
      <c r="F363" t="s">
        <v>431</v>
      </c>
      <c r="G363" t="s">
        <v>387</v>
      </c>
      <c r="H363" t="s">
        <v>935</v>
      </c>
      <c r="I363" t="s">
        <v>334</v>
      </c>
      <c r="J363" t="s">
        <v>1064</v>
      </c>
      <c r="K363" t="s">
        <v>280</v>
      </c>
      <c r="L363" t="s">
        <v>794</v>
      </c>
      <c r="M363">
        <v>1</v>
      </c>
      <c r="O363" t="s">
        <v>1065</v>
      </c>
      <c r="P363" t="s">
        <v>1066</v>
      </c>
    </row>
    <row r="364" spans="1:19">
      <c r="A364" t="s">
        <v>1730</v>
      </c>
      <c r="B364" t="s">
        <v>250</v>
      </c>
      <c r="C364" t="s">
        <v>1733</v>
      </c>
      <c r="D364" s="66">
        <v>45491.759552868221</v>
      </c>
      <c r="E364" s="66">
        <v>45488.398479783602</v>
      </c>
      <c r="F364" t="s">
        <v>822</v>
      </c>
      <c r="G364" t="s">
        <v>288</v>
      </c>
      <c r="H364" t="s">
        <v>823</v>
      </c>
      <c r="I364" t="s">
        <v>289</v>
      </c>
      <c r="J364" t="s">
        <v>294</v>
      </c>
      <c r="K364" t="s">
        <v>278</v>
      </c>
      <c r="L364" t="s">
        <v>547</v>
      </c>
      <c r="M364">
        <v>1</v>
      </c>
      <c r="N364">
        <v>9</v>
      </c>
      <c r="O364" t="s">
        <v>1067</v>
      </c>
      <c r="R364" t="s">
        <v>1068</v>
      </c>
      <c r="S364" t="s">
        <v>1069</v>
      </c>
    </row>
    <row r="365" spans="1:19">
      <c r="A365" t="s">
        <v>1730</v>
      </c>
      <c r="B365" t="s">
        <v>250</v>
      </c>
      <c r="C365" t="s">
        <v>1736</v>
      </c>
      <c r="D365" s="66">
        <v>45503.6417895747</v>
      </c>
      <c r="E365" s="66">
        <v>45499.496165605167</v>
      </c>
      <c r="F365" t="s">
        <v>392</v>
      </c>
      <c r="G365" t="s">
        <v>387</v>
      </c>
      <c r="H365" t="s">
        <v>388</v>
      </c>
      <c r="I365" t="s">
        <v>334</v>
      </c>
      <c r="J365" t="s">
        <v>342</v>
      </c>
      <c r="K365" t="s">
        <v>278</v>
      </c>
      <c r="L365" t="s">
        <v>278</v>
      </c>
      <c r="O365" t="s">
        <v>1070</v>
      </c>
      <c r="P365" t="s">
        <v>1071</v>
      </c>
    </row>
    <row r="366" spans="1:19">
      <c r="A366" t="s">
        <v>1722</v>
      </c>
      <c r="B366" t="s">
        <v>250</v>
      </c>
      <c r="C366" t="s">
        <v>1734</v>
      </c>
      <c r="D366" s="66">
        <v>45503.414870007648</v>
      </c>
      <c r="E366" s="66">
        <v>45502.505263011619</v>
      </c>
      <c r="F366" t="s">
        <v>400</v>
      </c>
      <c r="G366" t="s">
        <v>855</v>
      </c>
      <c r="H366" t="s">
        <v>1072</v>
      </c>
      <c r="I366" t="s">
        <v>290</v>
      </c>
      <c r="J366" t="s">
        <v>1073</v>
      </c>
      <c r="K366" t="s">
        <v>278</v>
      </c>
      <c r="L366" t="s">
        <v>278</v>
      </c>
      <c r="O366" t="s">
        <v>1074</v>
      </c>
    </row>
    <row r="367" spans="1:19">
      <c r="A367" t="s">
        <v>1726</v>
      </c>
      <c r="B367" t="s">
        <v>250</v>
      </c>
      <c r="C367" t="s">
        <v>1737</v>
      </c>
      <c r="D367" s="66">
        <v>45484.533601822077</v>
      </c>
      <c r="E367" s="66">
        <v>45484.510306231976</v>
      </c>
      <c r="F367" t="s">
        <v>484</v>
      </c>
      <c r="G367" t="s">
        <v>387</v>
      </c>
      <c r="H367" t="s">
        <v>935</v>
      </c>
      <c r="I367" t="s">
        <v>251</v>
      </c>
      <c r="J367" t="s">
        <v>906</v>
      </c>
      <c r="K367" t="s">
        <v>279</v>
      </c>
      <c r="L367" t="s">
        <v>794</v>
      </c>
      <c r="M367">
        <v>1</v>
      </c>
      <c r="O367" t="s">
        <v>1075</v>
      </c>
    </row>
    <row r="368" spans="1:19">
      <c r="A368" t="s">
        <v>1724</v>
      </c>
      <c r="B368" t="s">
        <v>250</v>
      </c>
      <c r="C368" t="s">
        <v>1735</v>
      </c>
      <c r="D368" s="66">
        <v>45488.481581162807</v>
      </c>
      <c r="E368" s="66">
        <v>45484.516636477594</v>
      </c>
      <c r="F368" t="s">
        <v>484</v>
      </c>
      <c r="G368" t="s">
        <v>387</v>
      </c>
      <c r="H368" t="s">
        <v>942</v>
      </c>
      <c r="I368" t="s">
        <v>334</v>
      </c>
      <c r="J368" t="s">
        <v>943</v>
      </c>
      <c r="K368" t="s">
        <v>280</v>
      </c>
      <c r="L368" t="s">
        <v>794</v>
      </c>
      <c r="M368">
        <v>1</v>
      </c>
      <c r="N368">
        <v>1</v>
      </c>
      <c r="O368" t="s">
        <v>1076</v>
      </c>
      <c r="R368" t="s">
        <v>1077</v>
      </c>
    </row>
    <row r="369" spans="1:23">
      <c r="A369" t="s">
        <v>1727</v>
      </c>
      <c r="B369" t="s">
        <v>250</v>
      </c>
      <c r="C369" t="s">
        <v>1735</v>
      </c>
      <c r="D369" s="66">
        <v>45490.611389020691</v>
      </c>
      <c r="E369" s="66">
        <v>45484.529351205791</v>
      </c>
      <c r="F369" t="s">
        <v>484</v>
      </c>
      <c r="G369" t="s">
        <v>387</v>
      </c>
      <c r="H369" t="s">
        <v>942</v>
      </c>
      <c r="I369" t="s">
        <v>334</v>
      </c>
      <c r="J369" t="s">
        <v>1049</v>
      </c>
      <c r="K369" t="s">
        <v>280</v>
      </c>
      <c r="L369" t="s">
        <v>794</v>
      </c>
      <c r="M369">
        <v>1</v>
      </c>
      <c r="O369" t="s">
        <v>1078</v>
      </c>
      <c r="P369" t="s">
        <v>1079</v>
      </c>
    </row>
    <row r="370" spans="1:23">
      <c r="A370" t="s">
        <v>1726</v>
      </c>
      <c r="B370" t="s">
        <v>250</v>
      </c>
      <c r="C370" t="s">
        <v>1733</v>
      </c>
      <c r="D370" s="66">
        <v>45492.533422576504</v>
      </c>
      <c r="E370" s="66">
        <v>45492.429905347235</v>
      </c>
      <c r="F370" t="s">
        <v>15</v>
      </c>
      <c r="G370" t="s">
        <v>387</v>
      </c>
      <c r="H370" t="s">
        <v>1080</v>
      </c>
      <c r="I370" t="s">
        <v>292</v>
      </c>
      <c r="J370" t="s">
        <v>603</v>
      </c>
      <c r="K370" t="s">
        <v>278</v>
      </c>
      <c r="L370" t="s">
        <v>280</v>
      </c>
      <c r="M370">
        <v>1</v>
      </c>
      <c r="N370">
        <v>0</v>
      </c>
      <c r="O370" t="s">
        <v>642</v>
      </c>
      <c r="R370" t="s">
        <v>1081</v>
      </c>
    </row>
    <row r="371" spans="1:23">
      <c r="A371" t="s">
        <v>1727</v>
      </c>
      <c r="B371" t="s">
        <v>250</v>
      </c>
      <c r="C371" t="s">
        <v>1735</v>
      </c>
      <c r="D371" s="66">
        <v>45495.633909713652</v>
      </c>
      <c r="E371" s="66">
        <v>45474.704262615196</v>
      </c>
      <c r="F371" t="s">
        <v>822</v>
      </c>
      <c r="G371" t="s">
        <v>288</v>
      </c>
      <c r="H371" t="s">
        <v>497</v>
      </c>
      <c r="I371" t="s">
        <v>289</v>
      </c>
      <c r="J371" t="s">
        <v>148</v>
      </c>
      <c r="K371" t="s">
        <v>279</v>
      </c>
      <c r="L371" t="s">
        <v>278</v>
      </c>
      <c r="M371">
        <v>0</v>
      </c>
      <c r="N371">
        <v>0</v>
      </c>
      <c r="O371" t="s">
        <v>1082</v>
      </c>
      <c r="R371" t="s">
        <v>1083</v>
      </c>
      <c r="S371" t="s">
        <v>1084</v>
      </c>
    </row>
    <row r="372" spans="1:23">
      <c r="A372" t="s">
        <v>1729</v>
      </c>
      <c r="B372" t="s">
        <v>252</v>
      </c>
      <c r="C372" t="s">
        <v>1736</v>
      </c>
      <c r="D372" s="66">
        <v>45484.767052082709</v>
      </c>
      <c r="E372" s="66">
        <v>45476.786837248656</v>
      </c>
      <c r="F372" t="s">
        <v>801</v>
      </c>
      <c r="G372" t="s">
        <v>285</v>
      </c>
      <c r="H372" t="s">
        <v>802</v>
      </c>
      <c r="I372" t="s">
        <v>292</v>
      </c>
      <c r="J372" t="s">
        <v>350</v>
      </c>
      <c r="K372" t="s">
        <v>633</v>
      </c>
      <c r="L372" t="s">
        <v>633</v>
      </c>
      <c r="O372" t="s">
        <v>1085</v>
      </c>
    </row>
    <row r="373" spans="1:23">
      <c r="A373" t="s">
        <v>1722</v>
      </c>
      <c r="B373" t="s">
        <v>250</v>
      </c>
      <c r="C373" t="s">
        <v>1733</v>
      </c>
      <c r="D373" s="66">
        <v>45497.735479208306</v>
      </c>
      <c r="E373" s="66">
        <v>45469.433069790059</v>
      </c>
      <c r="F373" t="s">
        <v>1086</v>
      </c>
      <c r="G373" t="s">
        <v>288</v>
      </c>
      <c r="H373" t="s">
        <v>1087</v>
      </c>
      <c r="I373" t="s">
        <v>334</v>
      </c>
      <c r="J373" t="s">
        <v>1088</v>
      </c>
      <c r="K373" t="s">
        <v>278</v>
      </c>
      <c r="L373" t="s">
        <v>278</v>
      </c>
      <c r="M373">
        <v>1</v>
      </c>
      <c r="N373">
        <v>0</v>
      </c>
      <c r="O373" t="s">
        <v>1089</v>
      </c>
      <c r="R373" t="s">
        <v>1090</v>
      </c>
      <c r="S373" t="s">
        <v>1091</v>
      </c>
    </row>
    <row r="374" spans="1:23">
      <c r="A374" t="s">
        <v>1724</v>
      </c>
      <c r="B374" t="s">
        <v>250</v>
      </c>
      <c r="C374" t="s">
        <v>1736</v>
      </c>
      <c r="D374" s="66">
        <v>45498.611413254992</v>
      </c>
      <c r="E374" s="66">
        <v>45483.660333032567</v>
      </c>
      <c r="F374" t="s">
        <v>1092</v>
      </c>
      <c r="G374" t="s">
        <v>288</v>
      </c>
      <c r="H374" t="s">
        <v>445</v>
      </c>
      <c r="I374" t="s">
        <v>292</v>
      </c>
      <c r="J374" t="s">
        <v>1093</v>
      </c>
      <c r="K374" t="s">
        <v>278</v>
      </c>
      <c r="L374" t="s">
        <v>278</v>
      </c>
      <c r="M374">
        <v>1</v>
      </c>
      <c r="N374">
        <v>0</v>
      </c>
      <c r="O374" t="s">
        <v>1094</v>
      </c>
      <c r="R374" t="s">
        <v>1095</v>
      </c>
      <c r="S374" t="s">
        <v>1096</v>
      </c>
      <c r="W374" t="s">
        <v>1097</v>
      </c>
    </row>
    <row r="375" spans="1:23">
      <c r="A375" t="s">
        <v>1728</v>
      </c>
      <c r="B375" t="s">
        <v>250</v>
      </c>
      <c r="C375" t="s">
        <v>1737</v>
      </c>
      <c r="D375" s="66">
        <v>45490.639754100557</v>
      </c>
      <c r="E375" s="66">
        <v>45456.435114789274</v>
      </c>
      <c r="F375" t="s">
        <v>482</v>
      </c>
      <c r="G375" t="s">
        <v>387</v>
      </c>
      <c r="H375" t="s">
        <v>381</v>
      </c>
      <c r="I375" t="s">
        <v>292</v>
      </c>
      <c r="J375" t="s">
        <v>1098</v>
      </c>
      <c r="K375" t="s">
        <v>278</v>
      </c>
      <c r="L375" t="s">
        <v>278</v>
      </c>
      <c r="M375">
        <v>1</v>
      </c>
      <c r="N375">
        <v>1</v>
      </c>
      <c r="O375" t="s">
        <v>1099</v>
      </c>
      <c r="P375" t="s">
        <v>1100</v>
      </c>
      <c r="R375" t="s">
        <v>1101</v>
      </c>
      <c r="S375" t="s">
        <v>1102</v>
      </c>
    </row>
    <row r="376" spans="1:23">
      <c r="A376" t="s">
        <v>1727</v>
      </c>
      <c r="B376" t="s">
        <v>250</v>
      </c>
      <c r="C376" t="s">
        <v>1735</v>
      </c>
      <c r="D376" s="66">
        <v>45490.639419443731</v>
      </c>
      <c r="E376" s="66">
        <v>45456.457799158707</v>
      </c>
      <c r="F376" t="s">
        <v>482</v>
      </c>
      <c r="G376" t="s">
        <v>387</v>
      </c>
      <c r="H376" t="s">
        <v>381</v>
      </c>
      <c r="I376" t="s">
        <v>292</v>
      </c>
      <c r="J376" t="s">
        <v>1103</v>
      </c>
      <c r="K376" t="s">
        <v>278</v>
      </c>
      <c r="L376" t="s">
        <v>278</v>
      </c>
      <c r="M376">
        <v>1</v>
      </c>
      <c r="N376">
        <v>1</v>
      </c>
      <c r="O376" t="s">
        <v>1104</v>
      </c>
      <c r="P376" t="s">
        <v>1105</v>
      </c>
      <c r="R376" t="s">
        <v>1106</v>
      </c>
      <c r="S376" t="s">
        <v>1107</v>
      </c>
    </row>
    <row r="377" spans="1:23">
      <c r="A377" t="s">
        <v>1725</v>
      </c>
      <c r="B377" t="s">
        <v>250</v>
      </c>
      <c r="C377" t="s">
        <v>1734</v>
      </c>
      <c r="D377" s="66">
        <v>45484.69190723855</v>
      </c>
      <c r="E377" s="66">
        <v>45484.515060675578</v>
      </c>
      <c r="F377" t="s">
        <v>484</v>
      </c>
      <c r="G377" t="s">
        <v>387</v>
      </c>
      <c r="H377" t="s">
        <v>942</v>
      </c>
      <c r="I377" t="s">
        <v>334</v>
      </c>
      <c r="J377" t="s">
        <v>943</v>
      </c>
      <c r="K377" t="s">
        <v>280</v>
      </c>
      <c r="L377" t="s">
        <v>794</v>
      </c>
      <c r="O377" t="s">
        <v>1108</v>
      </c>
    </row>
    <row r="378" spans="1:23">
      <c r="A378" t="s">
        <v>1724</v>
      </c>
      <c r="B378" t="s">
        <v>250</v>
      </c>
      <c r="C378" t="s">
        <v>1733</v>
      </c>
      <c r="D378" s="66">
        <v>45484.68453272216</v>
      </c>
      <c r="E378" s="66">
        <v>45484.522416555184</v>
      </c>
      <c r="F378" t="s">
        <v>431</v>
      </c>
      <c r="G378" t="s">
        <v>387</v>
      </c>
      <c r="H378" t="s">
        <v>935</v>
      </c>
      <c r="I378" t="s">
        <v>334</v>
      </c>
      <c r="J378" t="s">
        <v>1109</v>
      </c>
      <c r="K378" t="s">
        <v>280</v>
      </c>
      <c r="L378" t="s">
        <v>794</v>
      </c>
      <c r="O378" t="s">
        <v>1110</v>
      </c>
    </row>
    <row r="379" spans="1:23">
      <c r="A379" t="s">
        <v>1724</v>
      </c>
      <c r="B379" t="s">
        <v>250</v>
      </c>
      <c r="C379" t="s">
        <v>1733</v>
      </c>
      <c r="D379" s="66">
        <v>45503.453139057841</v>
      </c>
      <c r="E379" s="66">
        <v>45496.413527806551</v>
      </c>
      <c r="F379" t="s">
        <v>392</v>
      </c>
      <c r="G379" t="s">
        <v>387</v>
      </c>
      <c r="H379" t="s">
        <v>388</v>
      </c>
      <c r="I379" t="s">
        <v>251</v>
      </c>
      <c r="J379" t="s">
        <v>1111</v>
      </c>
      <c r="K379" t="s">
        <v>278</v>
      </c>
      <c r="L379" t="s">
        <v>278</v>
      </c>
      <c r="M379">
        <v>1</v>
      </c>
      <c r="N379">
        <v>0</v>
      </c>
      <c r="O379" t="s">
        <v>1112</v>
      </c>
      <c r="P379" t="s">
        <v>1113</v>
      </c>
      <c r="R379" t="s">
        <v>1114</v>
      </c>
      <c r="S379" t="s">
        <v>1115</v>
      </c>
    </row>
    <row r="380" spans="1:23">
      <c r="A380" t="s">
        <v>1731</v>
      </c>
      <c r="B380" t="s">
        <v>250</v>
      </c>
      <c r="C380" t="s">
        <v>1736</v>
      </c>
      <c r="D380" s="66">
        <v>45490.611554879957</v>
      </c>
      <c r="E380" s="66">
        <v>45484.523464928214</v>
      </c>
      <c r="F380" t="s">
        <v>891</v>
      </c>
      <c r="G380" t="s">
        <v>387</v>
      </c>
      <c r="H380" t="s">
        <v>935</v>
      </c>
      <c r="I380" t="s">
        <v>334</v>
      </c>
      <c r="J380" t="s">
        <v>1049</v>
      </c>
      <c r="K380" t="s">
        <v>280</v>
      </c>
      <c r="L380" t="s">
        <v>794</v>
      </c>
      <c r="M380">
        <v>1</v>
      </c>
      <c r="O380" t="s">
        <v>1116</v>
      </c>
      <c r="P380" t="s">
        <v>1117</v>
      </c>
    </row>
    <row r="381" spans="1:23">
      <c r="A381" t="s">
        <v>1729</v>
      </c>
      <c r="B381" t="s">
        <v>250</v>
      </c>
      <c r="C381" t="s">
        <v>1733</v>
      </c>
      <c r="D381" s="66">
        <v>45490.652456774129</v>
      </c>
      <c r="E381" s="66">
        <v>45484.512522952631</v>
      </c>
      <c r="F381" t="s">
        <v>484</v>
      </c>
      <c r="G381" t="s">
        <v>387</v>
      </c>
      <c r="H381" t="s">
        <v>935</v>
      </c>
      <c r="I381" t="s">
        <v>251</v>
      </c>
      <c r="J381" t="s">
        <v>906</v>
      </c>
      <c r="K381" t="s">
        <v>280</v>
      </c>
      <c r="L381" t="s">
        <v>794</v>
      </c>
      <c r="M381">
        <v>1</v>
      </c>
      <c r="N381">
        <v>0</v>
      </c>
      <c r="O381" t="s">
        <v>1118</v>
      </c>
      <c r="P381" t="s">
        <v>1119</v>
      </c>
      <c r="R381" t="s">
        <v>1120</v>
      </c>
      <c r="W381" t="s">
        <v>1121</v>
      </c>
    </row>
    <row r="382" spans="1:23">
      <c r="A382" t="s">
        <v>1728</v>
      </c>
      <c r="B382" t="s">
        <v>250</v>
      </c>
      <c r="C382" t="s">
        <v>1736</v>
      </c>
      <c r="D382" s="66">
        <v>45490.639482329811</v>
      </c>
      <c r="E382" s="66">
        <v>45456.454640845768</v>
      </c>
      <c r="F382" t="s">
        <v>482</v>
      </c>
      <c r="G382" t="s">
        <v>387</v>
      </c>
      <c r="H382" t="s">
        <v>381</v>
      </c>
      <c r="I382" t="s">
        <v>292</v>
      </c>
      <c r="J382" t="s">
        <v>1122</v>
      </c>
      <c r="K382" t="s">
        <v>278</v>
      </c>
      <c r="L382" t="s">
        <v>278</v>
      </c>
      <c r="M382">
        <v>1</v>
      </c>
      <c r="N382">
        <v>1</v>
      </c>
      <c r="O382" t="s">
        <v>1123</v>
      </c>
      <c r="P382" t="s">
        <v>1124</v>
      </c>
      <c r="R382" t="s">
        <v>1125</v>
      </c>
      <c r="S382" t="s">
        <v>1107</v>
      </c>
    </row>
    <row r="383" spans="1:23">
      <c r="A383" t="s">
        <v>1721</v>
      </c>
      <c r="B383" t="s">
        <v>250</v>
      </c>
      <c r="C383" t="s">
        <v>1733</v>
      </c>
      <c r="D383" s="66">
        <v>45490.638545029615</v>
      </c>
      <c r="E383" s="66">
        <v>45484.518644750824</v>
      </c>
      <c r="F383" t="s">
        <v>431</v>
      </c>
      <c r="G383" t="s">
        <v>387</v>
      </c>
      <c r="H383" t="s">
        <v>935</v>
      </c>
      <c r="I383" t="s">
        <v>334</v>
      </c>
      <c r="J383" t="s">
        <v>943</v>
      </c>
      <c r="K383" t="s">
        <v>280</v>
      </c>
      <c r="L383" t="s">
        <v>794</v>
      </c>
      <c r="M383">
        <v>1</v>
      </c>
      <c r="N383">
        <v>0</v>
      </c>
      <c r="O383" t="s">
        <v>1126</v>
      </c>
      <c r="P383" t="s">
        <v>1127</v>
      </c>
      <c r="R383" t="s">
        <v>1128</v>
      </c>
    </row>
    <row r="384" spans="1:23">
      <c r="A384" t="s">
        <v>1721</v>
      </c>
      <c r="B384" t="s">
        <v>250</v>
      </c>
      <c r="C384" t="s">
        <v>1733</v>
      </c>
      <c r="D384" s="66">
        <v>45504.612526050885</v>
      </c>
      <c r="E384" s="66">
        <v>45456.456477531239</v>
      </c>
      <c r="F384" t="s">
        <v>482</v>
      </c>
      <c r="G384" t="s">
        <v>387</v>
      </c>
      <c r="H384" t="s">
        <v>381</v>
      </c>
      <c r="I384" t="s">
        <v>292</v>
      </c>
      <c r="J384" t="s">
        <v>1103</v>
      </c>
      <c r="K384" t="s">
        <v>278</v>
      </c>
      <c r="L384" t="s">
        <v>278</v>
      </c>
      <c r="M384">
        <v>1</v>
      </c>
      <c r="N384">
        <v>1</v>
      </c>
      <c r="O384" t="s">
        <v>1129</v>
      </c>
      <c r="P384" t="s">
        <v>1130</v>
      </c>
      <c r="R384" t="s">
        <v>1131</v>
      </c>
      <c r="S384" t="s">
        <v>1132</v>
      </c>
      <c r="W384" t="s">
        <v>1133</v>
      </c>
    </row>
    <row r="385" spans="1:23">
      <c r="A385" t="s">
        <v>1727</v>
      </c>
      <c r="B385" t="s">
        <v>551</v>
      </c>
      <c r="C385" t="s">
        <v>1737</v>
      </c>
      <c r="D385" s="66">
        <v>45484.683154122285</v>
      </c>
      <c r="E385" s="66">
        <v>45474.416356472386</v>
      </c>
      <c r="F385" t="s">
        <v>1134</v>
      </c>
      <c r="G385" t="s">
        <v>387</v>
      </c>
      <c r="H385" t="s">
        <v>628</v>
      </c>
      <c r="I385" t="s">
        <v>291</v>
      </c>
      <c r="J385" t="s">
        <v>1135</v>
      </c>
      <c r="K385" t="s">
        <v>278</v>
      </c>
      <c r="L385" t="s">
        <v>278</v>
      </c>
      <c r="O385" t="s">
        <v>1136</v>
      </c>
      <c r="P385" t="s">
        <v>1137</v>
      </c>
    </row>
    <row r="386" spans="1:23">
      <c r="A386" t="s">
        <v>1730</v>
      </c>
      <c r="B386" t="s">
        <v>250</v>
      </c>
      <c r="C386" t="s">
        <v>1734</v>
      </c>
      <c r="D386" s="66">
        <v>45484.768883416662</v>
      </c>
      <c r="E386" s="66">
        <v>45484.504811984145</v>
      </c>
      <c r="F386" t="s">
        <v>484</v>
      </c>
      <c r="G386" t="s">
        <v>387</v>
      </c>
      <c r="H386" t="s">
        <v>1052</v>
      </c>
      <c r="I386" t="s">
        <v>334</v>
      </c>
      <c r="J386" t="s">
        <v>906</v>
      </c>
      <c r="K386" t="s">
        <v>278</v>
      </c>
      <c r="L386" t="s">
        <v>280</v>
      </c>
      <c r="M386">
        <v>1</v>
      </c>
      <c r="N386">
        <v>1</v>
      </c>
      <c r="O386" t="s">
        <v>1138</v>
      </c>
      <c r="R386" t="s">
        <v>1139</v>
      </c>
    </row>
    <row r="387" spans="1:23">
      <c r="A387" t="s">
        <v>1729</v>
      </c>
      <c r="B387" t="s">
        <v>250</v>
      </c>
      <c r="C387" t="s">
        <v>1733</v>
      </c>
      <c r="D387" s="66">
        <v>45490.640142930926</v>
      </c>
      <c r="E387" s="66">
        <v>45470.663754019362</v>
      </c>
      <c r="F387" t="s">
        <v>1140</v>
      </c>
      <c r="G387" t="s">
        <v>288</v>
      </c>
      <c r="H387" t="s">
        <v>671</v>
      </c>
      <c r="I387" t="s">
        <v>292</v>
      </c>
      <c r="J387" t="s">
        <v>350</v>
      </c>
      <c r="K387" t="s">
        <v>278</v>
      </c>
      <c r="L387" t="s">
        <v>547</v>
      </c>
      <c r="M387">
        <v>1</v>
      </c>
      <c r="N387">
        <v>1</v>
      </c>
      <c r="O387" t="s">
        <v>695</v>
      </c>
      <c r="R387" t="s">
        <v>1141</v>
      </c>
      <c r="S387" t="s">
        <v>1142</v>
      </c>
      <c r="T387" t="s">
        <v>1143</v>
      </c>
    </row>
    <row r="388" spans="1:23">
      <c r="A388" t="s">
        <v>1724</v>
      </c>
      <c r="B388" t="s">
        <v>250</v>
      </c>
      <c r="C388" t="s">
        <v>1737</v>
      </c>
      <c r="D388" s="66">
        <v>45492.532765224016</v>
      </c>
      <c r="E388" s="66">
        <v>45485.581227788309</v>
      </c>
      <c r="F388" t="s">
        <v>420</v>
      </c>
      <c r="G388" t="s">
        <v>288</v>
      </c>
      <c r="H388" t="s">
        <v>421</v>
      </c>
      <c r="I388" t="s">
        <v>292</v>
      </c>
      <c r="J388" t="s">
        <v>348</v>
      </c>
      <c r="K388" t="s">
        <v>280</v>
      </c>
      <c r="L388" t="s">
        <v>280</v>
      </c>
      <c r="M388">
        <v>1</v>
      </c>
      <c r="N388">
        <v>0</v>
      </c>
      <c r="O388" t="s">
        <v>1144</v>
      </c>
      <c r="P388" t="s">
        <v>1145</v>
      </c>
      <c r="R388" t="s">
        <v>1146</v>
      </c>
      <c r="W388" t="s">
        <v>1147</v>
      </c>
    </row>
    <row r="389" spans="1:23">
      <c r="A389" t="s">
        <v>1725</v>
      </c>
      <c r="B389" t="s">
        <v>252</v>
      </c>
      <c r="C389" t="s">
        <v>1735</v>
      </c>
      <c r="D389" s="66">
        <v>45484.766756434583</v>
      </c>
      <c r="E389" s="66">
        <v>45476.8303676285</v>
      </c>
      <c r="F389" t="s">
        <v>801</v>
      </c>
      <c r="G389" t="s">
        <v>285</v>
      </c>
      <c r="H389" t="s">
        <v>802</v>
      </c>
      <c r="I389" t="s">
        <v>292</v>
      </c>
      <c r="J389" t="s">
        <v>1148</v>
      </c>
      <c r="K389" t="s">
        <v>633</v>
      </c>
      <c r="L389" t="s">
        <v>633</v>
      </c>
      <c r="M389">
        <v>1</v>
      </c>
      <c r="O389" t="s">
        <v>1149</v>
      </c>
    </row>
    <row r="390" spans="1:23">
      <c r="A390" t="s">
        <v>1723</v>
      </c>
      <c r="B390" t="s">
        <v>250</v>
      </c>
      <c r="C390" t="s">
        <v>1737</v>
      </c>
      <c r="D390" s="66">
        <v>45495.633858711888</v>
      </c>
      <c r="E390" s="66">
        <v>45474.706148495752</v>
      </c>
      <c r="F390" t="s">
        <v>822</v>
      </c>
      <c r="G390" t="s">
        <v>288</v>
      </c>
      <c r="H390" t="s">
        <v>823</v>
      </c>
      <c r="I390" t="s">
        <v>289</v>
      </c>
      <c r="J390" t="s">
        <v>148</v>
      </c>
      <c r="K390" t="s">
        <v>279</v>
      </c>
      <c r="L390" t="s">
        <v>278</v>
      </c>
      <c r="M390">
        <v>0</v>
      </c>
      <c r="N390">
        <v>0</v>
      </c>
      <c r="O390" t="s">
        <v>1150</v>
      </c>
      <c r="R390" t="s">
        <v>1151</v>
      </c>
      <c r="S390" t="s">
        <v>1152</v>
      </c>
    </row>
    <row r="391" spans="1:23">
      <c r="A391" t="s">
        <v>1724</v>
      </c>
      <c r="B391" t="s">
        <v>250</v>
      </c>
      <c r="C391" t="s">
        <v>1736</v>
      </c>
      <c r="D391" s="66">
        <v>45504.612590196477</v>
      </c>
      <c r="E391" s="66">
        <v>45455.480554936374</v>
      </c>
      <c r="F391" t="s">
        <v>482</v>
      </c>
      <c r="G391" t="s">
        <v>387</v>
      </c>
      <c r="H391" t="s">
        <v>381</v>
      </c>
      <c r="I391" t="s">
        <v>292</v>
      </c>
      <c r="J391" t="s">
        <v>1153</v>
      </c>
      <c r="K391" t="s">
        <v>278</v>
      </c>
      <c r="L391" t="s">
        <v>278</v>
      </c>
      <c r="M391">
        <v>1</v>
      </c>
      <c r="N391">
        <v>1</v>
      </c>
      <c r="O391" t="s">
        <v>1154</v>
      </c>
      <c r="P391" t="s">
        <v>1155</v>
      </c>
      <c r="R391" t="s">
        <v>1156</v>
      </c>
      <c r="S391" t="s">
        <v>1157</v>
      </c>
      <c r="W391" t="s">
        <v>1158</v>
      </c>
    </row>
    <row r="392" spans="1:23">
      <c r="A392" t="s">
        <v>1725</v>
      </c>
      <c r="B392" t="s">
        <v>551</v>
      </c>
      <c r="C392" t="s">
        <v>1735</v>
      </c>
      <c r="D392" s="66">
        <v>45502.644565522452</v>
      </c>
      <c r="E392" s="66">
        <v>45495.726642815898</v>
      </c>
      <c r="F392" t="s">
        <v>1159</v>
      </c>
      <c r="G392" t="s">
        <v>855</v>
      </c>
      <c r="H392" t="s">
        <v>1160</v>
      </c>
      <c r="I392" t="s">
        <v>290</v>
      </c>
      <c r="J392" t="s">
        <v>1161</v>
      </c>
      <c r="K392" t="s">
        <v>278</v>
      </c>
      <c r="L392" t="s">
        <v>278</v>
      </c>
      <c r="O392" t="s">
        <v>1162</v>
      </c>
    </row>
    <row r="393" spans="1:23">
      <c r="A393" t="s">
        <v>1731</v>
      </c>
      <c r="B393" t="s">
        <v>250</v>
      </c>
      <c r="C393" t="s">
        <v>1734</v>
      </c>
      <c r="D393" s="66">
        <v>45534.442117446306</v>
      </c>
      <c r="E393" s="66">
        <v>45503.749033962718</v>
      </c>
      <c r="F393" t="s">
        <v>1164</v>
      </c>
      <c r="G393" t="s">
        <v>285</v>
      </c>
      <c r="H393" t="s">
        <v>688</v>
      </c>
      <c r="I393" t="s">
        <v>291</v>
      </c>
      <c r="J393" t="s">
        <v>1165</v>
      </c>
      <c r="K393" t="s">
        <v>278</v>
      </c>
      <c r="L393" t="s">
        <v>334</v>
      </c>
      <c r="M393">
        <v>1</v>
      </c>
      <c r="N393">
        <v>0</v>
      </c>
      <c r="O393" t="s">
        <v>1166</v>
      </c>
      <c r="R393" t="s">
        <v>1167</v>
      </c>
      <c r="S393" t="s">
        <v>1168</v>
      </c>
      <c r="T393" t="s">
        <v>828</v>
      </c>
      <c r="V393" t="s">
        <v>886</v>
      </c>
      <c r="W393" t="s">
        <v>1169</v>
      </c>
    </row>
    <row r="394" spans="1:23">
      <c r="A394" t="s">
        <v>1727</v>
      </c>
      <c r="B394" t="s">
        <v>250</v>
      </c>
      <c r="C394" t="s">
        <v>1736</v>
      </c>
      <c r="D394" s="66">
        <v>45534.442443506618</v>
      </c>
      <c r="E394" s="66">
        <v>45503.755738621279</v>
      </c>
      <c r="F394" t="s">
        <v>1164</v>
      </c>
      <c r="G394" t="s">
        <v>285</v>
      </c>
      <c r="H394" t="s">
        <v>688</v>
      </c>
      <c r="I394" t="s">
        <v>291</v>
      </c>
      <c r="J394" t="s">
        <v>1325</v>
      </c>
      <c r="K394" t="s">
        <v>278</v>
      </c>
      <c r="L394" t="s">
        <v>334</v>
      </c>
      <c r="M394">
        <v>4</v>
      </c>
      <c r="N394">
        <v>0</v>
      </c>
      <c r="O394" t="s">
        <v>1326</v>
      </c>
      <c r="R394" t="s">
        <v>1327</v>
      </c>
      <c r="W394" t="s">
        <v>882</v>
      </c>
    </row>
    <row r="395" spans="1:23">
      <c r="A395" t="s">
        <v>1725</v>
      </c>
      <c r="B395" t="s">
        <v>250</v>
      </c>
      <c r="C395" t="s">
        <v>1736</v>
      </c>
      <c r="D395" s="66">
        <v>45534.442212434165</v>
      </c>
      <c r="E395" s="66">
        <v>45503.746157615096</v>
      </c>
      <c r="F395" t="s">
        <v>1164</v>
      </c>
      <c r="G395" t="s">
        <v>285</v>
      </c>
      <c r="H395" t="s">
        <v>688</v>
      </c>
      <c r="I395" t="s">
        <v>291</v>
      </c>
      <c r="J395" t="s">
        <v>648</v>
      </c>
      <c r="K395" t="s">
        <v>278</v>
      </c>
      <c r="L395" t="s">
        <v>334</v>
      </c>
      <c r="M395">
        <v>1</v>
      </c>
      <c r="N395">
        <v>0</v>
      </c>
      <c r="O395" t="s">
        <v>1342</v>
      </c>
      <c r="R395" t="s">
        <v>1343</v>
      </c>
      <c r="W395" t="s">
        <v>1177</v>
      </c>
    </row>
    <row r="396" spans="1:23">
      <c r="A396" t="s">
        <v>1726</v>
      </c>
      <c r="B396" t="s">
        <v>252</v>
      </c>
      <c r="C396" t="s">
        <v>1734</v>
      </c>
      <c r="D396" s="66">
        <v>45505.706299565631</v>
      </c>
      <c r="E396" s="66">
        <v>45502.802786117878</v>
      </c>
      <c r="F396" t="s">
        <v>1164</v>
      </c>
      <c r="G396" t="s">
        <v>285</v>
      </c>
      <c r="H396" t="s">
        <v>688</v>
      </c>
      <c r="I396" t="s">
        <v>334</v>
      </c>
      <c r="J396" t="s">
        <v>1348</v>
      </c>
      <c r="K396" t="s">
        <v>633</v>
      </c>
      <c r="L396" t="s">
        <v>633</v>
      </c>
      <c r="O396" t="s">
        <v>1349</v>
      </c>
      <c r="W396" t="s">
        <v>1182</v>
      </c>
    </row>
    <row r="397" spans="1:23">
      <c r="A397" t="s">
        <v>1730</v>
      </c>
      <c r="B397" t="s">
        <v>250</v>
      </c>
      <c r="C397" t="s">
        <v>1737</v>
      </c>
      <c r="D397" s="66">
        <v>45513.457012008388</v>
      </c>
      <c r="E397" s="66">
        <v>45509.64388221869</v>
      </c>
      <c r="F397" t="s">
        <v>277</v>
      </c>
      <c r="G397" t="s">
        <v>387</v>
      </c>
      <c r="H397" t="s">
        <v>388</v>
      </c>
      <c r="I397" t="s">
        <v>292</v>
      </c>
      <c r="J397" t="s">
        <v>1189</v>
      </c>
      <c r="K397" t="s">
        <v>278</v>
      </c>
      <c r="L397" t="s">
        <v>279</v>
      </c>
      <c r="O397" t="s">
        <v>1190</v>
      </c>
      <c r="P397" t="s">
        <v>1191</v>
      </c>
      <c r="S397" t="s">
        <v>1192</v>
      </c>
      <c r="W397" t="s">
        <v>1188</v>
      </c>
    </row>
    <row r="398" spans="1:23">
      <c r="A398" t="s">
        <v>1727</v>
      </c>
      <c r="B398" t="s">
        <v>250</v>
      </c>
      <c r="C398" t="s">
        <v>1737</v>
      </c>
      <c r="D398" s="66">
        <v>45523.632038514246</v>
      </c>
      <c r="E398" s="66">
        <v>45502.645894544337</v>
      </c>
      <c r="F398" t="s">
        <v>1333</v>
      </c>
      <c r="G398" t="s">
        <v>288</v>
      </c>
      <c r="H398" t="s">
        <v>1334</v>
      </c>
      <c r="I398" t="s">
        <v>334</v>
      </c>
      <c r="J398" t="s">
        <v>1353</v>
      </c>
      <c r="K398" t="s">
        <v>278</v>
      </c>
      <c r="L398" t="s">
        <v>278</v>
      </c>
      <c r="O398" t="s">
        <v>1354</v>
      </c>
      <c r="P398" t="s">
        <v>1355</v>
      </c>
      <c r="U398" t="s">
        <v>1356</v>
      </c>
    </row>
    <row r="399" spans="1:23">
      <c r="A399" t="s">
        <v>1724</v>
      </c>
      <c r="B399" t="s">
        <v>250</v>
      </c>
      <c r="C399" t="s">
        <v>1733</v>
      </c>
      <c r="D399" s="66">
        <v>45519.759150452948</v>
      </c>
      <c r="E399" s="66">
        <v>45519.534475245004</v>
      </c>
      <c r="F399" t="s">
        <v>484</v>
      </c>
      <c r="G399" t="s">
        <v>387</v>
      </c>
      <c r="H399" t="s">
        <v>588</v>
      </c>
      <c r="I399" t="s">
        <v>289</v>
      </c>
      <c r="J399" t="s">
        <v>1386</v>
      </c>
      <c r="K399" t="s">
        <v>280</v>
      </c>
      <c r="L399" t="s">
        <v>279</v>
      </c>
      <c r="M399">
        <v>1</v>
      </c>
      <c r="N399">
        <v>10</v>
      </c>
      <c r="O399" t="s">
        <v>1387</v>
      </c>
      <c r="R399" t="s">
        <v>1388</v>
      </c>
      <c r="W399" t="s">
        <v>1208</v>
      </c>
    </row>
    <row r="400" spans="1:23">
      <c r="A400" t="s">
        <v>1725</v>
      </c>
      <c r="B400" t="s">
        <v>250</v>
      </c>
      <c r="C400" t="s">
        <v>1733</v>
      </c>
      <c r="D400" s="66">
        <v>45506.440442998159</v>
      </c>
      <c r="E400" s="66">
        <v>45505.373545930925</v>
      </c>
      <c r="F400" t="s">
        <v>457</v>
      </c>
      <c r="G400" t="s">
        <v>285</v>
      </c>
      <c r="H400" t="s">
        <v>458</v>
      </c>
      <c r="I400" t="s">
        <v>289</v>
      </c>
      <c r="J400" t="s">
        <v>824</v>
      </c>
      <c r="K400" t="s">
        <v>279</v>
      </c>
      <c r="L400" t="s">
        <v>547</v>
      </c>
      <c r="M400">
        <v>1</v>
      </c>
      <c r="N400">
        <v>13</v>
      </c>
      <c r="O400" t="s">
        <v>1170</v>
      </c>
      <c r="R400" t="s">
        <v>1171</v>
      </c>
      <c r="S400" t="s">
        <v>1172</v>
      </c>
      <c r="W400" t="s">
        <v>1212</v>
      </c>
    </row>
    <row r="401" spans="1:23">
      <c r="A401" t="s">
        <v>1728</v>
      </c>
      <c r="B401" t="s">
        <v>250</v>
      </c>
      <c r="C401" t="s">
        <v>1737</v>
      </c>
      <c r="D401" s="66">
        <v>45534.661475169814</v>
      </c>
      <c r="E401" s="66">
        <v>45527.502364918786</v>
      </c>
      <c r="F401" t="s">
        <v>1273</v>
      </c>
      <c r="G401" t="s">
        <v>288</v>
      </c>
      <c r="H401" t="s">
        <v>1274</v>
      </c>
      <c r="I401" t="s">
        <v>292</v>
      </c>
      <c r="J401" t="s">
        <v>1275</v>
      </c>
      <c r="K401" t="s">
        <v>279</v>
      </c>
      <c r="L401" t="s">
        <v>279</v>
      </c>
      <c r="M401">
        <v>1</v>
      </c>
      <c r="N401">
        <v>0</v>
      </c>
      <c r="O401" t="s">
        <v>1276</v>
      </c>
      <c r="R401" t="s">
        <v>1277</v>
      </c>
      <c r="S401" t="s">
        <v>1278</v>
      </c>
    </row>
    <row r="402" spans="1:23">
      <c r="A402" t="s">
        <v>1729</v>
      </c>
      <c r="B402" t="s">
        <v>250</v>
      </c>
      <c r="C402" t="s">
        <v>1737</v>
      </c>
      <c r="D402" s="66">
        <v>45534.661562096553</v>
      </c>
      <c r="E402" s="66">
        <v>45527.498798137436</v>
      </c>
      <c r="F402" t="s">
        <v>1273</v>
      </c>
      <c r="G402" t="s">
        <v>288</v>
      </c>
      <c r="H402" t="s">
        <v>1274</v>
      </c>
      <c r="I402" t="s">
        <v>292</v>
      </c>
      <c r="J402" t="s">
        <v>1279</v>
      </c>
      <c r="K402" t="s">
        <v>279</v>
      </c>
      <c r="L402" t="s">
        <v>279</v>
      </c>
      <c r="M402">
        <v>5</v>
      </c>
      <c r="N402">
        <v>0</v>
      </c>
      <c r="O402" t="s">
        <v>1280</v>
      </c>
      <c r="R402" t="s">
        <v>1281</v>
      </c>
      <c r="S402" t="s">
        <v>1282</v>
      </c>
    </row>
    <row r="403" spans="1:23">
      <c r="A403" t="s">
        <v>1725</v>
      </c>
      <c r="B403" t="s">
        <v>250</v>
      </c>
      <c r="C403" t="s">
        <v>1736</v>
      </c>
      <c r="D403" s="66">
        <v>45531.695759447881</v>
      </c>
      <c r="E403" s="66">
        <v>45524.686686667294</v>
      </c>
      <c r="F403" t="s">
        <v>1253</v>
      </c>
      <c r="G403" t="s">
        <v>387</v>
      </c>
      <c r="H403" t="s">
        <v>1197</v>
      </c>
      <c r="I403" t="s">
        <v>292</v>
      </c>
      <c r="J403" t="s">
        <v>350</v>
      </c>
      <c r="K403" t="s">
        <v>278</v>
      </c>
      <c r="L403" t="s">
        <v>279</v>
      </c>
      <c r="M403">
        <v>1</v>
      </c>
      <c r="N403">
        <v>0</v>
      </c>
      <c r="O403" t="s">
        <v>1254</v>
      </c>
      <c r="P403" t="s">
        <v>1255</v>
      </c>
      <c r="R403" t="s">
        <v>1256</v>
      </c>
      <c r="S403" t="s">
        <v>1257</v>
      </c>
      <c r="W403" t="s">
        <v>826</v>
      </c>
    </row>
    <row r="404" spans="1:23">
      <c r="A404" t="s">
        <v>1724</v>
      </c>
      <c r="B404" t="s">
        <v>250</v>
      </c>
      <c r="C404" t="s">
        <v>1736</v>
      </c>
      <c r="D404" s="66">
        <v>45513.447798677997</v>
      </c>
      <c r="E404" s="66">
        <v>45505.365059134965</v>
      </c>
      <c r="F404" t="s">
        <v>1183</v>
      </c>
      <c r="G404" t="s">
        <v>387</v>
      </c>
      <c r="H404" t="s">
        <v>1184</v>
      </c>
      <c r="I404" t="s">
        <v>292</v>
      </c>
      <c r="J404" t="s">
        <v>376</v>
      </c>
      <c r="K404" t="s">
        <v>278</v>
      </c>
      <c r="L404" t="s">
        <v>278</v>
      </c>
      <c r="M404">
        <v>1</v>
      </c>
      <c r="N404">
        <v>0</v>
      </c>
      <c r="O404" t="s">
        <v>1185</v>
      </c>
      <c r="R404" t="s">
        <v>1186</v>
      </c>
      <c r="S404" t="s">
        <v>1187</v>
      </c>
    </row>
    <row r="405" spans="1:23">
      <c r="A405" t="s">
        <v>1722</v>
      </c>
      <c r="B405" t="s">
        <v>250</v>
      </c>
      <c r="C405" t="s">
        <v>1737</v>
      </c>
      <c r="D405" s="66">
        <v>45525.347919160522</v>
      </c>
      <c r="E405" s="66">
        <v>45523.720661970903</v>
      </c>
      <c r="F405" t="s">
        <v>1183</v>
      </c>
      <c r="G405" t="s">
        <v>387</v>
      </c>
      <c r="H405" t="s">
        <v>1197</v>
      </c>
      <c r="I405" t="s">
        <v>292</v>
      </c>
      <c r="J405" t="s">
        <v>1379</v>
      </c>
      <c r="K405" t="s">
        <v>278</v>
      </c>
      <c r="L405" t="s">
        <v>547</v>
      </c>
      <c r="O405" t="s">
        <v>1380</v>
      </c>
      <c r="W405" t="s">
        <v>1235</v>
      </c>
    </row>
    <row r="406" spans="1:23">
      <c r="A406" t="s">
        <v>1723</v>
      </c>
      <c r="B406" t="s">
        <v>252</v>
      </c>
      <c r="C406" t="s">
        <v>1733</v>
      </c>
      <c r="D406" s="66">
        <v>45505.803510215192</v>
      </c>
      <c r="E406" s="66">
        <v>45503.652590104946</v>
      </c>
      <c r="F406" t="s">
        <v>1357</v>
      </c>
      <c r="G406" t="s">
        <v>287</v>
      </c>
      <c r="H406" t="s">
        <v>1358</v>
      </c>
      <c r="I406" t="s">
        <v>251</v>
      </c>
      <c r="J406" t="s">
        <v>350</v>
      </c>
      <c r="K406" t="s">
        <v>633</v>
      </c>
      <c r="L406" t="s">
        <v>633</v>
      </c>
      <c r="O406" t="s">
        <v>1359</v>
      </c>
      <c r="W406" t="s">
        <v>1240</v>
      </c>
    </row>
    <row r="407" spans="1:23">
      <c r="A407" t="s">
        <v>1728</v>
      </c>
      <c r="B407" t="s">
        <v>250</v>
      </c>
      <c r="C407" t="s">
        <v>1734</v>
      </c>
      <c r="D407" s="66">
        <v>45506.442233230911</v>
      </c>
      <c r="E407" s="66">
        <v>45455.687814262812</v>
      </c>
      <c r="F407" t="s">
        <v>594</v>
      </c>
      <c r="G407" t="s">
        <v>387</v>
      </c>
      <c r="H407" t="s">
        <v>393</v>
      </c>
      <c r="I407" t="s">
        <v>292</v>
      </c>
      <c r="J407" t="s">
        <v>1316</v>
      </c>
      <c r="K407" t="s">
        <v>279</v>
      </c>
      <c r="L407" t="s">
        <v>280</v>
      </c>
      <c r="O407" t="s">
        <v>1317</v>
      </c>
      <c r="P407" t="s">
        <v>1318</v>
      </c>
      <c r="W407" t="s">
        <v>1247</v>
      </c>
    </row>
    <row r="408" spans="1:23">
      <c r="A408" t="s">
        <v>1726</v>
      </c>
      <c r="B408" t="s">
        <v>551</v>
      </c>
      <c r="C408" t="s">
        <v>1737</v>
      </c>
      <c r="D408" s="66">
        <v>45518.619963034063</v>
      </c>
      <c r="E408" s="66">
        <v>45510.433839691956</v>
      </c>
      <c r="F408" t="s">
        <v>286</v>
      </c>
      <c r="G408" t="s">
        <v>387</v>
      </c>
      <c r="H408" t="s">
        <v>409</v>
      </c>
      <c r="I408" t="s">
        <v>334</v>
      </c>
      <c r="J408" t="s">
        <v>1363</v>
      </c>
      <c r="K408" t="s">
        <v>280</v>
      </c>
      <c r="L408" t="s">
        <v>334</v>
      </c>
      <c r="O408" t="s">
        <v>718</v>
      </c>
      <c r="P408" t="s">
        <v>1364</v>
      </c>
      <c r="W408" t="s">
        <v>1252</v>
      </c>
    </row>
    <row r="409" spans="1:23">
      <c r="A409" t="s">
        <v>1726</v>
      </c>
      <c r="B409" t="s">
        <v>250</v>
      </c>
      <c r="C409" t="s">
        <v>1735</v>
      </c>
      <c r="D409" s="66">
        <v>45534.661715053284</v>
      </c>
      <c r="E409" s="66">
        <v>45418.614167042164</v>
      </c>
      <c r="F409" t="s">
        <v>392</v>
      </c>
      <c r="G409" t="s">
        <v>387</v>
      </c>
      <c r="H409" t="s">
        <v>388</v>
      </c>
      <c r="I409" t="s">
        <v>334</v>
      </c>
      <c r="J409" t="s">
        <v>1283</v>
      </c>
      <c r="K409" t="s">
        <v>279</v>
      </c>
      <c r="L409" t="s">
        <v>279</v>
      </c>
      <c r="M409">
        <v>4</v>
      </c>
      <c r="N409">
        <v>0</v>
      </c>
      <c r="O409" t="s">
        <v>1284</v>
      </c>
      <c r="R409" t="s">
        <v>1285</v>
      </c>
      <c r="S409" t="s">
        <v>1286</v>
      </c>
      <c r="T409" t="s">
        <v>1287</v>
      </c>
      <c r="W409" t="s">
        <v>1272</v>
      </c>
    </row>
    <row r="410" spans="1:23">
      <c r="A410" t="s">
        <v>1729</v>
      </c>
      <c r="B410" t="s">
        <v>252</v>
      </c>
      <c r="C410" t="s">
        <v>1735</v>
      </c>
      <c r="D410" s="66">
        <v>45513.446411359284</v>
      </c>
      <c r="E410" s="66">
        <v>45414.445426321916</v>
      </c>
      <c r="F410" t="s">
        <v>392</v>
      </c>
      <c r="G410" t="s">
        <v>387</v>
      </c>
      <c r="H410" t="s">
        <v>388</v>
      </c>
      <c r="I410" t="s">
        <v>291</v>
      </c>
      <c r="J410" t="s">
        <v>1369</v>
      </c>
      <c r="K410" t="s">
        <v>280</v>
      </c>
      <c r="L410" t="s">
        <v>278</v>
      </c>
      <c r="M410">
        <v>0</v>
      </c>
      <c r="N410">
        <v>0</v>
      </c>
      <c r="O410" t="s">
        <v>1370</v>
      </c>
      <c r="R410" t="s">
        <v>1371</v>
      </c>
    </row>
    <row r="411" spans="1:23">
      <c r="A411" t="s">
        <v>1724</v>
      </c>
      <c r="B411" t="s">
        <v>250</v>
      </c>
      <c r="C411" t="s">
        <v>1734</v>
      </c>
      <c r="D411" s="66">
        <v>45530.445981319732</v>
      </c>
      <c r="E411" s="66">
        <v>45527.75024368197</v>
      </c>
      <c r="F411" t="s">
        <v>392</v>
      </c>
      <c r="G411" t="s">
        <v>387</v>
      </c>
      <c r="H411" t="s">
        <v>388</v>
      </c>
      <c r="I411" t="s">
        <v>334</v>
      </c>
      <c r="J411" t="s">
        <v>1381</v>
      </c>
      <c r="K411" t="s">
        <v>280</v>
      </c>
      <c r="L411" t="s">
        <v>547</v>
      </c>
      <c r="M411">
        <v>1</v>
      </c>
      <c r="N411">
        <v>0</v>
      </c>
      <c r="O411" t="s">
        <v>1382</v>
      </c>
      <c r="R411" t="s">
        <v>1383</v>
      </c>
    </row>
    <row r="412" spans="1:23">
      <c r="A412" t="s">
        <v>1729</v>
      </c>
      <c r="B412" t="s">
        <v>250</v>
      </c>
      <c r="C412" t="s">
        <v>1737</v>
      </c>
      <c r="D412" s="66">
        <v>45532.532566115231</v>
      </c>
      <c r="E412" s="66">
        <v>45530.699849074525</v>
      </c>
      <c r="F412" t="s">
        <v>1375</v>
      </c>
      <c r="G412" t="s">
        <v>387</v>
      </c>
      <c r="H412" t="s">
        <v>914</v>
      </c>
      <c r="I412" t="s">
        <v>292</v>
      </c>
      <c r="J412" t="s">
        <v>363</v>
      </c>
      <c r="K412" t="s">
        <v>278</v>
      </c>
      <c r="L412" t="s">
        <v>278</v>
      </c>
      <c r="M412">
        <v>20</v>
      </c>
      <c r="N412">
        <v>0</v>
      </c>
      <c r="O412" t="s">
        <v>590</v>
      </c>
      <c r="R412" t="s">
        <v>1376</v>
      </c>
    </row>
    <row r="413" spans="1:23">
      <c r="A413" t="s">
        <v>1723</v>
      </c>
      <c r="B413" t="s">
        <v>43</v>
      </c>
      <c r="C413" t="s">
        <v>1736</v>
      </c>
      <c r="D413" s="66">
        <v>45526.54056800955</v>
      </c>
      <c r="E413" s="66">
        <v>45517.670354815498</v>
      </c>
      <c r="F413" t="s">
        <v>967</v>
      </c>
      <c r="G413" t="s">
        <v>288</v>
      </c>
      <c r="H413" t="s">
        <v>968</v>
      </c>
      <c r="I413" t="s">
        <v>292</v>
      </c>
      <c r="J413" t="s">
        <v>975</v>
      </c>
      <c r="K413" t="s">
        <v>278</v>
      </c>
      <c r="L413" t="s">
        <v>280</v>
      </c>
      <c r="M413">
        <v>2</v>
      </c>
      <c r="N413">
        <v>2</v>
      </c>
      <c r="O413" t="s">
        <v>1232</v>
      </c>
      <c r="R413" t="s">
        <v>1233</v>
      </c>
      <c r="S413" t="s">
        <v>1234</v>
      </c>
      <c r="W413" t="s">
        <v>1305</v>
      </c>
    </row>
    <row r="414" spans="1:23">
      <c r="A414" t="s">
        <v>1728</v>
      </c>
      <c r="B414" t="s">
        <v>250</v>
      </c>
      <c r="C414" t="s">
        <v>1736</v>
      </c>
      <c r="D414" s="66">
        <v>45533.625416505951</v>
      </c>
      <c r="E414" s="66">
        <v>45523.51289643802</v>
      </c>
      <c r="F414" t="s">
        <v>404</v>
      </c>
      <c r="G414" t="s">
        <v>387</v>
      </c>
      <c r="H414" t="s">
        <v>606</v>
      </c>
      <c r="I414" t="s">
        <v>292</v>
      </c>
      <c r="J414" t="s">
        <v>350</v>
      </c>
      <c r="K414" t="s">
        <v>279</v>
      </c>
      <c r="L414" t="s">
        <v>279</v>
      </c>
      <c r="M414">
        <v>1</v>
      </c>
      <c r="N414">
        <v>0</v>
      </c>
      <c r="O414" t="s">
        <v>1258</v>
      </c>
      <c r="P414" t="s">
        <v>1259</v>
      </c>
      <c r="R414" t="s">
        <v>1260</v>
      </c>
      <c r="S414" t="s">
        <v>1261</v>
      </c>
    </row>
    <row r="415" spans="1:23">
      <c r="A415" t="s">
        <v>1727</v>
      </c>
      <c r="B415" t="s">
        <v>250</v>
      </c>
      <c r="C415" t="s">
        <v>1737</v>
      </c>
      <c r="D415" s="66">
        <v>45534.663582758483</v>
      </c>
      <c r="E415" s="66">
        <v>45504.649541944746</v>
      </c>
      <c r="F415" t="s">
        <v>1294</v>
      </c>
      <c r="G415" t="s">
        <v>387</v>
      </c>
      <c r="H415" t="s">
        <v>1295</v>
      </c>
      <c r="I415" t="s">
        <v>251</v>
      </c>
      <c r="J415" t="s">
        <v>1296</v>
      </c>
      <c r="K415" t="s">
        <v>278</v>
      </c>
      <c r="L415" t="s">
        <v>278</v>
      </c>
      <c r="M415">
        <v>1</v>
      </c>
      <c r="N415">
        <v>1</v>
      </c>
      <c r="O415" t="s">
        <v>1297</v>
      </c>
      <c r="P415" t="s">
        <v>1298</v>
      </c>
      <c r="R415" t="s">
        <v>1299</v>
      </c>
      <c r="S415" t="s">
        <v>1300</v>
      </c>
      <c r="W415" t="s">
        <v>1311</v>
      </c>
    </row>
    <row r="416" spans="1:23">
      <c r="A416" t="s">
        <v>1723</v>
      </c>
      <c r="B416" t="s">
        <v>250</v>
      </c>
      <c r="C416" t="s">
        <v>1735</v>
      </c>
      <c r="D416" s="66">
        <v>45534.662880281889</v>
      </c>
      <c r="E416" s="66">
        <v>45505.588746464353</v>
      </c>
      <c r="F416" t="s">
        <v>482</v>
      </c>
      <c r="G416" t="s">
        <v>387</v>
      </c>
      <c r="H416" t="s">
        <v>381</v>
      </c>
      <c r="I416" t="s">
        <v>292</v>
      </c>
      <c r="J416" t="s">
        <v>1288</v>
      </c>
      <c r="K416" t="s">
        <v>279</v>
      </c>
      <c r="L416" t="s">
        <v>279</v>
      </c>
      <c r="M416">
        <v>1</v>
      </c>
      <c r="N416">
        <v>0</v>
      </c>
      <c r="O416" t="s">
        <v>1289</v>
      </c>
      <c r="P416" t="s">
        <v>1290</v>
      </c>
      <c r="R416" t="s">
        <v>1291</v>
      </c>
      <c r="S416" t="s">
        <v>1292</v>
      </c>
      <c r="W416" t="s">
        <v>1319</v>
      </c>
    </row>
    <row r="417" spans="1:19">
      <c r="A417" t="s">
        <v>1729</v>
      </c>
      <c r="B417" t="s">
        <v>43</v>
      </c>
      <c r="C417" t="s">
        <v>1737</v>
      </c>
      <c r="D417" s="66">
        <v>45526.540619710882</v>
      </c>
      <c r="E417" s="66">
        <v>45517.755864824881</v>
      </c>
      <c r="F417" t="s">
        <v>508</v>
      </c>
      <c r="G417" t="s">
        <v>387</v>
      </c>
      <c r="H417" t="s">
        <v>606</v>
      </c>
      <c r="I417" t="s">
        <v>292</v>
      </c>
      <c r="J417" t="s">
        <v>1236</v>
      </c>
      <c r="K417" t="s">
        <v>278</v>
      </c>
      <c r="L417" t="s">
        <v>278</v>
      </c>
      <c r="M417">
        <v>1</v>
      </c>
      <c r="N417">
        <v>1</v>
      </c>
      <c r="O417" t="s">
        <v>1237</v>
      </c>
      <c r="R417" t="s">
        <v>1238</v>
      </c>
      <c r="S417" t="s">
        <v>1239</v>
      </c>
    </row>
    <row r="418" spans="1:19">
      <c r="A418" t="s">
        <v>1726</v>
      </c>
      <c r="B418" t="s">
        <v>250</v>
      </c>
      <c r="C418" t="s">
        <v>1733</v>
      </c>
      <c r="D418" s="66">
        <v>45534.618479814533</v>
      </c>
      <c r="E418" s="66">
        <v>45524.715762377476</v>
      </c>
      <c r="F418" t="s">
        <v>508</v>
      </c>
      <c r="G418" t="s">
        <v>387</v>
      </c>
      <c r="H418" t="s">
        <v>606</v>
      </c>
      <c r="I418" t="s">
        <v>292</v>
      </c>
      <c r="J418" t="s">
        <v>1263</v>
      </c>
      <c r="K418" t="s">
        <v>280</v>
      </c>
      <c r="L418" t="s">
        <v>280</v>
      </c>
      <c r="M418">
        <v>8</v>
      </c>
      <c r="N418">
        <v>0</v>
      </c>
      <c r="O418" t="s">
        <v>1264</v>
      </c>
      <c r="P418" t="s">
        <v>1265</v>
      </c>
      <c r="R418" t="s">
        <v>1266</v>
      </c>
      <c r="S418" t="s">
        <v>1267</v>
      </c>
    </row>
    <row r="419" spans="1:19">
      <c r="A419" t="s">
        <v>1730</v>
      </c>
      <c r="B419" t="s">
        <v>250</v>
      </c>
      <c r="C419" t="s">
        <v>1734</v>
      </c>
      <c r="D419" s="66">
        <v>45513.458770349178</v>
      </c>
      <c r="E419" s="66">
        <v>45497.735263298338</v>
      </c>
      <c r="F419" t="s">
        <v>1203</v>
      </c>
      <c r="G419" t="s">
        <v>288</v>
      </c>
      <c r="H419" t="s">
        <v>445</v>
      </c>
      <c r="I419" t="s">
        <v>292</v>
      </c>
      <c r="J419" t="s">
        <v>1204</v>
      </c>
      <c r="K419" t="s">
        <v>278</v>
      </c>
      <c r="L419" t="s">
        <v>278</v>
      </c>
      <c r="M419">
        <v>1</v>
      </c>
      <c r="N419">
        <v>0</v>
      </c>
      <c r="O419" t="s">
        <v>1205</v>
      </c>
      <c r="R419" t="s">
        <v>1206</v>
      </c>
      <c r="S419" t="s">
        <v>1207</v>
      </c>
    </row>
    <row r="420" spans="1:19">
      <c r="A420" t="s">
        <v>1727</v>
      </c>
      <c r="B420" t="s">
        <v>250</v>
      </c>
      <c r="C420" t="s">
        <v>1736</v>
      </c>
      <c r="D420" s="66">
        <v>45531.463742823107</v>
      </c>
      <c r="E420" s="66">
        <v>45512.474626784424</v>
      </c>
      <c r="F420" t="s">
        <v>1241</v>
      </c>
      <c r="G420" t="s">
        <v>288</v>
      </c>
      <c r="H420" t="s">
        <v>1242</v>
      </c>
      <c r="I420" t="s">
        <v>292</v>
      </c>
      <c r="J420" t="s">
        <v>1243</v>
      </c>
      <c r="K420" t="s">
        <v>278</v>
      </c>
      <c r="L420" t="s">
        <v>278</v>
      </c>
      <c r="M420">
        <v>1</v>
      </c>
      <c r="N420">
        <v>1</v>
      </c>
      <c r="O420" t="s">
        <v>1244</v>
      </c>
      <c r="R420" t="s">
        <v>1245</v>
      </c>
      <c r="S420" t="s">
        <v>1246</v>
      </c>
    </row>
    <row r="421" spans="1:19">
      <c r="A421" t="s">
        <v>1722</v>
      </c>
      <c r="B421" t="s">
        <v>252</v>
      </c>
      <c r="C421" t="s">
        <v>1735</v>
      </c>
      <c r="D421" s="66">
        <v>45534.433861270001</v>
      </c>
      <c r="E421" s="66">
        <v>45533.702180116481</v>
      </c>
      <c r="F421" t="s">
        <v>427</v>
      </c>
      <c r="G421" t="s">
        <v>288</v>
      </c>
      <c r="H421" t="s">
        <v>428</v>
      </c>
      <c r="I421" t="s">
        <v>292</v>
      </c>
      <c r="J421" t="s">
        <v>1323</v>
      </c>
      <c r="K421" t="s">
        <v>633</v>
      </c>
      <c r="L421" t="s">
        <v>633</v>
      </c>
      <c r="O421" t="s">
        <v>1324</v>
      </c>
    </row>
    <row r="422" spans="1:19">
      <c r="A422" t="s">
        <v>1727</v>
      </c>
      <c r="B422" t="s">
        <v>551</v>
      </c>
      <c r="C422" t="s">
        <v>1734</v>
      </c>
      <c r="D422" s="66">
        <v>45511.322573062433</v>
      </c>
      <c r="E422" s="66">
        <v>45504.686885702271</v>
      </c>
      <c r="F422" t="s">
        <v>1328</v>
      </c>
      <c r="G422" t="s">
        <v>288</v>
      </c>
      <c r="H422" t="s">
        <v>1329</v>
      </c>
      <c r="I422" t="s">
        <v>251</v>
      </c>
      <c r="J422" t="s">
        <v>351</v>
      </c>
      <c r="K422" t="s">
        <v>278</v>
      </c>
      <c r="L422" t="s">
        <v>278</v>
      </c>
      <c r="O422" t="s">
        <v>1330</v>
      </c>
      <c r="P422" t="s">
        <v>1331</v>
      </c>
      <c r="R422" t="s">
        <v>1332</v>
      </c>
    </row>
    <row r="423" spans="1:19">
      <c r="A423" t="s">
        <v>1730</v>
      </c>
      <c r="B423" t="s">
        <v>252</v>
      </c>
      <c r="C423" t="s">
        <v>1733</v>
      </c>
      <c r="D423" s="66">
        <v>45506.474474287279</v>
      </c>
      <c r="E423" s="66">
        <v>45496.488302799167</v>
      </c>
      <c r="F423" t="s">
        <v>417</v>
      </c>
      <c r="G423" t="s">
        <v>288</v>
      </c>
      <c r="H423" t="s">
        <v>671</v>
      </c>
      <c r="I423" t="s">
        <v>251</v>
      </c>
      <c r="J423" t="s">
        <v>1384</v>
      </c>
      <c r="K423" t="s">
        <v>633</v>
      </c>
      <c r="L423" t="s">
        <v>633</v>
      </c>
      <c r="O423" t="s">
        <v>1385</v>
      </c>
    </row>
    <row r="424" spans="1:19">
      <c r="A424" t="s">
        <v>1721</v>
      </c>
      <c r="B424" t="s">
        <v>250</v>
      </c>
      <c r="C424" t="s">
        <v>1737</v>
      </c>
      <c r="D424" s="66">
        <v>45505.449245812997</v>
      </c>
      <c r="E424" s="66">
        <v>45504.681719934721</v>
      </c>
      <c r="F424" t="s">
        <v>1312</v>
      </c>
      <c r="G424" t="s">
        <v>855</v>
      </c>
      <c r="H424" t="s">
        <v>1313</v>
      </c>
      <c r="I424" t="s">
        <v>289</v>
      </c>
      <c r="J424" t="s">
        <v>148</v>
      </c>
      <c r="K424" t="s">
        <v>334</v>
      </c>
      <c r="L424" t="s">
        <v>547</v>
      </c>
      <c r="O424" t="s">
        <v>1314</v>
      </c>
      <c r="P424" t="s">
        <v>1315</v>
      </c>
    </row>
    <row r="425" spans="1:19">
      <c r="A425" t="s">
        <v>1726</v>
      </c>
      <c r="B425" t="s">
        <v>250</v>
      </c>
      <c r="C425" t="s">
        <v>1733</v>
      </c>
      <c r="D425" s="66">
        <v>45518.763445472548</v>
      </c>
      <c r="E425" s="66">
        <v>45446.639602364368</v>
      </c>
      <c r="F425" t="s">
        <v>805</v>
      </c>
      <c r="G425" t="s">
        <v>387</v>
      </c>
      <c r="H425" t="s">
        <v>806</v>
      </c>
      <c r="I425" t="s">
        <v>334</v>
      </c>
      <c r="J425" t="s">
        <v>1219</v>
      </c>
      <c r="K425" t="s">
        <v>334</v>
      </c>
      <c r="L425" t="s">
        <v>334</v>
      </c>
      <c r="M425">
        <v>7</v>
      </c>
      <c r="N425">
        <v>0</v>
      </c>
      <c r="O425" t="s">
        <v>1220</v>
      </c>
      <c r="R425" t="s">
        <v>1221</v>
      </c>
      <c r="S425" t="s">
        <v>1222</v>
      </c>
    </row>
    <row r="426" spans="1:19">
      <c r="A426" t="s">
        <v>1723</v>
      </c>
      <c r="B426" t="s">
        <v>250</v>
      </c>
      <c r="C426" t="s">
        <v>1737</v>
      </c>
      <c r="D426" s="66">
        <v>45518.763500092922</v>
      </c>
      <c r="E426" s="66">
        <v>45512.599092815624</v>
      </c>
      <c r="F426" t="s">
        <v>415</v>
      </c>
      <c r="G426" t="s">
        <v>387</v>
      </c>
      <c r="H426" t="s">
        <v>606</v>
      </c>
      <c r="I426" t="s">
        <v>334</v>
      </c>
      <c r="J426" t="s">
        <v>681</v>
      </c>
      <c r="K426" t="s">
        <v>278</v>
      </c>
      <c r="L426" t="s">
        <v>278</v>
      </c>
      <c r="M426">
        <v>1</v>
      </c>
      <c r="N426">
        <v>0</v>
      </c>
      <c r="O426" t="s">
        <v>1223</v>
      </c>
      <c r="R426" t="s">
        <v>1224</v>
      </c>
      <c r="S426" t="s">
        <v>1225</v>
      </c>
    </row>
    <row r="427" spans="1:19">
      <c r="A427" t="s">
        <v>1728</v>
      </c>
      <c r="B427" t="s">
        <v>250</v>
      </c>
      <c r="C427" t="s">
        <v>1736</v>
      </c>
      <c r="D427" s="66">
        <v>45534.661120281402</v>
      </c>
      <c r="E427" s="66">
        <v>45525.425660656671</v>
      </c>
      <c r="F427" t="s">
        <v>415</v>
      </c>
      <c r="G427" t="s">
        <v>387</v>
      </c>
      <c r="H427" t="s">
        <v>606</v>
      </c>
      <c r="I427" t="s">
        <v>292</v>
      </c>
      <c r="J427" t="s">
        <v>607</v>
      </c>
      <c r="K427" t="s">
        <v>278</v>
      </c>
      <c r="L427" t="s">
        <v>278</v>
      </c>
      <c r="M427">
        <v>4</v>
      </c>
      <c r="N427">
        <v>0</v>
      </c>
      <c r="O427" t="s">
        <v>1269</v>
      </c>
      <c r="R427" t="s">
        <v>1270</v>
      </c>
      <c r="S427" t="s">
        <v>1271</v>
      </c>
    </row>
    <row r="428" spans="1:19">
      <c r="A428" t="s">
        <v>1727</v>
      </c>
      <c r="B428" t="s">
        <v>551</v>
      </c>
      <c r="C428" t="s">
        <v>1737</v>
      </c>
      <c r="D428" s="66">
        <v>45530.614139801757</v>
      </c>
      <c r="E428" s="66">
        <v>45523.705325379502</v>
      </c>
      <c r="F428" t="s">
        <v>415</v>
      </c>
      <c r="G428" t="s">
        <v>387</v>
      </c>
      <c r="H428" t="s">
        <v>381</v>
      </c>
      <c r="I428" t="s">
        <v>292</v>
      </c>
      <c r="J428" t="s">
        <v>1320</v>
      </c>
      <c r="K428" t="s">
        <v>280</v>
      </c>
      <c r="L428" t="s">
        <v>279</v>
      </c>
      <c r="O428" t="s">
        <v>1321</v>
      </c>
      <c r="P428" t="s">
        <v>1322</v>
      </c>
    </row>
    <row r="429" spans="1:19">
      <c r="A429" t="s">
        <v>1728</v>
      </c>
      <c r="B429" t="s">
        <v>250</v>
      </c>
      <c r="C429" t="s">
        <v>1734</v>
      </c>
      <c r="D429" s="66">
        <v>45511.479124532503</v>
      </c>
      <c r="E429" s="66">
        <v>45450.509789700649</v>
      </c>
      <c r="F429" t="s">
        <v>415</v>
      </c>
      <c r="G429" t="s">
        <v>387</v>
      </c>
      <c r="H429" t="s">
        <v>606</v>
      </c>
      <c r="I429" t="s">
        <v>251</v>
      </c>
      <c r="J429" t="s">
        <v>1350</v>
      </c>
      <c r="K429" t="s">
        <v>334</v>
      </c>
      <c r="L429" t="s">
        <v>334</v>
      </c>
      <c r="O429" t="s">
        <v>1351</v>
      </c>
      <c r="P429" t="s">
        <v>1352</v>
      </c>
    </row>
    <row r="430" spans="1:19">
      <c r="A430" t="s">
        <v>1727</v>
      </c>
      <c r="B430" t="s">
        <v>250</v>
      </c>
      <c r="C430" t="s">
        <v>1734</v>
      </c>
      <c r="D430" s="66">
        <v>45510.694327077472</v>
      </c>
      <c r="E430" s="66">
        <v>45450.504973589537</v>
      </c>
      <c r="F430" t="s">
        <v>415</v>
      </c>
      <c r="G430" t="s">
        <v>387</v>
      </c>
      <c r="H430" t="s">
        <v>606</v>
      </c>
      <c r="I430" t="s">
        <v>289</v>
      </c>
      <c r="J430" t="s">
        <v>1360</v>
      </c>
      <c r="K430" t="s">
        <v>334</v>
      </c>
      <c r="L430" t="s">
        <v>334</v>
      </c>
      <c r="M430">
        <v>1</v>
      </c>
      <c r="N430">
        <v>44</v>
      </c>
      <c r="O430" t="s">
        <v>1361</v>
      </c>
      <c r="R430" t="s">
        <v>1362</v>
      </c>
    </row>
    <row r="431" spans="1:19">
      <c r="A431" t="s">
        <v>1724</v>
      </c>
      <c r="B431" t="s">
        <v>250</v>
      </c>
      <c r="C431" t="s">
        <v>1736</v>
      </c>
      <c r="D431" s="66">
        <v>45512.557337815495</v>
      </c>
      <c r="E431" s="66">
        <v>45450.477990433494</v>
      </c>
      <c r="F431" t="s">
        <v>415</v>
      </c>
      <c r="G431" t="s">
        <v>387</v>
      </c>
      <c r="H431" t="s">
        <v>606</v>
      </c>
      <c r="I431" t="s">
        <v>291</v>
      </c>
      <c r="J431" t="s">
        <v>1365</v>
      </c>
      <c r="K431" t="s">
        <v>334</v>
      </c>
      <c r="L431" t="s">
        <v>334</v>
      </c>
      <c r="M431">
        <v>1</v>
      </c>
      <c r="N431">
        <v>0</v>
      </c>
      <c r="O431" t="s">
        <v>1366</v>
      </c>
      <c r="P431" t="s">
        <v>1367</v>
      </c>
      <c r="R431" t="s">
        <v>1368</v>
      </c>
    </row>
    <row r="432" spans="1:19">
      <c r="A432" t="s">
        <v>1725</v>
      </c>
      <c r="B432" t="s">
        <v>250</v>
      </c>
      <c r="C432" t="s">
        <v>1736</v>
      </c>
      <c r="D432" s="66">
        <v>45512.488876457246</v>
      </c>
      <c r="E432" s="66">
        <v>45512.476759205005</v>
      </c>
      <c r="F432" t="s">
        <v>15</v>
      </c>
      <c r="G432" t="s">
        <v>387</v>
      </c>
      <c r="H432" t="s">
        <v>388</v>
      </c>
      <c r="I432" t="s">
        <v>289</v>
      </c>
      <c r="J432" t="s">
        <v>148</v>
      </c>
      <c r="K432" t="s">
        <v>280</v>
      </c>
      <c r="L432" t="s">
        <v>547</v>
      </c>
      <c r="M432">
        <v>1</v>
      </c>
      <c r="N432">
        <v>63</v>
      </c>
      <c r="O432" t="s">
        <v>1306</v>
      </c>
      <c r="R432" t="s">
        <v>1307</v>
      </c>
    </row>
    <row r="433" spans="1:23">
      <c r="A433" t="s">
        <v>1729</v>
      </c>
      <c r="B433" t="s">
        <v>250</v>
      </c>
      <c r="C433" t="s">
        <v>1737</v>
      </c>
      <c r="D433" s="66">
        <v>45505.776150620855</v>
      </c>
      <c r="E433" s="66">
        <v>45503.52695637961</v>
      </c>
      <c r="F433" t="s">
        <v>400</v>
      </c>
      <c r="G433" t="s">
        <v>855</v>
      </c>
      <c r="H433" t="s">
        <v>1072</v>
      </c>
      <c r="I433" t="s">
        <v>290</v>
      </c>
      <c r="J433" t="s">
        <v>1340</v>
      </c>
      <c r="K433" t="s">
        <v>278</v>
      </c>
      <c r="L433" t="s">
        <v>278</v>
      </c>
      <c r="O433" t="s">
        <v>1341</v>
      </c>
    </row>
    <row r="434" spans="1:23">
      <c r="A434" t="s">
        <v>1724</v>
      </c>
      <c r="B434" t="s">
        <v>551</v>
      </c>
      <c r="C434" t="s">
        <v>1736</v>
      </c>
      <c r="D434" s="66">
        <v>45524.47179051648</v>
      </c>
      <c r="E434" s="66">
        <v>45518.729539273882</v>
      </c>
      <c r="F434" t="s">
        <v>1377</v>
      </c>
      <c r="G434" t="s">
        <v>855</v>
      </c>
      <c r="H434" t="s">
        <v>1072</v>
      </c>
      <c r="I434" t="s">
        <v>290</v>
      </c>
      <c r="J434" t="s">
        <v>1340</v>
      </c>
      <c r="K434" t="s">
        <v>334</v>
      </c>
      <c r="L434" t="s">
        <v>334</v>
      </c>
      <c r="O434" t="s">
        <v>1378</v>
      </c>
    </row>
    <row r="435" spans="1:23">
      <c r="A435" t="s">
        <v>1728</v>
      </c>
      <c r="B435" t="s">
        <v>551</v>
      </c>
      <c r="C435" t="s">
        <v>1736</v>
      </c>
      <c r="D435" s="66">
        <v>45523.429645845215</v>
      </c>
      <c r="E435" s="66">
        <v>45522.57818709701</v>
      </c>
      <c r="F435" t="s">
        <v>801</v>
      </c>
      <c r="G435" t="s">
        <v>285</v>
      </c>
      <c r="H435" t="s">
        <v>802</v>
      </c>
      <c r="I435" t="s">
        <v>334</v>
      </c>
      <c r="J435" t="s">
        <v>1344</v>
      </c>
      <c r="K435" t="s">
        <v>279</v>
      </c>
      <c r="L435" t="s">
        <v>334</v>
      </c>
      <c r="O435" t="s">
        <v>1345</v>
      </c>
    </row>
    <row r="436" spans="1:23">
      <c r="A436" t="s">
        <v>1728</v>
      </c>
      <c r="B436" t="s">
        <v>250</v>
      </c>
      <c r="C436" t="s">
        <v>1737</v>
      </c>
      <c r="D436" s="66">
        <v>45541.406221794292</v>
      </c>
      <c r="E436" s="66">
        <v>45537.725515116021</v>
      </c>
      <c r="F436" t="s">
        <v>1164</v>
      </c>
      <c r="G436" t="s">
        <v>285</v>
      </c>
      <c r="H436" t="s">
        <v>688</v>
      </c>
      <c r="I436" t="s">
        <v>292</v>
      </c>
      <c r="J436" t="s">
        <v>1410</v>
      </c>
      <c r="K436" t="s">
        <v>279</v>
      </c>
      <c r="L436" t="s">
        <v>547</v>
      </c>
      <c r="M436">
        <v>7</v>
      </c>
      <c r="N436">
        <v>0</v>
      </c>
      <c r="O436" t="s">
        <v>1411</v>
      </c>
      <c r="R436" t="s">
        <v>1412</v>
      </c>
      <c r="S436" t="s">
        <v>1413</v>
      </c>
    </row>
    <row r="437" spans="1:23">
      <c r="A437" t="s">
        <v>1722</v>
      </c>
      <c r="B437" t="s">
        <v>250</v>
      </c>
      <c r="C437" t="s">
        <v>1733</v>
      </c>
      <c r="D437" s="66">
        <v>45551.421923775284</v>
      </c>
      <c r="E437" s="66">
        <v>45476.777122781561</v>
      </c>
      <c r="F437" t="s">
        <v>1468</v>
      </c>
      <c r="G437" t="s">
        <v>285</v>
      </c>
      <c r="H437" t="s">
        <v>1469</v>
      </c>
      <c r="I437" t="s">
        <v>292</v>
      </c>
      <c r="J437" t="s">
        <v>350</v>
      </c>
      <c r="K437" t="s">
        <v>280</v>
      </c>
      <c r="L437" t="s">
        <v>280</v>
      </c>
      <c r="M437">
        <v>6</v>
      </c>
      <c r="N437">
        <v>0</v>
      </c>
      <c r="O437" t="s">
        <v>1470</v>
      </c>
      <c r="P437" t="s">
        <v>1471</v>
      </c>
      <c r="R437" t="s">
        <v>1472</v>
      </c>
      <c r="S437" t="s">
        <v>1473</v>
      </c>
    </row>
    <row r="438" spans="1:23">
      <c r="A438" t="s">
        <v>1723</v>
      </c>
      <c r="B438" t="s">
        <v>250</v>
      </c>
      <c r="C438" t="s">
        <v>1735</v>
      </c>
      <c r="D438" s="66">
        <v>45553.72858098783</v>
      </c>
      <c r="E438" s="66">
        <v>45546.614835184228</v>
      </c>
      <c r="F438" t="s">
        <v>801</v>
      </c>
      <c r="G438" t="s">
        <v>285</v>
      </c>
      <c r="H438" t="s">
        <v>802</v>
      </c>
      <c r="I438" t="s">
        <v>334</v>
      </c>
      <c r="J438" t="s">
        <v>350</v>
      </c>
      <c r="K438" t="s">
        <v>280</v>
      </c>
      <c r="L438" t="s">
        <v>278</v>
      </c>
      <c r="M438">
        <v>4</v>
      </c>
      <c r="N438">
        <v>6</v>
      </c>
      <c r="O438" t="s">
        <v>1507</v>
      </c>
      <c r="R438" t="s">
        <v>1508</v>
      </c>
      <c r="S438" t="s">
        <v>1509</v>
      </c>
      <c r="W438" t="s">
        <v>1409</v>
      </c>
    </row>
    <row r="439" spans="1:23">
      <c r="A439" t="s">
        <v>1726</v>
      </c>
      <c r="B439" t="s">
        <v>250</v>
      </c>
      <c r="C439" t="s">
        <v>1733</v>
      </c>
      <c r="D439" s="66">
        <v>45555.61146678793</v>
      </c>
      <c r="E439" s="66">
        <v>45545.656941214744</v>
      </c>
      <c r="F439" t="s">
        <v>415</v>
      </c>
      <c r="G439" t="s">
        <v>387</v>
      </c>
      <c r="H439" t="s">
        <v>606</v>
      </c>
      <c r="I439" t="s">
        <v>292</v>
      </c>
      <c r="J439" t="s">
        <v>148</v>
      </c>
      <c r="K439" t="s">
        <v>279</v>
      </c>
      <c r="L439" t="s">
        <v>279</v>
      </c>
      <c r="M439">
        <v>6</v>
      </c>
      <c r="N439">
        <v>19</v>
      </c>
      <c r="O439" t="s">
        <v>1537</v>
      </c>
      <c r="R439" t="s">
        <v>1538</v>
      </c>
      <c r="S439" t="s">
        <v>1539</v>
      </c>
    </row>
    <row r="440" spans="1:23">
      <c r="A440" t="s">
        <v>1726</v>
      </c>
      <c r="B440" t="s">
        <v>250</v>
      </c>
      <c r="C440" t="s">
        <v>1736</v>
      </c>
      <c r="D440" s="66">
        <v>45537.670262059029</v>
      </c>
      <c r="E440" s="66">
        <v>45537.506692283023</v>
      </c>
      <c r="F440" t="s">
        <v>1398</v>
      </c>
      <c r="G440" t="s">
        <v>387</v>
      </c>
      <c r="H440" t="s">
        <v>606</v>
      </c>
      <c r="I440" t="s">
        <v>292</v>
      </c>
      <c r="J440" t="s">
        <v>1399</v>
      </c>
      <c r="K440" t="s">
        <v>278</v>
      </c>
      <c r="L440" t="s">
        <v>1400</v>
      </c>
      <c r="M440">
        <v>5</v>
      </c>
      <c r="N440">
        <v>0</v>
      </c>
      <c r="O440" t="s">
        <v>1401</v>
      </c>
      <c r="R440" t="s">
        <v>1402</v>
      </c>
      <c r="S440" t="s">
        <v>1403</v>
      </c>
      <c r="W440" t="s">
        <v>1419</v>
      </c>
    </row>
    <row r="441" spans="1:23">
      <c r="A441" t="s">
        <v>1724</v>
      </c>
      <c r="B441" t="s">
        <v>551</v>
      </c>
      <c r="C441" t="s">
        <v>1737</v>
      </c>
      <c r="D441" s="66">
        <v>45537.74749962597</v>
      </c>
      <c r="E441" s="66">
        <v>45519.524822425774</v>
      </c>
      <c r="F441" t="s">
        <v>404</v>
      </c>
      <c r="G441" t="s">
        <v>387</v>
      </c>
      <c r="H441" t="s">
        <v>1699</v>
      </c>
      <c r="I441" t="s">
        <v>292</v>
      </c>
      <c r="J441" t="s">
        <v>1700</v>
      </c>
      <c r="K441" t="s">
        <v>279</v>
      </c>
      <c r="L441" t="s">
        <v>279</v>
      </c>
      <c r="M441">
        <v>5</v>
      </c>
      <c r="N441">
        <v>0</v>
      </c>
      <c r="O441" t="s">
        <v>1701</v>
      </c>
      <c r="R441" t="s">
        <v>1702</v>
      </c>
      <c r="W441" t="s">
        <v>1426</v>
      </c>
    </row>
    <row r="442" spans="1:23">
      <c r="A442" t="s">
        <v>1722</v>
      </c>
      <c r="B442" t="s">
        <v>250</v>
      </c>
      <c r="C442" t="s">
        <v>1736</v>
      </c>
      <c r="D442" s="66">
        <v>45539.62227025639</v>
      </c>
      <c r="E442" s="66">
        <v>45537.720631792028</v>
      </c>
      <c r="F442" t="s">
        <v>1164</v>
      </c>
      <c r="G442" t="s">
        <v>285</v>
      </c>
      <c r="H442" t="s">
        <v>688</v>
      </c>
      <c r="I442" t="s">
        <v>292</v>
      </c>
      <c r="J442" t="s">
        <v>1296</v>
      </c>
      <c r="K442" t="s">
        <v>279</v>
      </c>
      <c r="L442" t="s">
        <v>547</v>
      </c>
      <c r="M442">
        <v>4</v>
      </c>
      <c r="N442">
        <v>0</v>
      </c>
      <c r="O442" t="s">
        <v>1704</v>
      </c>
      <c r="R442" t="s">
        <v>1705</v>
      </c>
      <c r="W442" t="s">
        <v>1437</v>
      </c>
    </row>
    <row r="443" spans="1:23">
      <c r="A443" t="s">
        <v>1727</v>
      </c>
      <c r="B443" t="s">
        <v>250</v>
      </c>
      <c r="C443" t="s">
        <v>1737</v>
      </c>
      <c r="D443" s="66">
        <v>45541.407483518597</v>
      </c>
      <c r="E443" s="66">
        <v>45511.730772024704</v>
      </c>
      <c r="F443" t="s">
        <v>1414</v>
      </c>
      <c r="G443" t="s">
        <v>855</v>
      </c>
      <c r="H443" t="s">
        <v>443</v>
      </c>
      <c r="I443" t="s">
        <v>292</v>
      </c>
      <c r="J443" t="s">
        <v>1415</v>
      </c>
      <c r="K443" t="s">
        <v>280</v>
      </c>
      <c r="L443" t="s">
        <v>278</v>
      </c>
      <c r="M443">
        <v>3</v>
      </c>
      <c r="N443">
        <v>21</v>
      </c>
      <c r="O443" t="s">
        <v>1416</v>
      </c>
      <c r="R443" t="s">
        <v>1417</v>
      </c>
      <c r="S443" t="s">
        <v>1418</v>
      </c>
      <c r="W443" t="s">
        <v>1441</v>
      </c>
    </row>
    <row r="444" spans="1:23">
      <c r="A444" t="s">
        <v>1724</v>
      </c>
      <c r="B444" t="s">
        <v>43</v>
      </c>
      <c r="C444" t="s">
        <v>1736</v>
      </c>
      <c r="D444" s="66">
        <v>45548.493649481687</v>
      </c>
      <c r="E444" s="66">
        <v>45538.594522380423</v>
      </c>
      <c r="F444" t="s">
        <v>415</v>
      </c>
      <c r="G444" t="s">
        <v>387</v>
      </c>
      <c r="H444" t="s">
        <v>1442</v>
      </c>
      <c r="I444" t="s">
        <v>292</v>
      </c>
      <c r="J444" t="s">
        <v>1443</v>
      </c>
      <c r="K444" t="s">
        <v>278</v>
      </c>
      <c r="L444" t="s">
        <v>278</v>
      </c>
      <c r="M444">
        <v>3</v>
      </c>
      <c r="N444">
        <v>0</v>
      </c>
      <c r="O444" t="s">
        <v>1444</v>
      </c>
      <c r="R444" t="s">
        <v>1445</v>
      </c>
      <c r="S444" t="s">
        <v>1446</v>
      </c>
    </row>
    <row r="445" spans="1:23">
      <c r="A445" t="s">
        <v>1730</v>
      </c>
      <c r="B445" t="s">
        <v>250</v>
      </c>
      <c r="C445" t="s">
        <v>1734</v>
      </c>
      <c r="D445" s="66">
        <v>45555.40896744161</v>
      </c>
      <c r="E445" s="66">
        <v>45551.391673070531</v>
      </c>
      <c r="F445" t="s">
        <v>478</v>
      </c>
      <c r="G445" t="s">
        <v>285</v>
      </c>
      <c r="H445" t="s">
        <v>1521</v>
      </c>
      <c r="I445" t="s">
        <v>292</v>
      </c>
      <c r="J445" t="s">
        <v>1522</v>
      </c>
      <c r="K445" t="s">
        <v>280</v>
      </c>
      <c r="L445" t="s">
        <v>280</v>
      </c>
      <c r="M445">
        <v>3</v>
      </c>
      <c r="N445">
        <v>0</v>
      </c>
      <c r="O445" t="s">
        <v>1523</v>
      </c>
      <c r="P445" t="s">
        <v>1524</v>
      </c>
      <c r="R445" t="s">
        <v>1525</v>
      </c>
      <c r="S445" t="s">
        <v>1138</v>
      </c>
      <c r="U445" t="s">
        <v>1526</v>
      </c>
    </row>
    <row r="446" spans="1:23">
      <c r="A446" t="s">
        <v>1727</v>
      </c>
      <c r="B446" t="s">
        <v>250</v>
      </c>
      <c r="C446" t="s">
        <v>1733</v>
      </c>
      <c r="D446" s="66">
        <v>45565.512802589568</v>
      </c>
      <c r="E446" s="66">
        <v>45554.637832390901</v>
      </c>
      <c r="F446" t="s">
        <v>1580</v>
      </c>
      <c r="G446" t="s">
        <v>287</v>
      </c>
      <c r="H446" t="s">
        <v>1581</v>
      </c>
      <c r="I446" t="s">
        <v>292</v>
      </c>
      <c r="J446" t="s">
        <v>1582</v>
      </c>
      <c r="K446" t="s">
        <v>279</v>
      </c>
      <c r="L446" t="s">
        <v>278</v>
      </c>
      <c r="M446">
        <v>3</v>
      </c>
      <c r="N446">
        <v>0</v>
      </c>
      <c r="O446" t="s">
        <v>1583</v>
      </c>
      <c r="P446" t="s">
        <v>1584</v>
      </c>
      <c r="Q446" t="s">
        <v>1585</v>
      </c>
      <c r="R446" t="s">
        <v>1586</v>
      </c>
      <c r="S446" t="s">
        <v>1587</v>
      </c>
      <c r="W446" t="s">
        <v>1459</v>
      </c>
    </row>
    <row r="447" spans="1:23">
      <c r="A447" t="s">
        <v>1729</v>
      </c>
      <c r="B447" t="s">
        <v>43</v>
      </c>
      <c r="C447" t="s">
        <v>1737</v>
      </c>
      <c r="D447" s="66">
        <v>45554.435387828904</v>
      </c>
      <c r="E447" s="66">
        <v>45539.691335399832</v>
      </c>
      <c r="F447" t="s">
        <v>415</v>
      </c>
      <c r="G447" t="s">
        <v>387</v>
      </c>
      <c r="H447" t="s">
        <v>1442</v>
      </c>
      <c r="I447" t="s">
        <v>292</v>
      </c>
      <c r="J447" t="s">
        <v>1320</v>
      </c>
      <c r="K447" t="s">
        <v>280</v>
      </c>
      <c r="L447" t="s">
        <v>278</v>
      </c>
      <c r="M447">
        <v>2</v>
      </c>
      <c r="N447">
        <v>0</v>
      </c>
      <c r="O447" t="s">
        <v>1511</v>
      </c>
      <c r="P447" t="s">
        <v>1512</v>
      </c>
      <c r="R447" t="s">
        <v>1513</v>
      </c>
      <c r="S447" t="s">
        <v>1514</v>
      </c>
    </row>
    <row r="448" spans="1:23">
      <c r="A448" t="s">
        <v>1727</v>
      </c>
      <c r="B448" t="s">
        <v>250</v>
      </c>
      <c r="C448" t="s">
        <v>1734</v>
      </c>
      <c r="D448" s="66">
        <v>45565.524130794882</v>
      </c>
      <c r="E448" s="66">
        <v>45551.540272649894</v>
      </c>
      <c r="F448" t="s">
        <v>15</v>
      </c>
      <c r="G448" t="s">
        <v>387</v>
      </c>
      <c r="H448" t="s">
        <v>388</v>
      </c>
      <c r="I448" t="s">
        <v>251</v>
      </c>
      <c r="J448" t="s">
        <v>350</v>
      </c>
      <c r="K448" t="s">
        <v>334</v>
      </c>
      <c r="L448" t="s">
        <v>334</v>
      </c>
      <c r="M448">
        <v>2</v>
      </c>
      <c r="N448">
        <v>0</v>
      </c>
      <c r="O448" t="s">
        <v>1632</v>
      </c>
      <c r="P448" t="s">
        <v>1633</v>
      </c>
      <c r="Q448" t="s">
        <v>1634</v>
      </c>
      <c r="R448" t="s">
        <v>1635</v>
      </c>
    </row>
    <row r="449" spans="1:23">
      <c r="A449" t="s">
        <v>1728</v>
      </c>
      <c r="B449" t="s">
        <v>250</v>
      </c>
      <c r="C449" t="s">
        <v>1735</v>
      </c>
      <c r="D449" s="66">
        <v>45539.620220258643</v>
      </c>
      <c r="E449" s="66">
        <v>45537.722958395105</v>
      </c>
      <c r="F449" t="s">
        <v>1164</v>
      </c>
      <c r="G449" t="s">
        <v>285</v>
      </c>
      <c r="H449" t="s">
        <v>688</v>
      </c>
      <c r="I449" t="s">
        <v>292</v>
      </c>
      <c r="J449" t="s">
        <v>1657</v>
      </c>
      <c r="K449" t="s">
        <v>279</v>
      </c>
      <c r="L449" t="s">
        <v>547</v>
      </c>
      <c r="M449">
        <v>2</v>
      </c>
      <c r="N449">
        <v>0</v>
      </c>
      <c r="O449" t="s">
        <v>1658</v>
      </c>
      <c r="R449" t="s">
        <v>1659</v>
      </c>
      <c r="W449" t="s">
        <v>1488</v>
      </c>
    </row>
    <row r="450" spans="1:23">
      <c r="A450" t="s">
        <v>1726</v>
      </c>
      <c r="B450" t="s">
        <v>250</v>
      </c>
      <c r="C450" t="s">
        <v>1737</v>
      </c>
      <c r="D450" s="66">
        <v>45545.403437499997</v>
      </c>
      <c r="E450" s="66">
        <v>45539.441384041522</v>
      </c>
      <c r="F450" t="s">
        <v>1432</v>
      </c>
      <c r="G450" t="s">
        <v>288</v>
      </c>
      <c r="H450" t="s">
        <v>1433</v>
      </c>
      <c r="I450" t="s">
        <v>289</v>
      </c>
      <c r="J450" t="s">
        <v>1173</v>
      </c>
      <c r="K450" t="s">
        <v>278</v>
      </c>
      <c r="L450" t="s">
        <v>278</v>
      </c>
      <c r="M450">
        <v>1</v>
      </c>
      <c r="N450">
        <v>0</v>
      </c>
      <c r="O450" t="s">
        <v>1434</v>
      </c>
      <c r="R450" t="s">
        <v>1435</v>
      </c>
      <c r="S450" t="s">
        <v>1436</v>
      </c>
      <c r="W450" t="s">
        <v>1510</v>
      </c>
    </row>
    <row r="451" spans="1:23">
      <c r="A451" t="s">
        <v>1721</v>
      </c>
      <c r="B451" t="s">
        <v>250</v>
      </c>
      <c r="C451" t="s">
        <v>1735</v>
      </c>
      <c r="D451" s="66">
        <v>45548.65833536529</v>
      </c>
      <c r="E451" s="66">
        <v>45547.710089647342</v>
      </c>
      <c r="F451" t="s">
        <v>392</v>
      </c>
      <c r="G451" t="s">
        <v>387</v>
      </c>
      <c r="H451" t="s">
        <v>388</v>
      </c>
      <c r="I451" t="s">
        <v>292</v>
      </c>
      <c r="J451" t="s">
        <v>348</v>
      </c>
      <c r="K451" t="s">
        <v>278</v>
      </c>
      <c r="L451" t="s">
        <v>547</v>
      </c>
      <c r="M451">
        <v>1</v>
      </c>
      <c r="N451">
        <v>0</v>
      </c>
      <c r="O451" t="s">
        <v>1447</v>
      </c>
      <c r="R451" t="s">
        <v>1448</v>
      </c>
      <c r="S451" t="s">
        <v>1449</v>
      </c>
      <c r="W451" t="s">
        <v>1520</v>
      </c>
    </row>
    <row r="452" spans="1:23">
      <c r="A452" t="s">
        <v>1731</v>
      </c>
      <c r="B452" t="s">
        <v>250</v>
      </c>
      <c r="C452" t="s">
        <v>1734</v>
      </c>
      <c r="D452" s="66">
        <v>45548.660642343319</v>
      </c>
      <c r="E452" s="66">
        <v>45538.414439552347</v>
      </c>
      <c r="F452" t="s">
        <v>15</v>
      </c>
      <c r="G452" t="s">
        <v>387</v>
      </c>
      <c r="H452" t="s">
        <v>388</v>
      </c>
      <c r="I452" t="s">
        <v>334</v>
      </c>
      <c r="J452" t="s">
        <v>1455</v>
      </c>
      <c r="K452" t="s">
        <v>334</v>
      </c>
      <c r="L452" t="s">
        <v>279</v>
      </c>
      <c r="M452">
        <v>1</v>
      </c>
      <c r="N452">
        <v>0</v>
      </c>
      <c r="O452" t="s">
        <v>1456</v>
      </c>
      <c r="R452" t="s">
        <v>1457</v>
      </c>
      <c r="S452" t="s">
        <v>1458</v>
      </c>
    </row>
    <row r="453" spans="1:23">
      <c r="A453" t="s">
        <v>1728</v>
      </c>
      <c r="B453" t="s">
        <v>250</v>
      </c>
      <c r="C453" t="s">
        <v>1736</v>
      </c>
      <c r="D453" s="66">
        <v>45551.580934668273</v>
      </c>
      <c r="E453" s="66">
        <v>45548.765035817458</v>
      </c>
      <c r="F453" t="s">
        <v>392</v>
      </c>
      <c r="G453" t="s">
        <v>387</v>
      </c>
      <c r="H453" t="s">
        <v>388</v>
      </c>
      <c r="I453" t="s">
        <v>292</v>
      </c>
      <c r="J453" t="s">
        <v>348</v>
      </c>
      <c r="K453" t="s">
        <v>278</v>
      </c>
      <c r="L453" t="s">
        <v>547</v>
      </c>
      <c r="M453">
        <v>1</v>
      </c>
      <c r="N453">
        <v>0</v>
      </c>
      <c r="O453" t="s">
        <v>1474</v>
      </c>
      <c r="R453" t="s">
        <v>1475</v>
      </c>
      <c r="S453" t="s">
        <v>1476</v>
      </c>
      <c r="U453" t="s">
        <v>1477</v>
      </c>
    </row>
    <row r="454" spans="1:23">
      <c r="A454" t="s">
        <v>1726</v>
      </c>
      <c r="B454" t="s">
        <v>250</v>
      </c>
      <c r="C454" t="s">
        <v>1737</v>
      </c>
      <c r="D454" s="66">
        <v>45551.730875348774</v>
      </c>
      <c r="E454" s="66">
        <v>45539.550868064725</v>
      </c>
      <c r="F454" t="s">
        <v>754</v>
      </c>
      <c r="G454" t="s">
        <v>288</v>
      </c>
      <c r="H454" t="s">
        <v>445</v>
      </c>
      <c r="I454" t="s">
        <v>292</v>
      </c>
      <c r="J454" t="s">
        <v>992</v>
      </c>
      <c r="K454" t="s">
        <v>278</v>
      </c>
      <c r="L454" t="s">
        <v>278</v>
      </c>
      <c r="M454">
        <v>1</v>
      </c>
      <c r="N454">
        <v>0</v>
      </c>
      <c r="O454" t="s">
        <v>1485</v>
      </c>
      <c r="R454" t="s">
        <v>1486</v>
      </c>
      <c r="S454" t="s">
        <v>1487</v>
      </c>
      <c r="W454" t="s">
        <v>1559</v>
      </c>
    </row>
    <row r="455" spans="1:23">
      <c r="A455" t="s">
        <v>1730</v>
      </c>
      <c r="B455" t="s">
        <v>250</v>
      </c>
      <c r="C455" t="s">
        <v>1733</v>
      </c>
      <c r="D455" s="66">
        <v>45551.730917469868</v>
      </c>
      <c r="E455" s="66">
        <v>45534.391129661934</v>
      </c>
      <c r="F455" t="s">
        <v>754</v>
      </c>
      <c r="G455" t="s">
        <v>288</v>
      </c>
      <c r="H455" t="s">
        <v>445</v>
      </c>
      <c r="I455" t="s">
        <v>292</v>
      </c>
      <c r="J455" t="s">
        <v>992</v>
      </c>
      <c r="K455" t="s">
        <v>278</v>
      </c>
      <c r="L455" t="s">
        <v>278</v>
      </c>
      <c r="M455">
        <v>1</v>
      </c>
      <c r="N455">
        <v>0</v>
      </c>
      <c r="O455" t="s">
        <v>1489</v>
      </c>
      <c r="P455" t="s">
        <v>1490</v>
      </c>
      <c r="R455" t="s">
        <v>1491</v>
      </c>
      <c r="S455" t="s">
        <v>1492</v>
      </c>
      <c r="W455" t="s">
        <v>1565</v>
      </c>
    </row>
    <row r="456" spans="1:23">
      <c r="A456" t="s">
        <v>1727</v>
      </c>
      <c r="B456" t="s">
        <v>250</v>
      </c>
      <c r="C456" t="s">
        <v>1734</v>
      </c>
      <c r="D456" s="66">
        <v>45552.418717252112</v>
      </c>
      <c r="E456" s="66">
        <v>45546.591416310119</v>
      </c>
      <c r="F456" t="s">
        <v>415</v>
      </c>
      <c r="G456" t="s">
        <v>387</v>
      </c>
      <c r="H456" t="s">
        <v>606</v>
      </c>
      <c r="I456" t="s">
        <v>292</v>
      </c>
      <c r="J456" t="s">
        <v>1494</v>
      </c>
      <c r="K456" t="s">
        <v>280</v>
      </c>
      <c r="L456" t="s">
        <v>547</v>
      </c>
      <c r="M456">
        <v>1</v>
      </c>
      <c r="N456">
        <v>0</v>
      </c>
      <c r="O456" t="s">
        <v>1495</v>
      </c>
      <c r="P456" t="s">
        <v>1496</v>
      </c>
      <c r="R456" t="s">
        <v>1497</v>
      </c>
      <c r="S456" t="s">
        <v>1498</v>
      </c>
      <c r="W456" t="s">
        <v>1568</v>
      </c>
    </row>
    <row r="457" spans="1:23">
      <c r="A457" t="s">
        <v>1727</v>
      </c>
      <c r="B457" t="s">
        <v>250</v>
      </c>
      <c r="C457" t="s">
        <v>1733</v>
      </c>
      <c r="D457" s="66">
        <v>45554.436029826524</v>
      </c>
      <c r="E457" s="66">
        <v>45526.424435070541</v>
      </c>
      <c r="F457" t="s">
        <v>822</v>
      </c>
      <c r="G457" t="s">
        <v>288</v>
      </c>
      <c r="H457" t="s">
        <v>823</v>
      </c>
      <c r="I457" t="s">
        <v>289</v>
      </c>
      <c r="J457" t="s">
        <v>1516</v>
      </c>
      <c r="K457" t="s">
        <v>278</v>
      </c>
      <c r="L457" t="s">
        <v>280</v>
      </c>
      <c r="M457">
        <v>1</v>
      </c>
      <c r="N457">
        <v>64</v>
      </c>
      <c r="O457" t="s">
        <v>1517</v>
      </c>
      <c r="R457" t="s">
        <v>1518</v>
      </c>
      <c r="S457" t="s">
        <v>1519</v>
      </c>
      <c r="W457" t="s">
        <v>1571</v>
      </c>
    </row>
    <row r="458" spans="1:23">
      <c r="A458" t="s">
        <v>1730</v>
      </c>
      <c r="B458" t="s">
        <v>551</v>
      </c>
      <c r="C458" t="s">
        <v>1735</v>
      </c>
      <c r="D458" s="66">
        <v>45554.721214914978</v>
      </c>
      <c r="E458" s="66">
        <v>45554.666704236974</v>
      </c>
      <c r="F458" t="s">
        <v>404</v>
      </c>
      <c r="G458" t="s">
        <v>387</v>
      </c>
      <c r="H458" t="s">
        <v>606</v>
      </c>
      <c r="I458" t="s">
        <v>292</v>
      </c>
      <c r="J458" t="s">
        <v>1528</v>
      </c>
      <c r="K458" t="s">
        <v>278</v>
      </c>
      <c r="L458" t="s">
        <v>278</v>
      </c>
      <c r="M458">
        <v>1</v>
      </c>
      <c r="N458">
        <v>0</v>
      </c>
      <c r="O458" t="s">
        <v>1529</v>
      </c>
      <c r="R458" t="s">
        <v>1530</v>
      </c>
      <c r="S458" t="s">
        <v>1531</v>
      </c>
      <c r="W458" t="s">
        <v>1576</v>
      </c>
    </row>
    <row r="459" spans="1:23">
      <c r="A459" t="s">
        <v>1730</v>
      </c>
      <c r="B459" t="s">
        <v>250</v>
      </c>
      <c r="C459" t="s">
        <v>1736</v>
      </c>
      <c r="D459" s="66">
        <v>45555.534484551557</v>
      </c>
      <c r="E459" s="66">
        <v>45539.461512279988</v>
      </c>
      <c r="F459" t="s">
        <v>415</v>
      </c>
      <c r="G459" t="s">
        <v>387</v>
      </c>
      <c r="H459" t="s">
        <v>606</v>
      </c>
      <c r="I459" t="s">
        <v>292</v>
      </c>
      <c r="J459" t="s">
        <v>1494</v>
      </c>
      <c r="K459" t="s">
        <v>280</v>
      </c>
      <c r="L459" t="s">
        <v>280</v>
      </c>
      <c r="M459">
        <v>1</v>
      </c>
      <c r="N459">
        <v>0</v>
      </c>
      <c r="O459" t="s">
        <v>1532</v>
      </c>
      <c r="P459" t="s">
        <v>1533</v>
      </c>
      <c r="R459" t="s">
        <v>1534</v>
      </c>
      <c r="S459" t="s">
        <v>1535</v>
      </c>
    </row>
    <row r="460" spans="1:23">
      <c r="A460" t="s">
        <v>1727</v>
      </c>
      <c r="B460" t="s">
        <v>250</v>
      </c>
      <c r="C460" t="s">
        <v>1736</v>
      </c>
      <c r="D460" s="66">
        <v>45562.440136521007</v>
      </c>
      <c r="E460" s="66">
        <v>45560.626865263483</v>
      </c>
      <c r="F460" t="s">
        <v>1560</v>
      </c>
      <c r="G460" t="s">
        <v>283</v>
      </c>
      <c r="H460" t="s">
        <v>1561</v>
      </c>
      <c r="I460" t="s">
        <v>251</v>
      </c>
      <c r="J460" t="s">
        <v>1572</v>
      </c>
      <c r="K460" t="s">
        <v>278</v>
      </c>
      <c r="L460" t="s">
        <v>547</v>
      </c>
      <c r="M460">
        <v>1</v>
      </c>
      <c r="N460">
        <v>0</v>
      </c>
      <c r="O460" t="s">
        <v>1573</v>
      </c>
      <c r="R460" t="s">
        <v>1574</v>
      </c>
      <c r="S460" t="s">
        <v>1575</v>
      </c>
    </row>
    <row r="461" spans="1:23">
      <c r="A461" t="s">
        <v>1721</v>
      </c>
      <c r="B461" t="s">
        <v>250</v>
      </c>
      <c r="C461" t="s">
        <v>1734</v>
      </c>
      <c r="D461" s="66">
        <v>45562.779915499559</v>
      </c>
      <c r="E461" s="66">
        <v>45560.651611021283</v>
      </c>
      <c r="F461" t="s">
        <v>1560</v>
      </c>
      <c r="G461" t="s">
        <v>283</v>
      </c>
      <c r="H461" t="s">
        <v>1561</v>
      </c>
      <c r="I461" t="s">
        <v>251</v>
      </c>
      <c r="J461" t="s">
        <v>294</v>
      </c>
      <c r="K461" t="s">
        <v>278</v>
      </c>
      <c r="L461" t="s">
        <v>547</v>
      </c>
      <c r="M461">
        <v>1</v>
      </c>
      <c r="N461">
        <v>5</v>
      </c>
      <c r="O461" t="s">
        <v>1577</v>
      </c>
      <c r="R461" t="s">
        <v>1578</v>
      </c>
      <c r="S461" t="s">
        <v>1579</v>
      </c>
    </row>
    <row r="462" spans="1:23">
      <c r="A462" t="s">
        <v>1724</v>
      </c>
      <c r="B462" t="s">
        <v>250</v>
      </c>
      <c r="C462" t="s">
        <v>1734</v>
      </c>
      <c r="D462" s="66">
        <v>45561.660852111134</v>
      </c>
      <c r="E462" s="66">
        <v>45560.376560865698</v>
      </c>
      <c r="F462" t="s">
        <v>392</v>
      </c>
      <c r="G462" t="s">
        <v>387</v>
      </c>
      <c r="H462" t="s">
        <v>388</v>
      </c>
      <c r="I462" t="s">
        <v>292</v>
      </c>
      <c r="J462" t="s">
        <v>350</v>
      </c>
      <c r="K462" t="s">
        <v>279</v>
      </c>
      <c r="L462" t="s">
        <v>547</v>
      </c>
      <c r="M462">
        <v>1</v>
      </c>
      <c r="N462">
        <v>0</v>
      </c>
      <c r="O462" t="s">
        <v>1620</v>
      </c>
      <c r="P462" t="s">
        <v>1621</v>
      </c>
      <c r="R462" t="s">
        <v>1622</v>
      </c>
    </row>
    <row r="463" spans="1:23">
      <c r="A463" t="s">
        <v>1731</v>
      </c>
      <c r="B463" t="s">
        <v>250</v>
      </c>
      <c r="C463" t="s">
        <v>1733</v>
      </c>
      <c r="D463" s="66">
        <v>45539.62100909921</v>
      </c>
      <c r="E463" s="66">
        <v>45537.71929229227</v>
      </c>
      <c r="F463" t="s">
        <v>1164</v>
      </c>
      <c r="G463" t="s">
        <v>285</v>
      </c>
      <c r="H463" t="s">
        <v>688</v>
      </c>
      <c r="I463" t="s">
        <v>289</v>
      </c>
      <c r="J463" t="s">
        <v>148</v>
      </c>
      <c r="K463" t="s">
        <v>279</v>
      </c>
      <c r="L463" t="s">
        <v>547</v>
      </c>
      <c r="M463">
        <v>1</v>
      </c>
      <c r="N463">
        <v>7</v>
      </c>
      <c r="O463" t="s">
        <v>1660</v>
      </c>
      <c r="R463" t="s">
        <v>1661</v>
      </c>
    </row>
    <row r="464" spans="1:23">
      <c r="A464" t="s">
        <v>1726</v>
      </c>
      <c r="B464" t="s">
        <v>250</v>
      </c>
      <c r="C464" t="s">
        <v>1736</v>
      </c>
      <c r="D464" s="66">
        <v>45555.744508131414</v>
      </c>
      <c r="E464" s="66">
        <v>45551.652979419319</v>
      </c>
      <c r="F464" t="s">
        <v>392</v>
      </c>
      <c r="G464" t="s">
        <v>387</v>
      </c>
      <c r="H464" t="s">
        <v>388</v>
      </c>
      <c r="I464" t="s">
        <v>251</v>
      </c>
      <c r="J464" t="s">
        <v>348</v>
      </c>
      <c r="K464" t="s">
        <v>278</v>
      </c>
      <c r="L464" t="s">
        <v>547</v>
      </c>
      <c r="M464">
        <v>1</v>
      </c>
      <c r="N464">
        <v>0</v>
      </c>
      <c r="O464" t="s">
        <v>1714</v>
      </c>
      <c r="P464" t="s">
        <v>1715</v>
      </c>
      <c r="Q464" t="s">
        <v>1716</v>
      </c>
      <c r="R464" t="s">
        <v>1717</v>
      </c>
    </row>
    <row r="465" spans="1:23">
      <c r="A465" t="s">
        <v>1730</v>
      </c>
      <c r="B465" t="s">
        <v>551</v>
      </c>
      <c r="C465" t="s">
        <v>1735</v>
      </c>
      <c r="D465" s="66">
        <v>45544.442347865777</v>
      </c>
      <c r="E465" s="66">
        <v>45538.492494711631</v>
      </c>
      <c r="F465" t="s">
        <v>1599</v>
      </c>
      <c r="G465" t="s">
        <v>387</v>
      </c>
      <c r="H465" t="s">
        <v>606</v>
      </c>
      <c r="I465" t="s">
        <v>292</v>
      </c>
      <c r="J465" t="s">
        <v>344</v>
      </c>
      <c r="K465" t="s">
        <v>280</v>
      </c>
      <c r="L465" t="s">
        <v>547</v>
      </c>
      <c r="O465" t="s">
        <v>1600</v>
      </c>
      <c r="P465" t="s">
        <v>1601</v>
      </c>
    </row>
    <row r="466" spans="1:23">
      <c r="A466" t="s">
        <v>1726</v>
      </c>
      <c r="B466" t="s">
        <v>551</v>
      </c>
      <c r="C466" t="s">
        <v>1737</v>
      </c>
      <c r="D466" s="66">
        <v>45544.497945033785</v>
      </c>
      <c r="E466" s="66">
        <v>45538.494199489687</v>
      </c>
      <c r="F466" t="s">
        <v>1599</v>
      </c>
      <c r="G466" t="s">
        <v>387</v>
      </c>
      <c r="H466" t="s">
        <v>606</v>
      </c>
      <c r="I466" t="s">
        <v>292</v>
      </c>
      <c r="J466" t="s">
        <v>1427</v>
      </c>
      <c r="K466" t="s">
        <v>280</v>
      </c>
      <c r="L466" t="s">
        <v>547</v>
      </c>
      <c r="O466" t="s">
        <v>1602</v>
      </c>
      <c r="P466" t="s">
        <v>1603</v>
      </c>
    </row>
    <row r="467" spans="1:23">
      <c r="A467" t="s">
        <v>1731</v>
      </c>
      <c r="B467" t="s">
        <v>250</v>
      </c>
      <c r="C467" t="s">
        <v>1735</v>
      </c>
      <c r="D467" s="66">
        <v>45546.672387669132</v>
      </c>
      <c r="E467" s="66">
        <v>45537.544059527623</v>
      </c>
      <c r="F467" t="s">
        <v>459</v>
      </c>
      <c r="G467" t="s">
        <v>287</v>
      </c>
      <c r="H467" t="s">
        <v>460</v>
      </c>
      <c r="I467" t="s">
        <v>290</v>
      </c>
      <c r="J467" t="s">
        <v>1604</v>
      </c>
      <c r="K467" t="s">
        <v>280</v>
      </c>
      <c r="L467" t="s">
        <v>278</v>
      </c>
      <c r="O467" t="s">
        <v>1605</v>
      </c>
    </row>
    <row r="468" spans="1:23">
      <c r="A468" t="s">
        <v>1723</v>
      </c>
      <c r="B468" t="s">
        <v>252</v>
      </c>
      <c r="C468" t="s">
        <v>1735</v>
      </c>
      <c r="D468" s="66">
        <v>45552.412923442345</v>
      </c>
      <c r="E468" s="66">
        <v>45551.709331030528</v>
      </c>
      <c r="F468" t="s">
        <v>1615</v>
      </c>
      <c r="G468" t="s">
        <v>387</v>
      </c>
      <c r="H468" t="s">
        <v>465</v>
      </c>
      <c r="I468" t="s">
        <v>291</v>
      </c>
      <c r="J468" t="s">
        <v>1616</v>
      </c>
      <c r="K468" t="s">
        <v>633</v>
      </c>
      <c r="L468" t="s">
        <v>633</v>
      </c>
      <c r="O468" t="s">
        <v>1617</v>
      </c>
      <c r="W468" t="s">
        <v>1646</v>
      </c>
    </row>
    <row r="469" spans="1:23">
      <c r="A469" t="s">
        <v>1723</v>
      </c>
      <c r="B469" t="s">
        <v>551</v>
      </c>
      <c r="C469" t="s">
        <v>1733</v>
      </c>
      <c r="D469" s="66">
        <v>45544.498075751901</v>
      </c>
      <c r="E469" s="66">
        <v>45538.495309532045</v>
      </c>
      <c r="F469" t="s">
        <v>415</v>
      </c>
      <c r="G469" t="s">
        <v>387</v>
      </c>
      <c r="H469" t="s">
        <v>606</v>
      </c>
      <c r="I469" t="s">
        <v>292</v>
      </c>
      <c r="J469" t="s">
        <v>344</v>
      </c>
      <c r="K469" t="s">
        <v>280</v>
      </c>
      <c r="L469" t="s">
        <v>280</v>
      </c>
      <c r="O469" t="s">
        <v>1618</v>
      </c>
      <c r="P469" t="s">
        <v>1619</v>
      </c>
    </row>
    <row r="470" spans="1:23">
      <c r="A470" t="s">
        <v>1726</v>
      </c>
      <c r="B470" t="s">
        <v>250</v>
      </c>
      <c r="C470" t="s">
        <v>1733</v>
      </c>
      <c r="D470" s="66">
        <v>45565.421373479432</v>
      </c>
      <c r="E470" s="66">
        <v>45559.405714885994</v>
      </c>
      <c r="F470" t="s">
        <v>1627</v>
      </c>
      <c r="G470" t="s">
        <v>387</v>
      </c>
      <c r="H470" t="s">
        <v>1628</v>
      </c>
      <c r="I470" t="s">
        <v>251</v>
      </c>
      <c r="J470" t="s">
        <v>1629</v>
      </c>
      <c r="K470" t="s">
        <v>280</v>
      </c>
      <c r="L470" t="s">
        <v>280</v>
      </c>
      <c r="O470" t="s">
        <v>1058</v>
      </c>
      <c r="P470" t="s">
        <v>1630</v>
      </c>
    </row>
    <row r="471" spans="1:23">
      <c r="A471" t="s">
        <v>1730</v>
      </c>
      <c r="B471" t="s">
        <v>250</v>
      </c>
      <c r="C471" t="s">
        <v>1735</v>
      </c>
      <c r="D471" s="66">
        <v>45551.40653854781</v>
      </c>
      <c r="E471" s="66">
        <v>45548.780208348551</v>
      </c>
      <c r="F471" t="s">
        <v>15</v>
      </c>
      <c r="G471" t="s">
        <v>387</v>
      </c>
      <c r="H471" t="s">
        <v>388</v>
      </c>
      <c r="I471" t="s">
        <v>289</v>
      </c>
      <c r="J471" t="s">
        <v>148</v>
      </c>
      <c r="K471" t="s">
        <v>278</v>
      </c>
      <c r="L471" t="s">
        <v>547</v>
      </c>
      <c r="O471" t="s">
        <v>1636</v>
      </c>
    </row>
    <row r="472" spans="1:23">
      <c r="A472" t="s">
        <v>1727</v>
      </c>
      <c r="B472" t="s">
        <v>250</v>
      </c>
      <c r="C472" t="s">
        <v>1737</v>
      </c>
      <c r="D472" s="66">
        <v>45558.607334933593</v>
      </c>
      <c r="E472" s="66">
        <v>45523.743771004854</v>
      </c>
      <c r="F472" t="s">
        <v>400</v>
      </c>
      <c r="G472" t="s">
        <v>855</v>
      </c>
      <c r="H472" t="s">
        <v>1072</v>
      </c>
      <c r="I472" t="s">
        <v>290</v>
      </c>
      <c r="J472" t="s">
        <v>1637</v>
      </c>
      <c r="K472" t="s">
        <v>334</v>
      </c>
      <c r="L472" t="s">
        <v>334</v>
      </c>
      <c r="O472" t="s">
        <v>1638</v>
      </c>
    </row>
    <row r="473" spans="1:23">
      <c r="A473" t="s">
        <v>1727</v>
      </c>
      <c r="B473" t="s">
        <v>252</v>
      </c>
      <c r="C473" t="s">
        <v>1735</v>
      </c>
      <c r="D473" s="66">
        <v>45554.3998991423</v>
      </c>
      <c r="E473" s="66">
        <v>45553.742099487914</v>
      </c>
      <c r="F473" t="s">
        <v>1203</v>
      </c>
      <c r="G473" t="s">
        <v>288</v>
      </c>
      <c r="H473" t="s">
        <v>1460</v>
      </c>
      <c r="I473" t="s">
        <v>292</v>
      </c>
      <c r="J473" t="s">
        <v>1461</v>
      </c>
      <c r="K473" t="s">
        <v>633</v>
      </c>
      <c r="L473" t="s">
        <v>633</v>
      </c>
      <c r="O473" t="s">
        <v>1640</v>
      </c>
    </row>
    <row r="474" spans="1:23">
      <c r="A474" t="s">
        <v>1731</v>
      </c>
      <c r="B474" t="s">
        <v>551</v>
      </c>
      <c r="C474" t="s">
        <v>1736</v>
      </c>
      <c r="D474" s="66">
        <v>45547.383305922594</v>
      </c>
      <c r="E474" s="66">
        <v>45539.460024668806</v>
      </c>
      <c r="F474" t="s">
        <v>415</v>
      </c>
      <c r="G474" t="s">
        <v>387</v>
      </c>
      <c r="H474" t="s">
        <v>606</v>
      </c>
      <c r="I474" t="s">
        <v>292</v>
      </c>
      <c r="J474" t="s">
        <v>1427</v>
      </c>
      <c r="K474" t="s">
        <v>280</v>
      </c>
      <c r="L474" t="s">
        <v>547</v>
      </c>
      <c r="O474" t="s">
        <v>1641</v>
      </c>
      <c r="P474" t="s">
        <v>1642</v>
      </c>
    </row>
    <row r="475" spans="1:23">
      <c r="A475" t="s">
        <v>1729</v>
      </c>
      <c r="B475" t="s">
        <v>250</v>
      </c>
      <c r="C475" t="s">
        <v>1733</v>
      </c>
      <c r="D475" s="66">
        <v>45551.405526406321</v>
      </c>
      <c r="E475" s="66">
        <v>45548.778755160034</v>
      </c>
      <c r="F475" t="s">
        <v>15</v>
      </c>
      <c r="G475" t="s">
        <v>387</v>
      </c>
      <c r="H475" t="s">
        <v>388</v>
      </c>
      <c r="I475" t="s">
        <v>292</v>
      </c>
      <c r="J475" t="s">
        <v>1652</v>
      </c>
      <c r="K475" t="s">
        <v>278</v>
      </c>
      <c r="L475" t="s">
        <v>278</v>
      </c>
      <c r="O475" t="s">
        <v>1653</v>
      </c>
    </row>
    <row r="476" spans="1:23">
      <c r="A476" t="s">
        <v>1729</v>
      </c>
      <c r="B476" t="s">
        <v>250</v>
      </c>
      <c r="C476" t="s">
        <v>1737</v>
      </c>
      <c r="D476" s="66">
        <v>45562.404378012354</v>
      </c>
      <c r="E476" s="66">
        <v>45561.497051568927</v>
      </c>
      <c r="F476" t="s">
        <v>484</v>
      </c>
      <c r="G476" t="s">
        <v>387</v>
      </c>
      <c r="H476" t="s">
        <v>388</v>
      </c>
      <c r="I476" t="s">
        <v>251</v>
      </c>
      <c r="J476" t="s">
        <v>1654</v>
      </c>
      <c r="K476" t="s">
        <v>280</v>
      </c>
      <c r="L476" t="s">
        <v>547</v>
      </c>
      <c r="O476" t="s">
        <v>1655</v>
      </c>
      <c r="P476" t="s">
        <v>1656</v>
      </c>
    </row>
    <row r="477" spans="1:23">
      <c r="A477" t="s">
        <v>1726</v>
      </c>
      <c r="B477" t="s">
        <v>250</v>
      </c>
      <c r="C477" t="s">
        <v>1734</v>
      </c>
      <c r="D477" s="66">
        <v>45541.407868439943</v>
      </c>
      <c r="E477" s="66">
        <v>45449.666180782544</v>
      </c>
      <c r="F477" t="s">
        <v>1203</v>
      </c>
      <c r="G477" t="s">
        <v>288</v>
      </c>
      <c r="H477" t="s">
        <v>1662</v>
      </c>
      <c r="I477" t="s">
        <v>292</v>
      </c>
      <c r="J477" t="s">
        <v>1663</v>
      </c>
      <c r="K477" t="s">
        <v>729</v>
      </c>
      <c r="L477" t="s">
        <v>729</v>
      </c>
      <c r="O477" t="s">
        <v>1664</v>
      </c>
      <c r="V477" t="s">
        <v>1665</v>
      </c>
    </row>
    <row r="478" spans="1:23">
      <c r="A478" t="s">
        <v>1728</v>
      </c>
      <c r="B478" t="s">
        <v>250</v>
      </c>
      <c r="C478" t="s">
        <v>1735</v>
      </c>
      <c r="D478" s="66">
        <v>45560.517170472507</v>
      </c>
      <c r="E478" s="66">
        <v>45560.497823154306</v>
      </c>
      <c r="F478" t="s">
        <v>1666</v>
      </c>
      <c r="G478" t="s">
        <v>387</v>
      </c>
      <c r="H478" t="s">
        <v>606</v>
      </c>
      <c r="I478" t="s">
        <v>289</v>
      </c>
      <c r="J478" t="s">
        <v>1667</v>
      </c>
      <c r="K478" t="s">
        <v>280</v>
      </c>
      <c r="L478" t="s">
        <v>547</v>
      </c>
      <c r="O478" t="s">
        <v>1668</v>
      </c>
    </row>
    <row r="479" spans="1:23">
      <c r="A479" t="s">
        <v>1731</v>
      </c>
      <c r="B479" t="s">
        <v>252</v>
      </c>
      <c r="C479" t="s">
        <v>1734</v>
      </c>
      <c r="D479" s="66">
        <v>45544.400886663519</v>
      </c>
      <c r="E479" s="66">
        <v>45541.719673320222</v>
      </c>
      <c r="F479" t="s">
        <v>508</v>
      </c>
      <c r="G479" t="s">
        <v>387</v>
      </c>
      <c r="H479" t="s">
        <v>606</v>
      </c>
      <c r="I479" t="s">
        <v>292</v>
      </c>
      <c r="J479" t="s">
        <v>836</v>
      </c>
      <c r="K479" t="s">
        <v>279</v>
      </c>
      <c r="L479" t="s">
        <v>279</v>
      </c>
      <c r="O479" t="s">
        <v>1676</v>
      </c>
    </row>
    <row r="480" spans="1:23">
      <c r="A480" t="s">
        <v>1726</v>
      </c>
      <c r="B480" t="s">
        <v>252</v>
      </c>
      <c r="C480" t="s">
        <v>1735</v>
      </c>
      <c r="D480" s="66">
        <v>45538.404801834338</v>
      </c>
      <c r="E480" s="66">
        <v>45537.612042876601</v>
      </c>
      <c r="F480" t="s">
        <v>415</v>
      </c>
      <c r="G480" t="s">
        <v>387</v>
      </c>
      <c r="H480" t="s">
        <v>606</v>
      </c>
      <c r="I480" t="s">
        <v>292</v>
      </c>
      <c r="J480" t="s">
        <v>1494</v>
      </c>
      <c r="K480" t="s">
        <v>633</v>
      </c>
      <c r="L480" t="s">
        <v>633</v>
      </c>
      <c r="O480" t="s">
        <v>1679</v>
      </c>
    </row>
    <row r="481" spans="1:23">
      <c r="A481" t="s">
        <v>1727</v>
      </c>
      <c r="B481" t="s">
        <v>250</v>
      </c>
      <c r="C481" t="s">
        <v>1734</v>
      </c>
      <c r="D481" s="66">
        <v>45561.408927807257</v>
      </c>
      <c r="E481" s="66">
        <v>45560.378856066462</v>
      </c>
      <c r="F481" t="s">
        <v>392</v>
      </c>
      <c r="G481" t="s">
        <v>387</v>
      </c>
      <c r="H481" t="s">
        <v>388</v>
      </c>
      <c r="I481" t="s">
        <v>292</v>
      </c>
      <c r="J481" t="s">
        <v>376</v>
      </c>
      <c r="K481" t="s">
        <v>278</v>
      </c>
      <c r="L481" t="s">
        <v>278</v>
      </c>
      <c r="O481" t="s">
        <v>1687</v>
      </c>
      <c r="P481" t="s">
        <v>1688</v>
      </c>
    </row>
    <row r="482" spans="1:23">
      <c r="A482" t="s">
        <v>1729</v>
      </c>
      <c r="B482" t="s">
        <v>252</v>
      </c>
      <c r="C482" t="s">
        <v>1736</v>
      </c>
      <c r="D482" s="66">
        <v>45553.414161208311</v>
      </c>
      <c r="E482" s="66">
        <v>45552.714024767338</v>
      </c>
      <c r="F482" t="s">
        <v>1203</v>
      </c>
      <c r="G482" t="s">
        <v>288</v>
      </c>
      <c r="H482" t="s">
        <v>1460</v>
      </c>
      <c r="I482" t="s">
        <v>292</v>
      </c>
      <c r="J482" t="s">
        <v>1461</v>
      </c>
      <c r="K482" t="s">
        <v>633</v>
      </c>
      <c r="L482" t="s">
        <v>633</v>
      </c>
      <c r="O482" t="s">
        <v>1689</v>
      </c>
      <c r="W482" t="s">
        <v>1703</v>
      </c>
    </row>
    <row r="483" spans="1:23">
      <c r="A483" t="s">
        <v>1729</v>
      </c>
      <c r="B483" t="s">
        <v>250</v>
      </c>
      <c r="C483" t="s">
        <v>1733</v>
      </c>
      <c r="D483" s="66">
        <v>45565.454414479551</v>
      </c>
      <c r="E483" s="66">
        <v>45553.64311147375</v>
      </c>
      <c r="F483" t="s">
        <v>913</v>
      </c>
      <c r="G483" t="s">
        <v>387</v>
      </c>
      <c r="H483" t="s">
        <v>393</v>
      </c>
      <c r="I483" t="s">
        <v>334</v>
      </c>
      <c r="J483" t="s">
        <v>1669</v>
      </c>
      <c r="K483" t="s">
        <v>278</v>
      </c>
      <c r="L483" t="s">
        <v>334</v>
      </c>
      <c r="O483" t="s">
        <v>1690</v>
      </c>
      <c r="P483" t="s">
        <v>1691</v>
      </c>
    </row>
    <row r="484" spans="1:23">
      <c r="A484" t="s">
        <v>1731</v>
      </c>
      <c r="B484" t="s">
        <v>252</v>
      </c>
      <c r="C484" t="s">
        <v>1736</v>
      </c>
      <c r="D484" s="66">
        <v>45565.435479142128</v>
      </c>
      <c r="E484" s="66">
        <v>45560.610200273157</v>
      </c>
      <c r="F484" t="s">
        <v>1696</v>
      </c>
      <c r="G484" t="s">
        <v>288</v>
      </c>
      <c r="H484" t="s">
        <v>445</v>
      </c>
      <c r="I484" t="s">
        <v>289</v>
      </c>
      <c r="J484" t="s">
        <v>1697</v>
      </c>
      <c r="K484" t="s">
        <v>633</v>
      </c>
      <c r="L484" t="s">
        <v>633</v>
      </c>
      <c r="O484" t="s">
        <v>1698</v>
      </c>
    </row>
    <row r="485" spans="1:23">
      <c r="A485" t="s">
        <v>1725</v>
      </c>
      <c r="B485" t="s">
        <v>250</v>
      </c>
      <c r="C485" t="s">
        <v>1735</v>
      </c>
      <c r="D485" s="66">
        <v>45562.402413177217</v>
      </c>
      <c r="E485" s="66">
        <v>45562.393793313087</v>
      </c>
      <c r="F485" t="s">
        <v>484</v>
      </c>
      <c r="G485" t="s">
        <v>387</v>
      </c>
      <c r="H485" t="s">
        <v>388</v>
      </c>
      <c r="I485" t="s">
        <v>251</v>
      </c>
      <c r="J485" t="s">
        <v>1719</v>
      </c>
      <c r="K485" t="s">
        <v>280</v>
      </c>
      <c r="L485" t="s">
        <v>547</v>
      </c>
      <c r="O485" t="s">
        <v>1720</v>
      </c>
    </row>
  </sheetData>
  <autoFilter ref="A1:X485" xr:uid="{B4468AB1-3B13-438A-A918-8081DC338B5E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3C6B-46D9-4A37-8604-10CE483D80D3}">
  <dimension ref="A1:AB492"/>
  <sheetViews>
    <sheetView tabSelected="1" zoomScale="89" zoomScaleNormal="89" zoomScaleSheetLayoutView="50" workbookViewId="0">
      <pane ySplit="1" topLeftCell="A465" activePane="bottomLeft" state="frozen"/>
      <selection pane="bottomLeft" activeCell="C494" sqref="C494"/>
    </sheetView>
  </sheetViews>
  <sheetFormatPr defaultColWidth="8.875" defaultRowHeight="14.25"/>
  <cols>
    <col min="1" max="1" width="39.375" customWidth="1"/>
    <col min="2" max="2" width="23.875" customWidth="1"/>
    <col min="3" max="3" width="80.625" customWidth="1"/>
    <col min="4" max="8" width="19.375" style="2" customWidth="1"/>
    <col min="9" max="9" width="21.625" style="2" customWidth="1"/>
    <col min="10" max="10" width="61.125" customWidth="1"/>
    <col min="11" max="11" width="34.625" customWidth="1"/>
    <col min="12" max="12" width="49.125" customWidth="1"/>
    <col min="13" max="13" width="21.5" customWidth="1"/>
    <col min="14" max="14" width="71.375" customWidth="1"/>
    <col min="15" max="15" width="22.625" customWidth="1"/>
    <col min="16" max="16" width="27.875" customWidth="1"/>
    <col min="17" max="17" width="21.5" bestFit="1" customWidth="1"/>
    <col min="18" max="18" width="23.125" hidden="1" customWidth="1"/>
    <col min="19" max="19" width="41.375" hidden="1" customWidth="1"/>
    <col min="20" max="20" width="38.875" hidden="1" customWidth="1"/>
    <col min="21" max="21" width="49.125" hidden="1" customWidth="1"/>
    <col min="22" max="22" width="36.375" hidden="1" customWidth="1"/>
    <col min="23" max="23" width="47.125" hidden="1" customWidth="1"/>
    <col min="24" max="24" width="39" hidden="1" customWidth="1"/>
    <col min="25" max="25" width="64.375" hidden="1" customWidth="1"/>
    <col min="26" max="26" width="59.125" hidden="1" customWidth="1"/>
    <col min="27" max="27" width="41.875" hidden="1" customWidth="1"/>
    <col min="28" max="28" width="18.125" bestFit="1" customWidth="1"/>
  </cols>
  <sheetData>
    <row r="1" spans="1:28" ht="18" customHeight="1">
      <c r="A1" s="1" t="s">
        <v>0</v>
      </c>
      <c r="B1" s="1" t="s">
        <v>1</v>
      </c>
      <c r="C1" s="1" t="s">
        <v>268</v>
      </c>
      <c r="D1" s="1" t="s">
        <v>263</v>
      </c>
      <c r="E1" s="1" t="s">
        <v>3</v>
      </c>
      <c r="F1" s="1" t="s">
        <v>270</v>
      </c>
      <c r="G1" s="1" t="s">
        <v>266</v>
      </c>
      <c r="H1" s="1" t="s">
        <v>155</v>
      </c>
      <c r="I1" s="1" t="s">
        <v>926</v>
      </c>
      <c r="J1" s="1" t="s">
        <v>543</v>
      </c>
      <c r="K1" s="1" t="s">
        <v>542</v>
      </c>
      <c r="L1" s="1" t="s">
        <v>541</v>
      </c>
      <c r="M1" s="1" t="s">
        <v>293</v>
      </c>
      <c r="N1" s="1" t="s">
        <v>533</v>
      </c>
      <c r="O1" s="1" t="s">
        <v>269</v>
      </c>
      <c r="P1" s="1" t="s">
        <v>379</v>
      </c>
      <c r="Q1" s="1" t="s">
        <v>539</v>
      </c>
      <c r="R1" s="1" t="s">
        <v>540</v>
      </c>
      <c r="S1" s="1" t="s">
        <v>271</v>
      </c>
      <c r="T1" s="1" t="s">
        <v>272</v>
      </c>
      <c r="U1" s="1" t="s">
        <v>273</v>
      </c>
      <c r="V1" s="1" t="s">
        <v>274</v>
      </c>
      <c r="W1" s="1" t="s">
        <v>275</v>
      </c>
      <c r="X1" s="1" t="s">
        <v>276</v>
      </c>
      <c r="Y1" s="65" t="s">
        <v>536</v>
      </c>
      <c r="Z1" s="65" t="s">
        <v>537</v>
      </c>
      <c r="AA1" s="65" t="s">
        <v>538</v>
      </c>
      <c r="AB1" s="65" t="s">
        <v>1163</v>
      </c>
    </row>
    <row r="2" spans="1:28" ht="18" customHeight="1">
      <c r="A2" t="s">
        <v>1721</v>
      </c>
      <c r="B2" t="s">
        <v>43</v>
      </c>
      <c r="C2" t="s">
        <v>1733</v>
      </c>
      <c r="D2" s="66">
        <v>45548.493649481687</v>
      </c>
      <c r="E2" s="66">
        <v>45538.594522380423</v>
      </c>
      <c r="F2" s="6">
        <f t="shared" ref="F2:F65" si="0">NETWORKDAYS.INTL(E2,D2)</f>
        <v>9</v>
      </c>
      <c r="G2" s="6">
        <f t="shared" ref="G2:G39" si="1">F2-U2-W2-Z2</f>
        <v>6.1189809999999998</v>
      </c>
      <c r="H2" s="6">
        <f t="shared" ref="H2:H65" si="2">IF(O2="Média",8,IF(O2="Normal",5,IF(O2="Alta",12," ")))</f>
        <v>5</v>
      </c>
      <c r="I2" s="6" t="str">
        <f t="shared" ref="I2:I65" si="3">IF(G2&lt;=H2, "Sim","Não")</f>
        <v>Não</v>
      </c>
      <c r="J2" t="s">
        <v>415</v>
      </c>
      <c r="K2" t="s">
        <v>387</v>
      </c>
      <c r="L2" t="s">
        <v>1442</v>
      </c>
      <c r="M2" t="s">
        <v>292</v>
      </c>
      <c r="N2" t="s">
        <v>1443</v>
      </c>
      <c r="O2" t="s">
        <v>278</v>
      </c>
      <c r="P2" t="s">
        <v>278</v>
      </c>
      <c r="Q2">
        <v>32</v>
      </c>
      <c r="R2">
        <v>0</v>
      </c>
      <c r="S2" t="s">
        <v>1444</v>
      </c>
      <c r="V2" t="s">
        <v>1445</v>
      </c>
      <c r="W2" t="s">
        <v>1446</v>
      </c>
    </row>
    <row r="3" spans="1:28" ht="18" customHeight="1">
      <c r="A3" t="s">
        <v>1721</v>
      </c>
      <c r="B3" t="s">
        <v>250</v>
      </c>
      <c r="C3" t="s">
        <v>1734</v>
      </c>
      <c r="D3" s="66">
        <v>45541.406221794292</v>
      </c>
      <c r="E3" s="66">
        <v>45537.725515116021</v>
      </c>
      <c r="F3" s="6">
        <f t="shared" si="0"/>
        <v>5</v>
      </c>
      <c r="G3" s="6">
        <f t="shared" si="1"/>
        <v>4.3211690000000003</v>
      </c>
      <c r="H3" s="6">
        <f t="shared" si="2"/>
        <v>8</v>
      </c>
      <c r="I3" s="6" t="str">
        <f t="shared" si="3"/>
        <v>Sim</v>
      </c>
      <c r="J3" t="s">
        <v>1164</v>
      </c>
      <c r="K3" t="s">
        <v>285</v>
      </c>
      <c r="L3" t="s">
        <v>688</v>
      </c>
      <c r="M3" t="s">
        <v>292</v>
      </c>
      <c r="N3" t="s">
        <v>1410</v>
      </c>
      <c r="O3" t="s">
        <v>279</v>
      </c>
      <c r="P3" t="s">
        <v>547</v>
      </c>
      <c r="Q3">
        <v>7</v>
      </c>
      <c r="R3">
        <v>0</v>
      </c>
      <c r="S3" t="s">
        <v>1411</v>
      </c>
      <c r="V3" t="s">
        <v>1412</v>
      </c>
      <c r="W3" t="s">
        <v>1413</v>
      </c>
      <c r="AA3" t="s">
        <v>1397</v>
      </c>
      <c r="AB3">
        <v>2</v>
      </c>
    </row>
    <row r="4" spans="1:28" ht="18" customHeight="1">
      <c r="A4" t="s">
        <v>1722</v>
      </c>
      <c r="B4" t="s">
        <v>43</v>
      </c>
      <c r="C4" t="s">
        <v>1735</v>
      </c>
      <c r="D4" s="66">
        <v>45518.723957575414</v>
      </c>
      <c r="E4" s="66">
        <v>45509.571970733137</v>
      </c>
      <c r="F4" s="6">
        <f t="shared" si="0"/>
        <v>8</v>
      </c>
      <c r="G4" s="6">
        <f t="shared" si="1"/>
        <v>6.8920139999999996</v>
      </c>
      <c r="H4" s="6">
        <f t="shared" si="2"/>
        <v>5</v>
      </c>
      <c r="I4" s="6" t="str">
        <f t="shared" si="3"/>
        <v>Não</v>
      </c>
      <c r="J4" t="s">
        <v>392</v>
      </c>
      <c r="K4" t="s">
        <v>387</v>
      </c>
      <c r="L4" t="s">
        <v>388</v>
      </c>
      <c r="M4" t="s">
        <v>292</v>
      </c>
      <c r="N4" t="s">
        <v>295</v>
      </c>
      <c r="O4" t="s">
        <v>278</v>
      </c>
      <c r="P4" t="s">
        <v>278</v>
      </c>
      <c r="Q4">
        <v>5</v>
      </c>
      <c r="R4">
        <v>0</v>
      </c>
      <c r="S4" t="s">
        <v>1209</v>
      </c>
      <c r="V4" t="s">
        <v>1210</v>
      </c>
      <c r="W4" t="s">
        <v>1211</v>
      </c>
      <c r="AB4">
        <v>5</v>
      </c>
    </row>
    <row r="5" spans="1:28" ht="18" customHeight="1">
      <c r="A5" t="s">
        <v>1723</v>
      </c>
      <c r="B5" t="s">
        <v>250</v>
      </c>
      <c r="C5" t="s">
        <v>1735</v>
      </c>
      <c r="D5" s="66">
        <v>45534.663582758483</v>
      </c>
      <c r="E5" s="66">
        <v>45504.649541944746</v>
      </c>
      <c r="F5" s="6">
        <f t="shared" si="0"/>
        <v>23</v>
      </c>
      <c r="G5" s="6">
        <f t="shared" si="1"/>
        <v>14.877974999999999</v>
      </c>
      <c r="H5" s="6">
        <f t="shared" si="2"/>
        <v>5</v>
      </c>
      <c r="I5" s="6" t="str">
        <f t="shared" si="3"/>
        <v>Não</v>
      </c>
      <c r="J5" t="s">
        <v>1294</v>
      </c>
      <c r="K5" t="s">
        <v>387</v>
      </c>
      <c r="L5" t="s">
        <v>1295</v>
      </c>
      <c r="M5" t="s">
        <v>251</v>
      </c>
      <c r="N5" t="s">
        <v>1296</v>
      </c>
      <c r="O5" t="s">
        <v>278</v>
      </c>
      <c r="P5" t="s">
        <v>278</v>
      </c>
      <c r="Q5">
        <v>1</v>
      </c>
      <c r="R5">
        <v>1</v>
      </c>
      <c r="S5" t="s">
        <v>1297</v>
      </c>
      <c r="T5" t="s">
        <v>1298</v>
      </c>
      <c r="V5" t="s">
        <v>1299</v>
      </c>
      <c r="W5" t="s">
        <v>1300</v>
      </c>
      <c r="AA5" t="s">
        <v>1268</v>
      </c>
      <c r="AB5">
        <v>3</v>
      </c>
    </row>
    <row r="6" spans="1:28" ht="18" customHeight="1">
      <c r="A6" t="s">
        <v>1724</v>
      </c>
      <c r="B6" t="s">
        <v>250</v>
      </c>
      <c r="C6" t="s">
        <v>1733</v>
      </c>
      <c r="D6" s="66">
        <v>45537.543730425845</v>
      </c>
      <c r="E6" s="66">
        <v>45527.735325283698</v>
      </c>
      <c r="F6" s="6">
        <f t="shared" si="0"/>
        <v>7</v>
      </c>
      <c r="G6" s="6">
        <f t="shared" si="1"/>
        <v>6.9997340000000001</v>
      </c>
      <c r="H6" s="6">
        <f t="shared" si="2"/>
        <v>12</v>
      </c>
      <c r="I6" s="6" t="str">
        <f t="shared" si="3"/>
        <v>Sim</v>
      </c>
      <c r="J6" t="s">
        <v>508</v>
      </c>
      <c r="K6" t="s">
        <v>387</v>
      </c>
      <c r="L6" t="s">
        <v>606</v>
      </c>
      <c r="M6" t="s">
        <v>292</v>
      </c>
      <c r="N6" t="s">
        <v>613</v>
      </c>
      <c r="O6" t="s">
        <v>280</v>
      </c>
      <c r="P6" t="s">
        <v>280</v>
      </c>
      <c r="Q6">
        <v>6</v>
      </c>
      <c r="R6">
        <v>0</v>
      </c>
      <c r="S6" t="s">
        <v>1394</v>
      </c>
      <c r="T6" t="s">
        <v>1395</v>
      </c>
      <c r="V6" t="s">
        <v>1396</v>
      </c>
      <c r="W6" t="s">
        <v>1249</v>
      </c>
    </row>
    <row r="7" spans="1:28" ht="18" customHeight="1">
      <c r="A7" t="s">
        <v>1725</v>
      </c>
      <c r="B7" t="s">
        <v>250</v>
      </c>
      <c r="C7" t="s">
        <v>1735</v>
      </c>
      <c r="D7" s="66">
        <v>45551.421923775284</v>
      </c>
      <c r="E7" s="66">
        <v>45476.777122781561</v>
      </c>
      <c r="F7" s="6">
        <f t="shared" si="0"/>
        <v>54</v>
      </c>
      <c r="G7" s="6">
        <f t="shared" si="1"/>
        <v>50.989559999999997</v>
      </c>
      <c r="H7" s="6">
        <f t="shared" si="2"/>
        <v>12</v>
      </c>
      <c r="I7" s="6" t="str">
        <f t="shared" si="3"/>
        <v>Não</v>
      </c>
      <c r="J7" t="s">
        <v>1468</v>
      </c>
      <c r="K7" t="s">
        <v>285</v>
      </c>
      <c r="L7" t="s">
        <v>1469</v>
      </c>
      <c r="M7" t="s">
        <v>292</v>
      </c>
      <c r="N7" t="s">
        <v>350</v>
      </c>
      <c r="O7" t="s">
        <v>280</v>
      </c>
      <c r="P7" t="s">
        <v>280</v>
      </c>
      <c r="Q7">
        <v>6</v>
      </c>
      <c r="R7">
        <v>0</v>
      </c>
      <c r="S7" t="s">
        <v>1470</v>
      </c>
      <c r="T7" t="s">
        <v>1471</v>
      </c>
      <c r="V7" t="s">
        <v>1472</v>
      </c>
      <c r="W7" t="s">
        <v>1473</v>
      </c>
      <c r="AA7" t="s">
        <v>1409</v>
      </c>
    </row>
    <row r="8" spans="1:28" ht="18" customHeight="1">
      <c r="A8" t="s">
        <v>1723</v>
      </c>
      <c r="B8" t="s">
        <v>250</v>
      </c>
      <c r="C8" t="s">
        <v>1736</v>
      </c>
      <c r="D8" s="66">
        <v>45553.72858098783</v>
      </c>
      <c r="E8" s="66">
        <v>45546.614835184228</v>
      </c>
      <c r="F8" s="6">
        <f t="shared" si="0"/>
        <v>6</v>
      </c>
      <c r="G8" s="6">
        <f t="shared" si="1"/>
        <v>5.6886570000000001</v>
      </c>
      <c r="H8" s="6">
        <f t="shared" si="2"/>
        <v>12</v>
      </c>
      <c r="I8" s="6" t="str">
        <f t="shared" si="3"/>
        <v>Sim</v>
      </c>
      <c r="J8" t="s">
        <v>801</v>
      </c>
      <c r="K8" t="s">
        <v>285</v>
      </c>
      <c r="L8" t="s">
        <v>802</v>
      </c>
      <c r="M8" t="s">
        <v>334</v>
      </c>
      <c r="N8" t="s">
        <v>350</v>
      </c>
      <c r="O8" t="s">
        <v>280</v>
      </c>
      <c r="P8" t="s">
        <v>278</v>
      </c>
      <c r="Q8">
        <v>6</v>
      </c>
      <c r="R8">
        <v>6</v>
      </c>
      <c r="S8" t="s">
        <v>1507</v>
      </c>
      <c r="V8" t="s">
        <v>1508</v>
      </c>
      <c r="W8" t="s">
        <v>1509</v>
      </c>
    </row>
    <row r="9" spans="1:28" ht="18" customHeight="1">
      <c r="A9" t="s">
        <v>1723</v>
      </c>
      <c r="B9" t="s">
        <v>250</v>
      </c>
      <c r="C9" t="s">
        <v>1737</v>
      </c>
      <c r="D9" s="66">
        <v>45506.441655846618</v>
      </c>
      <c r="E9" s="66">
        <v>45492.521114357442</v>
      </c>
      <c r="F9" s="6">
        <f t="shared" si="0"/>
        <v>11</v>
      </c>
      <c r="G9" s="6">
        <f t="shared" si="1"/>
        <v>8.0425000000000004</v>
      </c>
      <c r="H9" s="6">
        <f t="shared" si="2"/>
        <v>8</v>
      </c>
      <c r="I9" s="6" t="str">
        <f t="shared" si="3"/>
        <v>Não</v>
      </c>
      <c r="J9" t="s">
        <v>822</v>
      </c>
      <c r="K9" t="s">
        <v>288</v>
      </c>
      <c r="L9" t="s">
        <v>823</v>
      </c>
      <c r="M9" t="s">
        <v>292</v>
      </c>
      <c r="N9" t="s">
        <v>1173</v>
      </c>
      <c r="O9" t="s">
        <v>279</v>
      </c>
      <c r="P9" t="s">
        <v>279</v>
      </c>
      <c r="Q9">
        <v>1</v>
      </c>
      <c r="R9">
        <v>1</v>
      </c>
      <c r="S9" t="s">
        <v>1174</v>
      </c>
      <c r="V9" t="s">
        <v>1175</v>
      </c>
      <c r="W9" t="s">
        <v>1176</v>
      </c>
      <c r="AA9" t="s">
        <v>1262</v>
      </c>
      <c r="AB9">
        <v>2</v>
      </c>
    </row>
    <row r="10" spans="1:28" ht="18" customHeight="1">
      <c r="A10" t="s">
        <v>1726</v>
      </c>
      <c r="B10" t="s">
        <v>250</v>
      </c>
      <c r="C10" t="s">
        <v>1736</v>
      </c>
      <c r="D10" s="66">
        <v>45555.61146678793</v>
      </c>
      <c r="E10" s="66">
        <v>45545.656941214744</v>
      </c>
      <c r="F10" s="6">
        <f t="shared" si="0"/>
        <v>9</v>
      </c>
      <c r="G10" s="6">
        <f t="shared" si="1"/>
        <v>8.9166670000000003</v>
      </c>
      <c r="H10" s="6">
        <f t="shared" si="2"/>
        <v>8</v>
      </c>
      <c r="I10" s="6" t="str">
        <f t="shared" si="3"/>
        <v>Não</v>
      </c>
      <c r="J10" t="s">
        <v>415</v>
      </c>
      <c r="K10" t="s">
        <v>387</v>
      </c>
      <c r="L10" t="s">
        <v>606</v>
      </c>
      <c r="M10" t="s">
        <v>292</v>
      </c>
      <c r="N10" t="s">
        <v>148</v>
      </c>
      <c r="O10" t="s">
        <v>279</v>
      </c>
      <c r="P10" t="s">
        <v>279</v>
      </c>
      <c r="Q10">
        <v>6</v>
      </c>
      <c r="R10">
        <v>19</v>
      </c>
      <c r="S10" t="s">
        <v>1537</v>
      </c>
      <c r="V10" t="s">
        <v>1538</v>
      </c>
      <c r="W10" t="s">
        <v>1539</v>
      </c>
      <c r="AA10" t="s">
        <v>1419</v>
      </c>
    </row>
    <row r="11" spans="1:28" ht="18" customHeight="1">
      <c r="A11" t="s">
        <v>1727</v>
      </c>
      <c r="B11" t="s">
        <v>551</v>
      </c>
      <c r="C11" t="s">
        <v>1737</v>
      </c>
      <c r="D11" s="66">
        <v>45537.74749962597</v>
      </c>
      <c r="E11" s="66">
        <v>45519.524822425774</v>
      </c>
      <c r="F11" s="6">
        <f t="shared" si="0"/>
        <v>13</v>
      </c>
      <c r="G11" s="6">
        <f t="shared" si="1"/>
        <v>13</v>
      </c>
      <c r="H11" s="6">
        <f t="shared" si="2"/>
        <v>8</v>
      </c>
      <c r="I11" s="6" t="str">
        <f t="shared" si="3"/>
        <v>Não</v>
      </c>
      <c r="J11" t="s">
        <v>404</v>
      </c>
      <c r="K11" t="s">
        <v>387</v>
      </c>
      <c r="L11" t="s">
        <v>1699</v>
      </c>
      <c r="M11" t="s">
        <v>292</v>
      </c>
      <c r="N11" t="s">
        <v>1700</v>
      </c>
      <c r="O11" t="s">
        <v>279</v>
      </c>
      <c r="P11" t="s">
        <v>279</v>
      </c>
      <c r="Q11">
        <v>5</v>
      </c>
      <c r="R11">
        <v>0</v>
      </c>
      <c r="S11" t="s">
        <v>1701</v>
      </c>
      <c r="V11" t="s">
        <v>1702</v>
      </c>
      <c r="AB11">
        <v>1</v>
      </c>
    </row>
    <row r="12" spans="1:28" ht="18" customHeight="1">
      <c r="A12" t="s">
        <v>1728</v>
      </c>
      <c r="B12" t="s">
        <v>250</v>
      </c>
      <c r="C12" t="s">
        <v>1737</v>
      </c>
      <c r="D12" s="66">
        <v>45537.670262059029</v>
      </c>
      <c r="E12" s="66">
        <v>45537.506692283023</v>
      </c>
      <c r="F12" s="6">
        <f t="shared" si="0"/>
        <v>1</v>
      </c>
      <c r="G12" s="6">
        <f t="shared" si="1"/>
        <v>0.87362300000000004</v>
      </c>
      <c r="H12" s="6">
        <f t="shared" si="2"/>
        <v>5</v>
      </c>
      <c r="I12" s="6" t="str">
        <f t="shared" si="3"/>
        <v>Sim</v>
      </c>
      <c r="J12" t="s">
        <v>1398</v>
      </c>
      <c r="K12" t="s">
        <v>387</v>
      </c>
      <c r="L12" t="s">
        <v>606</v>
      </c>
      <c r="M12" t="s">
        <v>292</v>
      </c>
      <c r="N12" t="s">
        <v>1399</v>
      </c>
      <c r="O12" t="s">
        <v>278</v>
      </c>
      <c r="P12" t="s">
        <v>1400</v>
      </c>
      <c r="Q12">
        <v>5</v>
      </c>
      <c r="R12">
        <v>0</v>
      </c>
      <c r="S12" t="s">
        <v>1401</v>
      </c>
      <c r="V12" t="s">
        <v>1402</v>
      </c>
      <c r="W12" t="s">
        <v>1403</v>
      </c>
      <c r="AA12" t="s">
        <v>1426</v>
      </c>
    </row>
    <row r="13" spans="1:28" ht="18" customHeight="1">
      <c r="A13" t="s">
        <v>1729</v>
      </c>
      <c r="B13" t="s">
        <v>250</v>
      </c>
      <c r="C13" t="s">
        <v>1737</v>
      </c>
      <c r="D13" s="66">
        <v>45534.661715053284</v>
      </c>
      <c r="E13" s="66">
        <v>45418.614167042164</v>
      </c>
      <c r="F13" s="6">
        <f t="shared" si="0"/>
        <v>85</v>
      </c>
      <c r="G13" s="6">
        <f t="shared" si="1"/>
        <v>15.584248000000002</v>
      </c>
      <c r="H13" s="6">
        <f t="shared" si="2"/>
        <v>8</v>
      </c>
      <c r="I13" s="6" t="str">
        <f t="shared" si="3"/>
        <v>Não</v>
      </c>
      <c r="J13" t="s">
        <v>392</v>
      </c>
      <c r="K13" t="s">
        <v>387</v>
      </c>
      <c r="L13" t="s">
        <v>388</v>
      </c>
      <c r="M13" t="s">
        <v>334</v>
      </c>
      <c r="N13" t="s">
        <v>1283</v>
      </c>
      <c r="O13" t="s">
        <v>279</v>
      </c>
      <c r="P13" t="s">
        <v>279</v>
      </c>
      <c r="Q13">
        <v>4</v>
      </c>
      <c r="R13">
        <v>0</v>
      </c>
      <c r="S13" t="s">
        <v>1284</v>
      </c>
      <c r="V13" t="s">
        <v>1285</v>
      </c>
      <c r="W13" t="s">
        <v>1286</v>
      </c>
      <c r="X13" t="s">
        <v>1287</v>
      </c>
      <c r="AA13" t="s">
        <v>1202</v>
      </c>
      <c r="AB13">
        <v>1</v>
      </c>
    </row>
    <row r="14" spans="1:28" ht="18" customHeight="1">
      <c r="A14" t="s">
        <v>1727</v>
      </c>
      <c r="B14" t="s">
        <v>250</v>
      </c>
      <c r="C14" t="s">
        <v>1734</v>
      </c>
      <c r="D14" s="66">
        <v>45510.694327077472</v>
      </c>
      <c r="E14" s="66">
        <v>45450.504973589537</v>
      </c>
      <c r="F14" s="6">
        <f t="shared" si="0"/>
        <v>43</v>
      </c>
      <c r="G14" s="6">
        <f t="shared" si="1"/>
        <v>43</v>
      </c>
      <c r="H14" s="6" t="str">
        <f t="shared" si="2"/>
        <v xml:space="preserve"> </v>
      </c>
      <c r="I14" s="6" t="str">
        <f t="shared" si="3"/>
        <v>Sim</v>
      </c>
      <c r="J14" t="s">
        <v>415</v>
      </c>
      <c r="K14" t="s">
        <v>387</v>
      </c>
      <c r="L14" t="s">
        <v>606</v>
      </c>
      <c r="M14" t="s">
        <v>289</v>
      </c>
      <c r="N14" t="s">
        <v>1360</v>
      </c>
      <c r="O14" t="s">
        <v>334</v>
      </c>
      <c r="P14" t="s">
        <v>334</v>
      </c>
      <c r="Q14">
        <v>1</v>
      </c>
      <c r="R14">
        <v>44</v>
      </c>
      <c r="S14" t="s">
        <v>1361</v>
      </c>
      <c r="V14" t="s">
        <v>1362</v>
      </c>
      <c r="AA14" t="s">
        <v>1231</v>
      </c>
      <c r="AB14">
        <v>1</v>
      </c>
    </row>
    <row r="15" spans="1:28" ht="18" customHeight="1">
      <c r="A15" t="s">
        <v>1725</v>
      </c>
      <c r="B15" t="s">
        <v>250</v>
      </c>
      <c r="C15" t="s">
        <v>1734</v>
      </c>
      <c r="D15" s="66">
        <v>45513.457853382999</v>
      </c>
      <c r="E15" s="66">
        <v>45506.524115250919</v>
      </c>
      <c r="F15" s="6">
        <f t="shared" si="0"/>
        <v>6</v>
      </c>
      <c r="G15" s="6">
        <f t="shared" si="1"/>
        <v>5.0991900000000001</v>
      </c>
      <c r="H15" s="6">
        <f t="shared" si="2"/>
        <v>5</v>
      </c>
      <c r="I15" s="6" t="str">
        <f t="shared" si="3"/>
        <v>Não</v>
      </c>
      <c r="J15" t="s">
        <v>508</v>
      </c>
      <c r="K15" t="s">
        <v>387</v>
      </c>
      <c r="L15" t="s">
        <v>381</v>
      </c>
      <c r="M15" t="s">
        <v>289</v>
      </c>
      <c r="N15" t="s">
        <v>1193</v>
      </c>
      <c r="O15" t="s">
        <v>278</v>
      </c>
      <c r="P15" t="s">
        <v>547</v>
      </c>
      <c r="Q15">
        <v>1</v>
      </c>
      <c r="R15">
        <v>5</v>
      </c>
      <c r="S15" t="s">
        <v>1194</v>
      </c>
      <c r="V15" t="s">
        <v>1195</v>
      </c>
      <c r="W15" t="s">
        <v>1196</v>
      </c>
      <c r="AB15">
        <v>1</v>
      </c>
    </row>
    <row r="16" spans="1:28" ht="18" customHeight="1">
      <c r="A16" t="s">
        <v>1726</v>
      </c>
      <c r="B16" t="s">
        <v>250</v>
      </c>
      <c r="C16" t="s">
        <v>1733</v>
      </c>
      <c r="D16" s="66">
        <v>45524.643604756275</v>
      </c>
      <c r="E16" s="66">
        <v>45497.633993493495</v>
      </c>
      <c r="F16" s="6">
        <f t="shared" si="0"/>
        <v>20</v>
      </c>
      <c r="G16" s="6">
        <f t="shared" si="1"/>
        <v>20</v>
      </c>
      <c r="H16" s="6">
        <f t="shared" si="2"/>
        <v>5</v>
      </c>
      <c r="I16" s="6" t="str">
        <f t="shared" si="3"/>
        <v>Não</v>
      </c>
      <c r="J16" t="s">
        <v>1333</v>
      </c>
      <c r="K16" t="s">
        <v>288</v>
      </c>
      <c r="L16" t="s">
        <v>1334</v>
      </c>
      <c r="M16" t="s">
        <v>334</v>
      </c>
      <c r="N16" t="s">
        <v>1335</v>
      </c>
      <c r="O16" t="s">
        <v>278</v>
      </c>
      <c r="P16" t="s">
        <v>334</v>
      </c>
      <c r="Q16">
        <v>1</v>
      </c>
      <c r="R16">
        <v>0</v>
      </c>
      <c r="S16" t="s">
        <v>1336</v>
      </c>
      <c r="V16" t="s">
        <v>1337</v>
      </c>
      <c r="AA16" t="s">
        <v>1293</v>
      </c>
      <c r="AB16">
        <v>1</v>
      </c>
    </row>
    <row r="17" spans="1:28" ht="18" customHeight="1">
      <c r="A17" t="s">
        <v>1728</v>
      </c>
      <c r="B17" t="s">
        <v>250</v>
      </c>
      <c r="C17" t="s">
        <v>1733</v>
      </c>
      <c r="D17" s="66">
        <v>45534.661475169814</v>
      </c>
      <c r="E17" s="66">
        <v>45527.502364918786</v>
      </c>
      <c r="F17" s="6">
        <f t="shared" si="0"/>
        <v>6</v>
      </c>
      <c r="G17" s="6">
        <f t="shared" si="1"/>
        <v>3.0801270000000001</v>
      </c>
      <c r="H17" s="6">
        <f t="shared" si="2"/>
        <v>8</v>
      </c>
      <c r="I17" s="6" t="str">
        <f t="shared" si="3"/>
        <v>Sim</v>
      </c>
      <c r="J17" t="s">
        <v>1273</v>
      </c>
      <c r="K17" t="s">
        <v>288</v>
      </c>
      <c r="L17" t="s">
        <v>1274</v>
      </c>
      <c r="M17" t="s">
        <v>292</v>
      </c>
      <c r="N17" t="s">
        <v>1275</v>
      </c>
      <c r="O17" t="s">
        <v>279</v>
      </c>
      <c r="P17" t="s">
        <v>279</v>
      </c>
      <c r="Q17">
        <v>1</v>
      </c>
      <c r="R17">
        <v>0</v>
      </c>
      <c r="S17" t="s">
        <v>1276</v>
      </c>
      <c r="V17" t="s">
        <v>1277</v>
      </c>
      <c r="W17" t="s">
        <v>1278</v>
      </c>
      <c r="AA17" t="s">
        <v>1301</v>
      </c>
      <c r="AB17">
        <v>1</v>
      </c>
    </row>
    <row r="18" spans="1:28" ht="18" customHeight="1">
      <c r="A18" t="s">
        <v>1730</v>
      </c>
      <c r="B18" t="s">
        <v>252</v>
      </c>
      <c r="C18" t="s">
        <v>1737</v>
      </c>
      <c r="D18" s="66">
        <v>45530.452460976034</v>
      </c>
      <c r="E18" s="66">
        <v>45524.379401970189</v>
      </c>
      <c r="F18" s="6">
        <f t="shared" si="0"/>
        <v>5</v>
      </c>
      <c r="G18" s="6">
        <f t="shared" si="1"/>
        <v>5</v>
      </c>
      <c r="H18" s="6">
        <f t="shared" si="2"/>
        <v>8</v>
      </c>
      <c r="I18" s="6" t="str">
        <f t="shared" si="3"/>
        <v>Sim</v>
      </c>
      <c r="J18" t="s">
        <v>1372</v>
      </c>
      <c r="K18" t="s">
        <v>855</v>
      </c>
      <c r="L18" t="s">
        <v>1373</v>
      </c>
      <c r="M18" t="s">
        <v>292</v>
      </c>
      <c r="N18" t="s">
        <v>969</v>
      </c>
      <c r="O18" t="s">
        <v>279</v>
      </c>
      <c r="P18" t="s">
        <v>279</v>
      </c>
      <c r="S18" t="s">
        <v>1374</v>
      </c>
      <c r="AB18">
        <v>1</v>
      </c>
    </row>
    <row r="19" spans="1:28" ht="18" customHeight="1">
      <c r="A19" t="s">
        <v>1729</v>
      </c>
      <c r="B19" t="s">
        <v>252</v>
      </c>
      <c r="C19" t="s">
        <v>1734</v>
      </c>
      <c r="D19" s="66">
        <v>45534.433861270001</v>
      </c>
      <c r="E19" s="66">
        <v>45533.702180116481</v>
      </c>
      <c r="F19" s="6">
        <f t="shared" si="0"/>
        <v>2</v>
      </c>
      <c r="G19" s="6">
        <f t="shared" si="1"/>
        <v>2</v>
      </c>
      <c r="H19" s="6" t="str">
        <f t="shared" si="2"/>
        <v xml:space="preserve"> </v>
      </c>
      <c r="I19" s="6" t="str">
        <f t="shared" si="3"/>
        <v>Sim</v>
      </c>
      <c r="J19" t="s">
        <v>427</v>
      </c>
      <c r="K19" t="s">
        <v>288</v>
      </c>
      <c r="L19" t="s">
        <v>428</v>
      </c>
      <c r="M19" t="s">
        <v>292</v>
      </c>
      <c r="N19" t="s">
        <v>1323</v>
      </c>
      <c r="O19" t="s">
        <v>633</v>
      </c>
      <c r="P19" t="s">
        <v>633</v>
      </c>
      <c r="S19" t="s">
        <v>1324</v>
      </c>
      <c r="AB19">
        <v>1</v>
      </c>
    </row>
    <row r="20" spans="1:28" ht="18" customHeight="1">
      <c r="A20" t="s">
        <v>1729</v>
      </c>
      <c r="B20" t="s">
        <v>250</v>
      </c>
      <c r="C20" t="s">
        <v>1737</v>
      </c>
      <c r="D20" s="66">
        <v>45523.632038514246</v>
      </c>
      <c r="E20" s="66">
        <v>45502.645894544337</v>
      </c>
      <c r="F20" s="6">
        <f t="shared" si="0"/>
        <v>16</v>
      </c>
      <c r="G20" s="6">
        <f t="shared" si="1"/>
        <v>16</v>
      </c>
      <c r="H20" s="6" t="str">
        <f t="shared" si="2"/>
        <v xml:space="preserve"> </v>
      </c>
      <c r="I20" s="6" t="str">
        <f t="shared" si="3"/>
        <v>Sim</v>
      </c>
      <c r="J20" t="s">
        <v>1333</v>
      </c>
      <c r="K20" t="s">
        <v>288</v>
      </c>
      <c r="L20" t="s">
        <v>1334</v>
      </c>
      <c r="M20" t="s">
        <v>334</v>
      </c>
      <c r="N20" t="s">
        <v>1353</v>
      </c>
      <c r="O20" t="s">
        <v>334</v>
      </c>
      <c r="P20" t="s">
        <v>334</v>
      </c>
      <c r="S20" t="s">
        <v>1354</v>
      </c>
      <c r="T20" t="s">
        <v>1355</v>
      </c>
      <c r="Y20" t="s">
        <v>1356</v>
      </c>
      <c r="AB20">
        <v>1</v>
      </c>
    </row>
    <row r="21" spans="1:28" ht="18" customHeight="1">
      <c r="A21" t="s">
        <v>1722</v>
      </c>
      <c r="B21" t="s">
        <v>250</v>
      </c>
      <c r="C21" t="s">
        <v>1733</v>
      </c>
      <c r="D21" s="66">
        <v>45544.551146508034</v>
      </c>
      <c r="E21" s="66">
        <v>45524.651672037318</v>
      </c>
      <c r="F21" s="6">
        <f t="shared" si="0"/>
        <v>15</v>
      </c>
      <c r="G21" s="6">
        <f t="shared" si="1"/>
        <v>11.175926</v>
      </c>
      <c r="H21" s="6">
        <f t="shared" si="2"/>
        <v>5</v>
      </c>
      <c r="I21" s="6" t="str">
        <f t="shared" si="3"/>
        <v>Não</v>
      </c>
      <c r="J21" t="s">
        <v>1420</v>
      </c>
      <c r="K21" t="s">
        <v>288</v>
      </c>
      <c r="L21" t="s">
        <v>1421</v>
      </c>
      <c r="M21" t="s">
        <v>292</v>
      </c>
      <c r="N21" t="s">
        <v>1422</v>
      </c>
      <c r="O21" t="s">
        <v>278</v>
      </c>
      <c r="P21" t="s">
        <v>278</v>
      </c>
      <c r="Q21">
        <v>4</v>
      </c>
      <c r="R21">
        <v>0</v>
      </c>
      <c r="S21" t="s">
        <v>1423</v>
      </c>
      <c r="V21" t="s">
        <v>1424</v>
      </c>
      <c r="W21" t="s">
        <v>1425</v>
      </c>
      <c r="AA21" t="s">
        <v>1437</v>
      </c>
    </row>
    <row r="22" spans="1:28" ht="18" customHeight="1">
      <c r="A22" t="s">
        <v>1723</v>
      </c>
      <c r="B22" t="s">
        <v>250</v>
      </c>
      <c r="C22" t="s">
        <v>1734</v>
      </c>
      <c r="D22" s="66">
        <v>45539.62227025639</v>
      </c>
      <c r="E22" s="66">
        <v>45537.720631792028</v>
      </c>
      <c r="F22" s="6">
        <f t="shared" si="0"/>
        <v>3</v>
      </c>
      <c r="G22" s="6">
        <f t="shared" si="1"/>
        <v>3</v>
      </c>
      <c r="H22" s="6">
        <f t="shared" si="2"/>
        <v>8</v>
      </c>
      <c r="I22" s="6" t="str">
        <f t="shared" si="3"/>
        <v>Sim</v>
      </c>
      <c r="J22" t="s">
        <v>1164</v>
      </c>
      <c r="K22" t="s">
        <v>285</v>
      </c>
      <c r="L22" t="s">
        <v>688</v>
      </c>
      <c r="M22" t="s">
        <v>292</v>
      </c>
      <c r="N22" t="s">
        <v>1296</v>
      </c>
      <c r="O22" t="s">
        <v>279</v>
      </c>
      <c r="P22" t="s">
        <v>547</v>
      </c>
      <c r="Q22">
        <v>4</v>
      </c>
      <c r="R22">
        <v>0</v>
      </c>
      <c r="S22" t="s">
        <v>1704</v>
      </c>
      <c r="V22" t="s">
        <v>1705</v>
      </c>
      <c r="AA22" t="s">
        <v>1441</v>
      </c>
    </row>
    <row r="23" spans="1:28" ht="18" customHeight="1">
      <c r="A23" t="s">
        <v>1723</v>
      </c>
      <c r="B23" t="s">
        <v>250</v>
      </c>
      <c r="C23" t="s">
        <v>1735</v>
      </c>
      <c r="D23" s="66">
        <v>45539.765888529422</v>
      </c>
      <c r="E23" s="66">
        <v>45537.722987745823</v>
      </c>
      <c r="F23" s="6">
        <f t="shared" si="0"/>
        <v>3</v>
      </c>
      <c r="G23" s="6">
        <f t="shared" si="1"/>
        <v>3</v>
      </c>
      <c r="H23" s="6">
        <f t="shared" si="2"/>
        <v>8</v>
      </c>
      <c r="I23" s="6" t="str">
        <f t="shared" si="3"/>
        <v>Sim</v>
      </c>
      <c r="J23" t="s">
        <v>1164</v>
      </c>
      <c r="K23" t="s">
        <v>285</v>
      </c>
      <c r="L23" t="s">
        <v>688</v>
      </c>
      <c r="M23" t="s">
        <v>292</v>
      </c>
      <c r="N23" t="s">
        <v>1672</v>
      </c>
      <c r="O23" t="s">
        <v>279</v>
      </c>
      <c r="P23" t="s">
        <v>547</v>
      </c>
      <c r="Q23">
        <v>3</v>
      </c>
      <c r="R23">
        <v>0</v>
      </c>
      <c r="S23" t="s">
        <v>1673</v>
      </c>
      <c r="V23" t="s">
        <v>1674</v>
      </c>
      <c r="AA23" t="s">
        <v>1467</v>
      </c>
      <c r="AB23">
        <v>7</v>
      </c>
    </row>
    <row r="24" spans="1:28" ht="18" customHeight="1">
      <c r="A24" t="s">
        <v>1722</v>
      </c>
      <c r="B24" t="s">
        <v>43</v>
      </c>
      <c r="C24" t="s">
        <v>1735</v>
      </c>
      <c r="D24" s="66">
        <v>45560.752522411116</v>
      </c>
      <c r="E24" s="66">
        <v>45538.597756519666</v>
      </c>
      <c r="F24" s="6">
        <f t="shared" si="0"/>
        <v>17</v>
      </c>
      <c r="G24" s="6">
        <f t="shared" si="1"/>
        <v>15.005763999999999</v>
      </c>
      <c r="H24" s="6">
        <f t="shared" si="2"/>
        <v>12</v>
      </c>
      <c r="I24" s="6" t="str">
        <f t="shared" si="3"/>
        <v>Não</v>
      </c>
      <c r="J24" t="s">
        <v>415</v>
      </c>
      <c r="K24" t="s">
        <v>387</v>
      </c>
      <c r="L24" t="s">
        <v>606</v>
      </c>
      <c r="M24" t="s">
        <v>292</v>
      </c>
      <c r="N24" t="s">
        <v>1547</v>
      </c>
      <c r="O24" t="s">
        <v>280</v>
      </c>
      <c r="P24" t="s">
        <v>278</v>
      </c>
      <c r="Q24">
        <v>3</v>
      </c>
      <c r="R24">
        <v>0</v>
      </c>
      <c r="S24" t="s">
        <v>1548</v>
      </c>
      <c r="T24" t="s">
        <v>1549</v>
      </c>
      <c r="V24" t="s">
        <v>1550</v>
      </c>
      <c r="W24" t="s">
        <v>1551</v>
      </c>
      <c r="AA24" t="s">
        <v>1454</v>
      </c>
      <c r="AB24">
        <v>1</v>
      </c>
    </row>
    <row r="25" spans="1:28" ht="18" customHeight="1">
      <c r="A25" t="s">
        <v>1725</v>
      </c>
      <c r="B25" t="s">
        <v>250</v>
      </c>
      <c r="C25" t="s">
        <v>1736</v>
      </c>
      <c r="D25" s="66">
        <v>45541.407483518597</v>
      </c>
      <c r="E25" s="66">
        <v>45511.730772024704</v>
      </c>
      <c r="F25" s="6">
        <f t="shared" si="0"/>
        <v>23</v>
      </c>
      <c r="G25" s="6">
        <f t="shared" si="1"/>
        <v>22.102800999999999</v>
      </c>
      <c r="H25" s="6">
        <f t="shared" si="2"/>
        <v>12</v>
      </c>
      <c r="I25" s="6" t="str">
        <f t="shared" si="3"/>
        <v>Não</v>
      </c>
      <c r="J25" t="s">
        <v>1414</v>
      </c>
      <c r="K25" t="s">
        <v>855</v>
      </c>
      <c r="L25" t="s">
        <v>443</v>
      </c>
      <c r="M25" t="s">
        <v>292</v>
      </c>
      <c r="N25" t="s">
        <v>1415</v>
      </c>
      <c r="O25" t="s">
        <v>280</v>
      </c>
      <c r="P25" t="s">
        <v>278</v>
      </c>
      <c r="Q25">
        <v>3</v>
      </c>
      <c r="R25">
        <v>21</v>
      </c>
      <c r="S25" t="s">
        <v>1416</v>
      </c>
      <c r="V25" t="s">
        <v>1417</v>
      </c>
      <c r="W25" t="s">
        <v>1418</v>
      </c>
    </row>
    <row r="26" spans="1:28" ht="18" customHeight="1">
      <c r="A26" t="s">
        <v>1730</v>
      </c>
      <c r="B26" t="s">
        <v>250</v>
      </c>
      <c r="C26" t="s">
        <v>1735</v>
      </c>
      <c r="D26" s="66">
        <v>45555.40896744161</v>
      </c>
      <c r="E26" s="66">
        <v>45551.391673070531</v>
      </c>
      <c r="F26" s="6">
        <f t="shared" si="0"/>
        <v>5</v>
      </c>
      <c r="G26" s="6">
        <f t="shared" si="1"/>
        <v>4.9998379999999996</v>
      </c>
      <c r="H26" s="6">
        <f t="shared" si="2"/>
        <v>12</v>
      </c>
      <c r="I26" s="6" t="str">
        <f t="shared" si="3"/>
        <v>Sim</v>
      </c>
      <c r="J26" t="s">
        <v>478</v>
      </c>
      <c r="K26" t="s">
        <v>285</v>
      </c>
      <c r="L26" t="s">
        <v>1521</v>
      </c>
      <c r="M26" t="s">
        <v>292</v>
      </c>
      <c r="N26" t="s">
        <v>1522</v>
      </c>
      <c r="O26" t="s">
        <v>280</v>
      </c>
      <c r="P26" t="s">
        <v>280</v>
      </c>
      <c r="Q26">
        <v>3</v>
      </c>
      <c r="R26">
        <v>0</v>
      </c>
      <c r="S26" t="s">
        <v>1523</v>
      </c>
      <c r="T26" t="s">
        <v>1524</v>
      </c>
      <c r="V26" t="s">
        <v>1525</v>
      </c>
      <c r="W26" t="s">
        <v>1138</v>
      </c>
      <c r="Y26" t="s">
        <v>1526</v>
      </c>
    </row>
    <row r="27" spans="1:28" ht="18" customHeight="1">
      <c r="A27" t="s">
        <v>1727</v>
      </c>
      <c r="B27" t="s">
        <v>250</v>
      </c>
      <c r="C27" t="s">
        <v>1736</v>
      </c>
      <c r="D27" s="66">
        <v>45565.512802589568</v>
      </c>
      <c r="E27" s="66">
        <v>45554.637832390901</v>
      </c>
      <c r="F27" s="6">
        <f t="shared" si="0"/>
        <v>8</v>
      </c>
      <c r="G27" s="6">
        <f t="shared" si="1"/>
        <v>7.8782749999999995</v>
      </c>
      <c r="H27" s="6">
        <f t="shared" si="2"/>
        <v>8</v>
      </c>
      <c r="I27" s="6" t="str">
        <f t="shared" si="3"/>
        <v>Sim</v>
      </c>
      <c r="J27" t="s">
        <v>1580</v>
      </c>
      <c r="K27" t="s">
        <v>287</v>
      </c>
      <c r="L27" t="s">
        <v>1581</v>
      </c>
      <c r="M27" t="s">
        <v>292</v>
      </c>
      <c r="N27" t="s">
        <v>1582</v>
      </c>
      <c r="O27" t="s">
        <v>279</v>
      </c>
      <c r="P27" t="s">
        <v>278</v>
      </c>
      <c r="Q27">
        <v>3</v>
      </c>
      <c r="R27">
        <v>0</v>
      </c>
      <c r="S27" t="s">
        <v>1583</v>
      </c>
      <c r="T27" t="s">
        <v>1584</v>
      </c>
      <c r="U27" t="s">
        <v>1585</v>
      </c>
      <c r="V27" t="s">
        <v>1586</v>
      </c>
      <c r="W27" t="s">
        <v>1587</v>
      </c>
      <c r="AA27" t="s">
        <v>1459</v>
      </c>
    </row>
    <row r="28" spans="1:28" ht="18" customHeight="1">
      <c r="A28" t="s">
        <v>1722</v>
      </c>
      <c r="B28" t="s">
        <v>250</v>
      </c>
      <c r="C28" t="s">
        <v>1736</v>
      </c>
      <c r="D28" s="66">
        <v>45548.414274376286</v>
      </c>
      <c r="E28" s="66">
        <v>45503.702449793898</v>
      </c>
      <c r="F28" s="6">
        <f t="shared" si="0"/>
        <v>34</v>
      </c>
      <c r="G28" s="6">
        <f t="shared" si="1"/>
        <v>34</v>
      </c>
      <c r="H28" s="6">
        <f t="shared" si="2"/>
        <v>12</v>
      </c>
      <c r="I28" s="6" t="str">
        <f t="shared" si="3"/>
        <v>Não</v>
      </c>
      <c r="J28" t="s">
        <v>392</v>
      </c>
      <c r="K28" t="s">
        <v>387</v>
      </c>
      <c r="L28" t="s">
        <v>388</v>
      </c>
      <c r="M28" t="s">
        <v>292</v>
      </c>
      <c r="N28" t="s">
        <v>1610</v>
      </c>
      <c r="O28" t="s">
        <v>280</v>
      </c>
      <c r="P28" t="s">
        <v>279</v>
      </c>
      <c r="Q28">
        <v>2</v>
      </c>
      <c r="R28">
        <v>0</v>
      </c>
      <c r="S28" t="s">
        <v>1611</v>
      </c>
      <c r="T28" t="s">
        <v>1612</v>
      </c>
      <c r="V28" t="s">
        <v>1613</v>
      </c>
      <c r="AB28">
        <v>1</v>
      </c>
    </row>
    <row r="29" spans="1:28" ht="18" customHeight="1">
      <c r="A29" t="s">
        <v>1725</v>
      </c>
      <c r="B29" t="s">
        <v>250</v>
      </c>
      <c r="C29" t="s">
        <v>1733</v>
      </c>
      <c r="D29" s="66">
        <v>45560.754336626407</v>
      </c>
      <c r="E29" s="66">
        <v>45541.68252746456</v>
      </c>
      <c r="F29" s="6">
        <f t="shared" si="0"/>
        <v>14</v>
      </c>
      <c r="G29" s="6">
        <f t="shared" si="1"/>
        <v>7.829027</v>
      </c>
      <c r="H29" s="6">
        <f t="shared" si="2"/>
        <v>12</v>
      </c>
      <c r="I29" s="6" t="str">
        <f t="shared" si="3"/>
        <v>Sim</v>
      </c>
      <c r="J29" t="s">
        <v>763</v>
      </c>
      <c r="K29" t="s">
        <v>387</v>
      </c>
      <c r="L29" t="s">
        <v>509</v>
      </c>
      <c r="M29" t="s">
        <v>292</v>
      </c>
      <c r="N29" t="s">
        <v>764</v>
      </c>
      <c r="O29" t="s">
        <v>280</v>
      </c>
      <c r="P29" t="s">
        <v>278</v>
      </c>
      <c r="Q29">
        <v>2</v>
      </c>
      <c r="R29">
        <v>0</v>
      </c>
      <c r="S29" t="s">
        <v>1500</v>
      </c>
      <c r="T29" t="s">
        <v>1501</v>
      </c>
      <c r="U29" t="s">
        <v>1502</v>
      </c>
      <c r="V29" t="s">
        <v>1503</v>
      </c>
      <c r="W29" t="s">
        <v>1504</v>
      </c>
      <c r="Y29" t="s">
        <v>1505</v>
      </c>
      <c r="AB29">
        <v>0</v>
      </c>
    </row>
    <row r="30" spans="1:28" ht="18" customHeight="1">
      <c r="A30" t="s">
        <v>1728</v>
      </c>
      <c r="B30" t="s">
        <v>43</v>
      </c>
      <c r="C30" t="s">
        <v>1735</v>
      </c>
      <c r="D30" s="66">
        <v>45554.435387828904</v>
      </c>
      <c r="E30" s="66">
        <v>45539.691335399832</v>
      </c>
      <c r="F30" s="6">
        <f t="shared" si="0"/>
        <v>12</v>
      </c>
      <c r="G30" s="6">
        <f t="shared" si="1"/>
        <v>11.009826</v>
      </c>
      <c r="H30" s="6">
        <f t="shared" si="2"/>
        <v>12</v>
      </c>
      <c r="I30" s="6" t="str">
        <f t="shared" si="3"/>
        <v>Sim</v>
      </c>
      <c r="J30" t="s">
        <v>415</v>
      </c>
      <c r="K30" t="s">
        <v>387</v>
      </c>
      <c r="L30" t="s">
        <v>1442</v>
      </c>
      <c r="M30" t="s">
        <v>292</v>
      </c>
      <c r="N30" t="s">
        <v>1320</v>
      </c>
      <c r="O30" t="s">
        <v>280</v>
      </c>
      <c r="P30" t="s">
        <v>278</v>
      </c>
      <c r="Q30">
        <v>2</v>
      </c>
      <c r="R30">
        <v>0</v>
      </c>
      <c r="S30" t="s">
        <v>1511</v>
      </c>
      <c r="T30" t="s">
        <v>1512</v>
      </c>
      <c r="V30" t="s">
        <v>1513</v>
      </c>
      <c r="W30" t="s">
        <v>1514</v>
      </c>
    </row>
    <row r="31" spans="1:28" ht="18" customHeight="1">
      <c r="A31" t="s">
        <v>1727</v>
      </c>
      <c r="B31" t="s">
        <v>250</v>
      </c>
      <c r="C31" t="s">
        <v>1736</v>
      </c>
      <c r="D31" s="66">
        <v>45565.524130794882</v>
      </c>
      <c r="E31" s="66">
        <v>45551.540272649894</v>
      </c>
      <c r="F31" s="6">
        <f t="shared" si="0"/>
        <v>11</v>
      </c>
      <c r="G31" s="6">
        <f t="shared" si="1"/>
        <v>10.039605999999999</v>
      </c>
      <c r="H31" s="6" t="str">
        <f t="shared" si="2"/>
        <v xml:space="preserve"> </v>
      </c>
      <c r="I31" s="6" t="str">
        <f t="shared" si="3"/>
        <v>Sim</v>
      </c>
      <c r="J31" t="s">
        <v>15</v>
      </c>
      <c r="K31" t="s">
        <v>387</v>
      </c>
      <c r="L31" t="s">
        <v>388</v>
      </c>
      <c r="M31" t="s">
        <v>251</v>
      </c>
      <c r="N31" t="s">
        <v>350</v>
      </c>
      <c r="O31" t="s">
        <v>334</v>
      </c>
      <c r="P31" t="s">
        <v>334</v>
      </c>
      <c r="Q31">
        <v>2</v>
      </c>
      <c r="R31">
        <v>0</v>
      </c>
      <c r="S31" t="s">
        <v>1632</v>
      </c>
      <c r="T31" t="s">
        <v>1633</v>
      </c>
      <c r="U31" t="s">
        <v>1634</v>
      </c>
      <c r="V31" t="s">
        <v>1635</v>
      </c>
    </row>
    <row r="32" spans="1:28" ht="18" customHeight="1">
      <c r="A32" t="s">
        <v>1724</v>
      </c>
      <c r="B32" t="s">
        <v>250</v>
      </c>
      <c r="C32" t="s">
        <v>1736</v>
      </c>
      <c r="D32" s="66">
        <v>45539.620220258643</v>
      </c>
      <c r="E32" s="66">
        <v>45537.722958395105</v>
      </c>
      <c r="F32" s="6">
        <f t="shared" si="0"/>
        <v>3</v>
      </c>
      <c r="G32" s="6">
        <f t="shared" si="1"/>
        <v>3</v>
      </c>
      <c r="H32" s="6">
        <f t="shared" si="2"/>
        <v>8</v>
      </c>
      <c r="I32" s="6" t="str">
        <f t="shared" si="3"/>
        <v>Sim</v>
      </c>
      <c r="J32" t="s">
        <v>1164</v>
      </c>
      <c r="K32" t="s">
        <v>285</v>
      </c>
      <c r="L32" t="s">
        <v>688</v>
      </c>
      <c r="M32" t="s">
        <v>292</v>
      </c>
      <c r="N32" t="s">
        <v>1657</v>
      </c>
      <c r="O32" t="s">
        <v>279</v>
      </c>
      <c r="P32" t="s">
        <v>547</v>
      </c>
      <c r="Q32">
        <v>2</v>
      </c>
      <c r="R32">
        <v>0</v>
      </c>
      <c r="S32" t="s">
        <v>1658</v>
      </c>
      <c r="V32" t="s">
        <v>1659</v>
      </c>
      <c r="AA32" t="s">
        <v>1488</v>
      </c>
    </row>
    <row r="33" spans="1:28" ht="18" customHeight="1">
      <c r="A33" t="s">
        <v>1724</v>
      </c>
      <c r="B33" t="s">
        <v>250</v>
      </c>
      <c r="C33" t="s">
        <v>1733</v>
      </c>
      <c r="D33" s="66">
        <v>45548.660194387361</v>
      </c>
      <c r="E33" s="66">
        <v>45531.695906796987</v>
      </c>
      <c r="F33" s="6">
        <f t="shared" si="0"/>
        <v>14</v>
      </c>
      <c r="G33" s="6">
        <f t="shared" si="1"/>
        <v>13.857627000000001</v>
      </c>
      <c r="H33" s="6">
        <f t="shared" si="2"/>
        <v>8</v>
      </c>
      <c r="I33" s="6" t="str">
        <f t="shared" si="3"/>
        <v>Não</v>
      </c>
      <c r="J33" t="s">
        <v>404</v>
      </c>
      <c r="K33" t="s">
        <v>387</v>
      </c>
      <c r="L33" t="s">
        <v>606</v>
      </c>
      <c r="M33" t="s">
        <v>292</v>
      </c>
      <c r="N33" t="s">
        <v>350</v>
      </c>
      <c r="O33" t="s">
        <v>279</v>
      </c>
      <c r="P33" t="s">
        <v>279</v>
      </c>
      <c r="Q33">
        <v>1</v>
      </c>
      <c r="R33">
        <v>0</v>
      </c>
      <c r="S33" t="s">
        <v>1450</v>
      </c>
      <c r="T33" t="s">
        <v>1451</v>
      </c>
      <c r="V33" t="s">
        <v>1452</v>
      </c>
      <c r="W33" t="s">
        <v>1453</v>
      </c>
      <c r="AA33" t="s">
        <v>1527</v>
      </c>
      <c r="AB33">
        <v>3</v>
      </c>
    </row>
    <row r="34" spans="1:28" ht="18" customHeight="1">
      <c r="A34" t="s">
        <v>1729</v>
      </c>
      <c r="B34" t="s">
        <v>250</v>
      </c>
      <c r="C34" t="s">
        <v>1733</v>
      </c>
      <c r="D34" s="66">
        <v>45562.439746868746</v>
      </c>
      <c r="E34" s="66">
        <v>45560.61381195928</v>
      </c>
      <c r="F34" s="6">
        <f t="shared" si="0"/>
        <v>3</v>
      </c>
      <c r="G34" s="6">
        <f t="shared" si="1"/>
        <v>2.9997340000000001</v>
      </c>
      <c r="H34" s="6">
        <f t="shared" si="2"/>
        <v>5</v>
      </c>
      <c r="I34" s="6" t="str">
        <f t="shared" si="3"/>
        <v>Sim</v>
      </c>
      <c r="J34" t="s">
        <v>1560</v>
      </c>
      <c r="K34" t="s">
        <v>283</v>
      </c>
      <c r="L34" t="s">
        <v>1561</v>
      </c>
      <c r="M34" t="s">
        <v>251</v>
      </c>
      <c r="N34" t="s">
        <v>1562</v>
      </c>
      <c r="O34" t="s">
        <v>278</v>
      </c>
      <c r="P34" t="s">
        <v>547</v>
      </c>
      <c r="Q34">
        <v>1</v>
      </c>
      <c r="R34">
        <v>0</v>
      </c>
      <c r="S34" t="s">
        <v>1563</v>
      </c>
      <c r="V34" t="s">
        <v>1564</v>
      </c>
      <c r="W34" t="s">
        <v>1249</v>
      </c>
      <c r="AB34">
        <v>3</v>
      </c>
    </row>
    <row r="35" spans="1:28" ht="18" customHeight="1">
      <c r="A35" t="s">
        <v>1731</v>
      </c>
      <c r="B35" t="s">
        <v>43</v>
      </c>
      <c r="C35" t="s">
        <v>1736</v>
      </c>
      <c r="D35" s="66">
        <v>45560.419821307369</v>
      </c>
      <c r="E35" s="66">
        <v>45541.706872439783</v>
      </c>
      <c r="F35" s="6">
        <f t="shared" si="0"/>
        <v>14</v>
      </c>
      <c r="G35" s="6">
        <f t="shared" si="1"/>
        <v>10.32353</v>
      </c>
      <c r="H35" s="6">
        <f t="shared" si="2"/>
        <v>12</v>
      </c>
      <c r="I35" s="6" t="str">
        <f t="shared" si="3"/>
        <v>Sim</v>
      </c>
      <c r="J35" t="s">
        <v>427</v>
      </c>
      <c r="K35" t="s">
        <v>288</v>
      </c>
      <c r="L35" t="s">
        <v>428</v>
      </c>
      <c r="M35" t="s">
        <v>292</v>
      </c>
      <c r="N35" t="s">
        <v>1540</v>
      </c>
      <c r="O35" t="s">
        <v>280</v>
      </c>
      <c r="P35" t="s">
        <v>278</v>
      </c>
      <c r="Q35">
        <v>1</v>
      </c>
      <c r="R35">
        <v>0</v>
      </c>
      <c r="S35" t="s">
        <v>1541</v>
      </c>
      <c r="T35" t="s">
        <v>1542</v>
      </c>
      <c r="U35" t="s">
        <v>1543</v>
      </c>
      <c r="V35" t="s">
        <v>1544</v>
      </c>
      <c r="W35" t="s">
        <v>1545</v>
      </c>
      <c r="AA35" t="s">
        <v>1588</v>
      </c>
      <c r="AB35">
        <v>2</v>
      </c>
    </row>
    <row r="36" spans="1:28" ht="18" customHeight="1">
      <c r="A36" t="s">
        <v>1729</v>
      </c>
      <c r="B36" t="s">
        <v>250</v>
      </c>
      <c r="C36" t="s">
        <v>1737</v>
      </c>
      <c r="D36" s="66">
        <v>45565.609098389446</v>
      </c>
      <c r="E36" s="66">
        <v>45539.462765922581</v>
      </c>
      <c r="F36" s="6">
        <f t="shared" si="0"/>
        <v>19</v>
      </c>
      <c r="G36" s="6">
        <f t="shared" si="1"/>
        <v>15.835451000000001</v>
      </c>
      <c r="H36" s="6">
        <f t="shared" si="2"/>
        <v>12</v>
      </c>
      <c r="I36" s="6" t="str">
        <f t="shared" si="3"/>
        <v>Não</v>
      </c>
      <c r="J36" t="s">
        <v>415</v>
      </c>
      <c r="K36" t="s">
        <v>387</v>
      </c>
      <c r="L36" t="s">
        <v>606</v>
      </c>
      <c r="M36" t="s">
        <v>292</v>
      </c>
      <c r="N36" t="s">
        <v>1427</v>
      </c>
      <c r="O36" t="s">
        <v>280</v>
      </c>
      <c r="P36" t="s">
        <v>280</v>
      </c>
      <c r="Q36">
        <v>1</v>
      </c>
      <c r="R36">
        <v>0</v>
      </c>
      <c r="S36" t="s">
        <v>1589</v>
      </c>
      <c r="T36" t="s">
        <v>1590</v>
      </c>
      <c r="U36" t="s">
        <v>1591</v>
      </c>
      <c r="V36" t="s">
        <v>1592</v>
      </c>
      <c r="W36" t="s">
        <v>1593</v>
      </c>
      <c r="AA36" t="s">
        <v>1614</v>
      </c>
      <c r="AB36">
        <v>2</v>
      </c>
    </row>
    <row r="37" spans="1:28" ht="18" customHeight="1">
      <c r="A37" t="s">
        <v>1722</v>
      </c>
      <c r="B37" t="s">
        <v>250</v>
      </c>
      <c r="C37" t="s">
        <v>1737</v>
      </c>
      <c r="D37" s="66">
        <v>45537.503078147252</v>
      </c>
      <c r="E37" s="66">
        <v>45537.483077077217</v>
      </c>
      <c r="F37" s="6">
        <f t="shared" si="0"/>
        <v>1</v>
      </c>
      <c r="G37" s="6">
        <f t="shared" si="1"/>
        <v>0.98071799999999998</v>
      </c>
      <c r="H37" s="6">
        <f t="shared" si="2"/>
        <v>5</v>
      </c>
      <c r="I37" s="6" t="str">
        <f t="shared" si="3"/>
        <v>Sim</v>
      </c>
      <c r="J37" t="s">
        <v>1389</v>
      </c>
      <c r="K37" t="s">
        <v>285</v>
      </c>
      <c r="L37" t="s">
        <v>285</v>
      </c>
      <c r="M37" t="s">
        <v>289</v>
      </c>
      <c r="N37" t="s">
        <v>1390</v>
      </c>
      <c r="O37" t="s">
        <v>278</v>
      </c>
      <c r="P37" t="s">
        <v>278</v>
      </c>
      <c r="Q37">
        <v>1</v>
      </c>
      <c r="R37">
        <v>1</v>
      </c>
      <c r="S37" t="s">
        <v>1391</v>
      </c>
      <c r="V37" t="s">
        <v>1392</v>
      </c>
      <c r="W37" t="s">
        <v>1393</v>
      </c>
      <c r="AA37" t="s">
        <v>1493</v>
      </c>
      <c r="AB37">
        <v>1</v>
      </c>
    </row>
    <row r="38" spans="1:28" ht="18" customHeight="1">
      <c r="A38" t="s">
        <v>1730</v>
      </c>
      <c r="B38" t="s">
        <v>250</v>
      </c>
      <c r="C38" t="s">
        <v>1737</v>
      </c>
      <c r="D38" s="66">
        <v>45538.574366051209</v>
      </c>
      <c r="E38" s="66">
        <v>45527.656345807489</v>
      </c>
      <c r="F38" s="6">
        <f t="shared" si="0"/>
        <v>8</v>
      </c>
      <c r="G38" s="6">
        <f t="shared" si="1"/>
        <v>7.8687040000000001</v>
      </c>
      <c r="H38" s="6">
        <f t="shared" si="2"/>
        <v>8</v>
      </c>
      <c r="I38" s="6" t="str">
        <f t="shared" si="3"/>
        <v>Sim</v>
      </c>
      <c r="J38" t="s">
        <v>1023</v>
      </c>
      <c r="K38" t="s">
        <v>387</v>
      </c>
      <c r="L38" t="s">
        <v>1404</v>
      </c>
      <c r="M38" t="s">
        <v>292</v>
      </c>
      <c r="N38" t="s">
        <v>1405</v>
      </c>
      <c r="O38" t="s">
        <v>279</v>
      </c>
      <c r="P38" t="s">
        <v>280</v>
      </c>
      <c r="Q38">
        <v>1</v>
      </c>
      <c r="R38">
        <v>0</v>
      </c>
      <c r="S38" t="s">
        <v>1406</v>
      </c>
      <c r="V38" t="s">
        <v>1407</v>
      </c>
      <c r="W38" t="s">
        <v>1408</v>
      </c>
      <c r="AA38" t="s">
        <v>1499</v>
      </c>
      <c r="AB38">
        <v>1</v>
      </c>
    </row>
    <row r="39" spans="1:28" ht="18" customHeight="1">
      <c r="A39" t="s">
        <v>1721</v>
      </c>
      <c r="B39" t="s">
        <v>250</v>
      </c>
      <c r="C39" t="s">
        <v>1734</v>
      </c>
      <c r="D39" s="66">
        <v>45545.418523885506</v>
      </c>
      <c r="E39" s="66">
        <v>45539.456631397457</v>
      </c>
      <c r="F39" s="6">
        <f t="shared" si="0"/>
        <v>5</v>
      </c>
      <c r="G39" s="6">
        <f t="shared" si="1"/>
        <v>4.1751269999999998</v>
      </c>
      <c r="H39" s="6">
        <f t="shared" si="2"/>
        <v>12</v>
      </c>
      <c r="I39" s="6" t="str">
        <f t="shared" si="3"/>
        <v>Sim</v>
      </c>
      <c r="J39" t="s">
        <v>415</v>
      </c>
      <c r="K39" t="s">
        <v>387</v>
      </c>
      <c r="L39" t="s">
        <v>606</v>
      </c>
      <c r="M39" t="s">
        <v>292</v>
      </c>
      <c r="N39" t="s">
        <v>1427</v>
      </c>
      <c r="O39" t="s">
        <v>280</v>
      </c>
      <c r="P39" t="s">
        <v>547</v>
      </c>
      <c r="Q39">
        <v>1</v>
      </c>
      <c r="R39">
        <v>0</v>
      </c>
      <c r="S39" t="s">
        <v>1428</v>
      </c>
      <c r="T39" t="s">
        <v>1429</v>
      </c>
      <c r="V39" t="s">
        <v>1430</v>
      </c>
      <c r="W39" t="s">
        <v>1431</v>
      </c>
      <c r="AA39" t="s">
        <v>1506</v>
      </c>
      <c r="AB39">
        <v>1</v>
      </c>
    </row>
    <row r="40" spans="1:28" ht="18" customHeight="1">
      <c r="A40" t="s">
        <v>1727</v>
      </c>
      <c r="B40" t="s">
        <v>250</v>
      </c>
      <c r="C40" t="s">
        <v>1734</v>
      </c>
      <c r="D40" s="66">
        <v>45546.40355110087</v>
      </c>
      <c r="E40" s="66">
        <v>45539.425940198547</v>
      </c>
      <c r="F40" s="6">
        <f t="shared" si="0"/>
        <v>6</v>
      </c>
      <c r="G40" s="6">
        <v>5</v>
      </c>
      <c r="H40" s="6">
        <f t="shared" si="2"/>
        <v>5</v>
      </c>
      <c r="I40" s="6" t="str">
        <f t="shared" si="3"/>
        <v>Sim</v>
      </c>
      <c r="J40" t="s">
        <v>1432</v>
      </c>
      <c r="K40" t="s">
        <v>288</v>
      </c>
      <c r="L40" t="s">
        <v>1433</v>
      </c>
      <c r="M40" t="s">
        <v>289</v>
      </c>
      <c r="N40" t="s">
        <v>336</v>
      </c>
      <c r="O40" t="s">
        <v>278</v>
      </c>
      <c r="P40" t="s">
        <v>278</v>
      </c>
      <c r="Q40">
        <v>1</v>
      </c>
      <c r="R40">
        <v>0</v>
      </c>
      <c r="S40" t="s">
        <v>1438</v>
      </c>
      <c r="V40" t="s">
        <v>1439</v>
      </c>
      <c r="W40" t="s">
        <v>1440</v>
      </c>
      <c r="AA40" t="s">
        <v>1515</v>
      </c>
      <c r="AB40">
        <v>1</v>
      </c>
    </row>
    <row r="41" spans="1:28" ht="18" customHeight="1">
      <c r="A41" t="s">
        <v>1725</v>
      </c>
      <c r="B41" t="s">
        <v>250</v>
      </c>
      <c r="C41" t="s">
        <v>1736</v>
      </c>
      <c r="D41" s="66">
        <v>45551.417760661418</v>
      </c>
      <c r="E41" s="66">
        <v>45540.697748721861</v>
      </c>
      <c r="F41" s="6">
        <f t="shared" si="0"/>
        <v>8</v>
      </c>
      <c r="G41" s="6">
        <f t="shared" ref="G41:G104" si="4">F41-U41-W41-Z41</f>
        <v>2.4417010000000006</v>
      </c>
      <c r="H41" s="6">
        <f t="shared" si="2"/>
        <v>12</v>
      </c>
      <c r="I41" s="6" t="str">
        <f t="shared" si="3"/>
        <v>Sim</v>
      </c>
      <c r="J41" t="s">
        <v>1203</v>
      </c>
      <c r="K41" t="s">
        <v>288</v>
      </c>
      <c r="L41" t="s">
        <v>1460</v>
      </c>
      <c r="M41" t="s">
        <v>292</v>
      </c>
      <c r="N41" t="s">
        <v>1461</v>
      </c>
      <c r="O41" t="s">
        <v>280</v>
      </c>
      <c r="P41" t="s">
        <v>278</v>
      </c>
      <c r="Q41">
        <v>1</v>
      </c>
      <c r="R41">
        <v>0</v>
      </c>
      <c r="S41" t="s">
        <v>1462</v>
      </c>
      <c r="T41" t="s">
        <v>1463</v>
      </c>
      <c r="U41" t="s">
        <v>1464</v>
      </c>
      <c r="V41" t="s">
        <v>1465</v>
      </c>
      <c r="W41" t="s">
        <v>1466</v>
      </c>
      <c r="AA41" t="s">
        <v>1536</v>
      </c>
      <c r="AB41">
        <v>1</v>
      </c>
    </row>
    <row r="42" spans="1:28" ht="18" customHeight="1">
      <c r="A42" t="s">
        <v>1726</v>
      </c>
      <c r="B42" t="s">
        <v>250</v>
      </c>
      <c r="C42" t="s">
        <v>1734</v>
      </c>
      <c r="D42" s="66">
        <v>45551.580988475071</v>
      </c>
      <c r="E42" s="66">
        <v>45548.736348279788</v>
      </c>
      <c r="F42" s="6">
        <f t="shared" si="0"/>
        <v>2</v>
      </c>
      <c r="G42" s="6">
        <f t="shared" si="4"/>
        <v>1.900428</v>
      </c>
      <c r="H42" s="6">
        <f t="shared" si="2"/>
        <v>5</v>
      </c>
      <c r="I42" s="6" t="str">
        <f t="shared" si="3"/>
        <v>Sim</v>
      </c>
      <c r="J42" t="s">
        <v>392</v>
      </c>
      <c r="K42" t="s">
        <v>387</v>
      </c>
      <c r="L42" t="s">
        <v>388</v>
      </c>
      <c r="M42" t="s">
        <v>292</v>
      </c>
      <c r="N42" t="s">
        <v>348</v>
      </c>
      <c r="O42" t="s">
        <v>278</v>
      </c>
      <c r="P42" t="s">
        <v>547</v>
      </c>
      <c r="Q42">
        <v>1</v>
      </c>
      <c r="R42">
        <v>0</v>
      </c>
      <c r="S42" t="s">
        <v>1478</v>
      </c>
      <c r="T42" t="s">
        <v>1479</v>
      </c>
      <c r="V42" t="s">
        <v>1480</v>
      </c>
      <c r="W42" t="s">
        <v>1481</v>
      </c>
      <c r="Y42" t="s">
        <v>1482</v>
      </c>
      <c r="AA42" t="s">
        <v>1546</v>
      </c>
      <c r="AB42">
        <v>1</v>
      </c>
    </row>
    <row r="43" spans="1:28" ht="18" customHeight="1">
      <c r="A43" t="s">
        <v>1725</v>
      </c>
      <c r="B43" t="s">
        <v>250</v>
      </c>
      <c r="C43" t="s">
        <v>1734</v>
      </c>
      <c r="D43" s="66">
        <v>45524.50197398301</v>
      </c>
      <c r="E43" s="66">
        <v>45503.621713113796</v>
      </c>
      <c r="F43" s="6">
        <f t="shared" si="0"/>
        <v>16</v>
      </c>
      <c r="G43" s="6">
        <f t="shared" si="4"/>
        <v>-1.7496410000000004</v>
      </c>
      <c r="H43" s="6">
        <f t="shared" si="2"/>
        <v>5</v>
      </c>
      <c r="I43" s="6" t="str">
        <f t="shared" si="3"/>
        <v>Sim</v>
      </c>
      <c r="J43" t="s">
        <v>1226</v>
      </c>
      <c r="K43" t="s">
        <v>288</v>
      </c>
      <c r="L43" t="s">
        <v>445</v>
      </c>
      <c r="M43" t="s">
        <v>292</v>
      </c>
      <c r="N43" t="s">
        <v>373</v>
      </c>
      <c r="O43" t="s">
        <v>278</v>
      </c>
      <c r="P43" t="s">
        <v>278</v>
      </c>
      <c r="Q43">
        <v>1</v>
      </c>
      <c r="R43">
        <v>0</v>
      </c>
      <c r="S43" t="s">
        <v>1227</v>
      </c>
      <c r="T43" t="s">
        <v>1228</v>
      </c>
      <c r="V43" t="s">
        <v>1229</v>
      </c>
      <c r="W43" t="s">
        <v>1230</v>
      </c>
      <c r="AB43">
        <v>0</v>
      </c>
    </row>
    <row r="44" spans="1:28" ht="18" customHeight="1">
      <c r="A44" t="s">
        <v>1728</v>
      </c>
      <c r="B44" t="s">
        <v>250</v>
      </c>
      <c r="C44" t="s">
        <v>1735</v>
      </c>
      <c r="D44" s="66">
        <v>45533.625416505951</v>
      </c>
      <c r="E44" s="66">
        <v>45523.51289643802</v>
      </c>
      <c r="F44" s="6">
        <f t="shared" si="0"/>
        <v>9</v>
      </c>
      <c r="G44" s="6">
        <f t="shared" si="4"/>
        <v>8.8049420000000005</v>
      </c>
      <c r="H44" s="6">
        <f t="shared" si="2"/>
        <v>8</v>
      </c>
      <c r="I44" s="6" t="str">
        <f t="shared" si="3"/>
        <v>Não</v>
      </c>
      <c r="J44" t="s">
        <v>404</v>
      </c>
      <c r="K44" t="s">
        <v>387</v>
      </c>
      <c r="L44" t="s">
        <v>606</v>
      </c>
      <c r="M44" t="s">
        <v>292</v>
      </c>
      <c r="N44" t="s">
        <v>350</v>
      </c>
      <c r="O44" t="s">
        <v>279</v>
      </c>
      <c r="P44" t="s">
        <v>279</v>
      </c>
      <c r="Q44">
        <v>1</v>
      </c>
      <c r="R44">
        <v>0</v>
      </c>
      <c r="S44" t="s">
        <v>1258</v>
      </c>
      <c r="T44" t="s">
        <v>1259</v>
      </c>
      <c r="V44" t="s">
        <v>1260</v>
      </c>
      <c r="W44" t="s">
        <v>1261</v>
      </c>
      <c r="AB44">
        <v>0</v>
      </c>
    </row>
    <row r="45" spans="1:28" ht="18" customHeight="1">
      <c r="A45" t="s">
        <v>1729</v>
      </c>
      <c r="B45" t="s">
        <v>250</v>
      </c>
      <c r="C45" t="s">
        <v>1733</v>
      </c>
      <c r="D45" s="66">
        <v>45518.763500092922</v>
      </c>
      <c r="E45" s="66">
        <v>45512.599092815624</v>
      </c>
      <c r="F45" s="6">
        <f t="shared" si="0"/>
        <v>5</v>
      </c>
      <c r="G45" s="6">
        <f t="shared" si="4"/>
        <v>4.9996409999999996</v>
      </c>
      <c r="H45" s="6">
        <f t="shared" si="2"/>
        <v>5</v>
      </c>
      <c r="I45" s="6" t="str">
        <f t="shared" si="3"/>
        <v>Sim</v>
      </c>
      <c r="J45" t="s">
        <v>415</v>
      </c>
      <c r="K45" t="s">
        <v>387</v>
      </c>
      <c r="L45" t="s">
        <v>606</v>
      </c>
      <c r="M45" t="s">
        <v>334</v>
      </c>
      <c r="N45" t="s">
        <v>681</v>
      </c>
      <c r="O45" t="s">
        <v>278</v>
      </c>
      <c r="P45" t="s">
        <v>278</v>
      </c>
      <c r="Q45">
        <v>1</v>
      </c>
      <c r="R45">
        <v>0</v>
      </c>
      <c r="S45" t="s">
        <v>1223</v>
      </c>
      <c r="V45" t="s">
        <v>1224</v>
      </c>
      <c r="W45" t="s">
        <v>1225</v>
      </c>
      <c r="AB45">
        <v>0</v>
      </c>
    </row>
    <row r="46" spans="1:28" ht="18" customHeight="1">
      <c r="A46" t="s">
        <v>1727</v>
      </c>
      <c r="B46" t="s">
        <v>250</v>
      </c>
      <c r="C46" t="s">
        <v>1736</v>
      </c>
      <c r="D46" s="66">
        <v>45513.457012008388</v>
      </c>
      <c r="E46" s="66">
        <v>45509.64388221869</v>
      </c>
      <c r="F46" s="6">
        <f t="shared" si="0"/>
        <v>5</v>
      </c>
      <c r="G46" s="6">
        <f t="shared" si="4"/>
        <v>3.0482870000000002</v>
      </c>
      <c r="H46" s="6">
        <f t="shared" si="2"/>
        <v>5</v>
      </c>
      <c r="I46" s="6" t="str">
        <f t="shared" si="3"/>
        <v>Sim</v>
      </c>
      <c r="J46" t="s">
        <v>277</v>
      </c>
      <c r="K46" t="s">
        <v>387</v>
      </c>
      <c r="L46" t="s">
        <v>388</v>
      </c>
      <c r="M46" t="s">
        <v>292</v>
      </c>
      <c r="N46" t="s">
        <v>1189</v>
      </c>
      <c r="O46" t="s">
        <v>278</v>
      </c>
      <c r="P46" t="s">
        <v>279</v>
      </c>
      <c r="S46" t="s">
        <v>1190</v>
      </c>
      <c r="T46" t="s">
        <v>1191</v>
      </c>
      <c r="W46" t="s">
        <v>1192</v>
      </c>
      <c r="AB46">
        <v>0</v>
      </c>
    </row>
    <row r="47" spans="1:28" ht="18" customHeight="1">
      <c r="A47" t="s">
        <v>1730</v>
      </c>
      <c r="B47" t="s">
        <v>250</v>
      </c>
      <c r="C47" t="s">
        <v>1733</v>
      </c>
      <c r="D47" s="66">
        <v>45551.607005420738</v>
      </c>
      <c r="E47" s="66">
        <v>45551.440799322292</v>
      </c>
      <c r="F47" s="6">
        <f t="shared" si="0"/>
        <v>1</v>
      </c>
      <c r="G47" s="6">
        <f t="shared" si="4"/>
        <v>0.83410899999999999</v>
      </c>
      <c r="H47" s="6">
        <f t="shared" si="2"/>
        <v>5</v>
      </c>
      <c r="I47" s="6" t="str">
        <f t="shared" si="3"/>
        <v>Sim</v>
      </c>
      <c r="J47" t="s">
        <v>1483</v>
      </c>
      <c r="K47" t="s">
        <v>387</v>
      </c>
      <c r="L47" t="s">
        <v>606</v>
      </c>
      <c r="M47" t="s">
        <v>292</v>
      </c>
      <c r="N47" t="s">
        <v>1011</v>
      </c>
      <c r="O47" t="s">
        <v>278</v>
      </c>
      <c r="P47" t="s">
        <v>278</v>
      </c>
      <c r="Q47">
        <v>1</v>
      </c>
      <c r="R47">
        <v>0</v>
      </c>
      <c r="S47" t="s">
        <v>695</v>
      </c>
      <c r="V47" t="s">
        <v>1143</v>
      </c>
      <c r="W47" t="s">
        <v>1484</v>
      </c>
      <c r="AA47" t="s">
        <v>1552</v>
      </c>
      <c r="AB47">
        <v>1</v>
      </c>
    </row>
    <row r="48" spans="1:28" ht="18" customHeight="1">
      <c r="A48" t="s">
        <v>1724</v>
      </c>
      <c r="B48" t="s">
        <v>250</v>
      </c>
      <c r="C48" t="s">
        <v>1736</v>
      </c>
      <c r="D48" s="66">
        <v>45561.710321836865</v>
      </c>
      <c r="E48" s="66">
        <v>45548.614061096028</v>
      </c>
      <c r="F48" s="6">
        <f t="shared" si="0"/>
        <v>10</v>
      </c>
      <c r="G48" s="6">
        <f t="shared" si="4"/>
        <v>7.0478120000000004</v>
      </c>
      <c r="H48" s="6">
        <f t="shared" si="2"/>
        <v>12</v>
      </c>
      <c r="I48" s="6" t="str">
        <f t="shared" si="3"/>
        <v>Sim</v>
      </c>
      <c r="J48" t="s">
        <v>1553</v>
      </c>
      <c r="K48" t="s">
        <v>288</v>
      </c>
      <c r="L48" t="s">
        <v>1554</v>
      </c>
      <c r="M48" t="s">
        <v>334</v>
      </c>
      <c r="N48" t="s">
        <v>1555</v>
      </c>
      <c r="O48" t="s">
        <v>280</v>
      </c>
      <c r="P48" t="s">
        <v>278</v>
      </c>
      <c r="Q48">
        <v>1</v>
      </c>
      <c r="R48">
        <v>0</v>
      </c>
      <c r="S48" t="s">
        <v>1556</v>
      </c>
      <c r="V48" t="s">
        <v>1557</v>
      </c>
      <c r="W48" t="s">
        <v>1558</v>
      </c>
      <c r="AA48" t="s">
        <v>1594</v>
      </c>
      <c r="AB48">
        <v>1</v>
      </c>
    </row>
    <row r="49" spans="1:28" ht="18" customHeight="1">
      <c r="A49" t="s">
        <v>1725</v>
      </c>
      <c r="B49" t="s">
        <v>250</v>
      </c>
      <c r="C49" t="s">
        <v>1735</v>
      </c>
      <c r="D49" s="66">
        <v>45562.439824118141</v>
      </c>
      <c r="E49" s="66">
        <v>45560.624569755419</v>
      </c>
      <c r="F49" s="6">
        <f t="shared" si="0"/>
        <v>3</v>
      </c>
      <c r="G49" s="6">
        <f t="shared" si="4"/>
        <v>2.999606</v>
      </c>
      <c r="H49" s="6">
        <f t="shared" si="2"/>
        <v>5</v>
      </c>
      <c r="I49" s="6" t="str">
        <f t="shared" si="3"/>
        <v>Sim</v>
      </c>
      <c r="J49" t="s">
        <v>1560</v>
      </c>
      <c r="K49" t="s">
        <v>283</v>
      </c>
      <c r="L49" t="s">
        <v>1561</v>
      </c>
      <c r="M49" t="s">
        <v>251</v>
      </c>
      <c r="N49" t="s">
        <v>1562</v>
      </c>
      <c r="O49" t="s">
        <v>278</v>
      </c>
      <c r="P49" t="s">
        <v>547</v>
      </c>
      <c r="Q49">
        <v>1</v>
      </c>
      <c r="R49">
        <v>0</v>
      </c>
      <c r="S49" t="s">
        <v>1566</v>
      </c>
      <c r="V49" t="s">
        <v>1567</v>
      </c>
      <c r="W49" t="s">
        <v>1457</v>
      </c>
      <c r="AB49">
        <v>1</v>
      </c>
    </row>
    <row r="50" spans="1:28" ht="18" customHeight="1">
      <c r="A50" t="s">
        <v>1724</v>
      </c>
      <c r="B50" t="s">
        <v>250</v>
      </c>
      <c r="C50" t="s">
        <v>1734</v>
      </c>
      <c r="D50" s="66">
        <v>45539.621128394458</v>
      </c>
      <c r="E50" s="66">
        <v>45537.576752489935</v>
      </c>
      <c r="F50" s="6">
        <f t="shared" si="0"/>
        <v>3</v>
      </c>
      <c r="G50" s="6">
        <f t="shared" si="4"/>
        <v>3</v>
      </c>
      <c r="H50" s="6">
        <f t="shared" si="2"/>
        <v>12</v>
      </c>
      <c r="I50" s="6" t="str">
        <f t="shared" si="3"/>
        <v>Sim</v>
      </c>
      <c r="J50" t="s">
        <v>415</v>
      </c>
      <c r="K50" t="s">
        <v>387</v>
      </c>
      <c r="L50" t="s">
        <v>606</v>
      </c>
      <c r="M50" t="s">
        <v>251</v>
      </c>
      <c r="N50" t="s">
        <v>1647</v>
      </c>
      <c r="O50" t="s">
        <v>280</v>
      </c>
      <c r="P50" t="s">
        <v>278</v>
      </c>
      <c r="Q50">
        <v>1</v>
      </c>
      <c r="R50">
        <v>0</v>
      </c>
      <c r="S50" t="s">
        <v>1648</v>
      </c>
      <c r="V50" t="s">
        <v>1649</v>
      </c>
      <c r="AA50" t="s">
        <v>1623</v>
      </c>
      <c r="AB50">
        <v>1</v>
      </c>
    </row>
    <row r="51" spans="1:28" ht="18" customHeight="1">
      <c r="A51" t="s">
        <v>1726</v>
      </c>
      <c r="B51" t="s">
        <v>250</v>
      </c>
      <c r="C51" t="s">
        <v>1737</v>
      </c>
      <c r="D51" s="66">
        <v>45548.655748605801</v>
      </c>
      <c r="E51" s="66">
        <v>45548.420032537433</v>
      </c>
      <c r="F51" s="6">
        <f t="shared" si="0"/>
        <v>1</v>
      </c>
      <c r="G51" s="6">
        <f t="shared" si="4"/>
        <v>1</v>
      </c>
      <c r="H51" s="6">
        <f t="shared" si="2"/>
        <v>8</v>
      </c>
      <c r="I51" s="6" t="str">
        <f t="shared" si="3"/>
        <v>Sim</v>
      </c>
      <c r="J51" t="s">
        <v>392</v>
      </c>
      <c r="K51" t="s">
        <v>387</v>
      </c>
      <c r="L51" t="s">
        <v>388</v>
      </c>
      <c r="M51" t="s">
        <v>289</v>
      </c>
      <c r="N51" t="s">
        <v>148</v>
      </c>
      <c r="O51" t="s">
        <v>279</v>
      </c>
      <c r="P51" t="s">
        <v>279</v>
      </c>
      <c r="Q51">
        <v>1</v>
      </c>
      <c r="R51">
        <v>13</v>
      </c>
      <c r="S51" t="s">
        <v>1708</v>
      </c>
      <c r="V51" t="s">
        <v>1709</v>
      </c>
      <c r="AB51">
        <v>1</v>
      </c>
    </row>
    <row r="52" spans="1:28" ht="18" customHeight="1">
      <c r="A52" t="s">
        <v>1721</v>
      </c>
      <c r="B52" t="s">
        <v>43</v>
      </c>
      <c r="C52" t="s">
        <v>1735</v>
      </c>
      <c r="D52" s="2">
        <v>45398.572344178239</v>
      </c>
      <c r="E52" s="2">
        <v>45384.521499965282</v>
      </c>
      <c r="F52" s="6">
        <f t="shared" si="0"/>
        <v>11</v>
      </c>
      <c r="G52" s="6">
        <f t="shared" si="4"/>
        <v>1.6455210000000005</v>
      </c>
      <c r="H52" s="6">
        <f t="shared" si="2"/>
        <v>5</v>
      </c>
      <c r="I52" s="6" t="str">
        <f t="shared" si="3"/>
        <v>Sim</v>
      </c>
      <c r="J52" t="s">
        <v>380</v>
      </c>
      <c r="K52" t="s">
        <v>387</v>
      </c>
      <c r="L52" t="s">
        <v>381</v>
      </c>
      <c r="M52" t="s">
        <v>292</v>
      </c>
      <c r="N52" t="s">
        <v>336</v>
      </c>
      <c r="O52" t="s">
        <v>278</v>
      </c>
      <c r="P52" t="s">
        <v>278</v>
      </c>
      <c r="Q52">
        <v>2</v>
      </c>
      <c r="R52">
        <v>0</v>
      </c>
      <c r="S52">
        <v>2.0180560000000001</v>
      </c>
      <c r="V52">
        <v>1.3368059999999999</v>
      </c>
      <c r="W52">
        <v>9.3544789999999995</v>
      </c>
      <c r="X52">
        <v>1.3414699999999999</v>
      </c>
    </row>
    <row r="53" spans="1:28" ht="18" customHeight="1">
      <c r="A53" t="s">
        <v>1721</v>
      </c>
      <c r="B53" t="s">
        <v>43</v>
      </c>
      <c r="C53" t="s">
        <v>1733</v>
      </c>
      <c r="D53" s="2">
        <v>45313.787435069447</v>
      </c>
      <c r="E53" s="2">
        <v>45307.86358690972</v>
      </c>
      <c r="F53" s="6">
        <f t="shared" si="0"/>
        <v>5</v>
      </c>
      <c r="G53" s="6">
        <f t="shared" si="4"/>
        <v>0.88527799999999957</v>
      </c>
      <c r="H53" s="6">
        <f t="shared" si="2"/>
        <v>5</v>
      </c>
      <c r="I53" s="6" t="str">
        <f t="shared" si="3"/>
        <v>Sim</v>
      </c>
      <c r="J53" t="s">
        <v>382</v>
      </c>
      <c r="K53" t="s">
        <v>283</v>
      </c>
      <c r="L53" t="s">
        <v>383</v>
      </c>
      <c r="O53" t="s">
        <v>278</v>
      </c>
      <c r="P53" t="s">
        <v>278</v>
      </c>
      <c r="Q53">
        <v>3</v>
      </c>
      <c r="R53">
        <v>0</v>
      </c>
      <c r="S53">
        <v>0.75438700000000003</v>
      </c>
      <c r="V53">
        <v>1.0547219999999999</v>
      </c>
      <c r="W53">
        <v>4.1147220000000004</v>
      </c>
    </row>
    <row r="54" spans="1:28" ht="18" customHeight="1">
      <c r="A54" t="s">
        <v>1724</v>
      </c>
      <c r="B54" t="s">
        <v>252</v>
      </c>
      <c r="C54" t="s">
        <v>1736</v>
      </c>
      <c r="E54" s="2">
        <v>45296.901556863428</v>
      </c>
      <c r="F54" s="6">
        <f t="shared" si="0"/>
        <v>-32355</v>
      </c>
      <c r="G54" s="6">
        <f t="shared" si="4"/>
        <v>-32355</v>
      </c>
      <c r="H54" s="6" t="str">
        <f t="shared" si="2"/>
        <v xml:space="preserve"> </v>
      </c>
      <c r="I54" s="6" t="str">
        <f t="shared" si="3"/>
        <v>Sim</v>
      </c>
      <c r="J54" t="s">
        <v>384</v>
      </c>
      <c r="K54" t="s">
        <v>283</v>
      </c>
      <c r="L54" t="s">
        <v>385</v>
      </c>
      <c r="S54">
        <v>3.746343</v>
      </c>
    </row>
    <row r="55" spans="1:28" ht="18" customHeight="1">
      <c r="A55" t="s">
        <v>1726</v>
      </c>
      <c r="B55" t="s">
        <v>250</v>
      </c>
      <c r="C55" t="s">
        <v>1737</v>
      </c>
      <c r="D55" s="2">
        <v>45342.79680019676</v>
      </c>
      <c r="E55" s="2">
        <v>45342.795610046291</v>
      </c>
      <c r="F55" s="6">
        <f t="shared" si="0"/>
        <v>1</v>
      </c>
      <c r="G55" s="6">
        <f t="shared" si="4"/>
        <v>0.99953700000000001</v>
      </c>
      <c r="H55" s="6">
        <f t="shared" si="2"/>
        <v>8</v>
      </c>
      <c r="I55" s="6" t="str">
        <f t="shared" si="3"/>
        <v>Sim</v>
      </c>
      <c r="J55" t="s">
        <v>386</v>
      </c>
      <c r="K55" t="s">
        <v>387</v>
      </c>
      <c r="L55" t="s">
        <v>387</v>
      </c>
      <c r="M55" t="s">
        <v>292</v>
      </c>
      <c r="N55" t="s">
        <v>148</v>
      </c>
      <c r="O55" t="s">
        <v>279</v>
      </c>
      <c r="P55" t="s">
        <v>279</v>
      </c>
      <c r="Q55">
        <v>1</v>
      </c>
      <c r="R55">
        <v>1</v>
      </c>
      <c r="S55">
        <v>5.2099999999999998E-4</v>
      </c>
      <c r="V55">
        <v>1.85E-4</v>
      </c>
      <c r="W55">
        <v>4.6299999999999998E-4</v>
      </c>
    </row>
    <row r="56" spans="1:28" ht="18" customHeight="1">
      <c r="A56" t="s">
        <v>1724</v>
      </c>
      <c r="B56" t="s">
        <v>250</v>
      </c>
      <c r="C56" t="s">
        <v>1733</v>
      </c>
      <c r="D56" s="2">
        <v>45397.549069398148</v>
      </c>
      <c r="E56" s="2">
        <v>45377.869125763893</v>
      </c>
      <c r="F56" s="6">
        <f t="shared" si="0"/>
        <v>15</v>
      </c>
      <c r="G56" s="6">
        <f t="shared" si="4"/>
        <v>12.216759</v>
      </c>
      <c r="H56" s="6">
        <f t="shared" si="2"/>
        <v>5</v>
      </c>
      <c r="I56" s="6" t="str">
        <f t="shared" si="3"/>
        <v>Não</v>
      </c>
      <c r="J56" t="s">
        <v>15</v>
      </c>
      <c r="K56" t="s">
        <v>387</v>
      </c>
      <c r="L56" t="s">
        <v>388</v>
      </c>
      <c r="M56" t="s">
        <v>292</v>
      </c>
      <c r="N56" t="s">
        <v>337</v>
      </c>
      <c r="O56" t="s">
        <v>278</v>
      </c>
      <c r="P56" t="s">
        <v>278</v>
      </c>
      <c r="Q56">
        <v>18</v>
      </c>
      <c r="R56">
        <v>0</v>
      </c>
      <c r="S56">
        <v>0.66504600000000003</v>
      </c>
      <c r="V56">
        <v>16.231643999999999</v>
      </c>
      <c r="W56">
        <v>2.7832409999999999</v>
      </c>
    </row>
    <row r="57" spans="1:28" ht="18" customHeight="1">
      <c r="A57" t="s">
        <v>1728</v>
      </c>
      <c r="B57" t="s">
        <v>43</v>
      </c>
      <c r="C57" t="s">
        <v>1735</v>
      </c>
      <c r="D57" s="2">
        <v>45366.626388159733</v>
      </c>
      <c r="E57" s="2">
        <v>45363.989755983799</v>
      </c>
      <c r="F57" s="6">
        <f t="shared" si="0"/>
        <v>4</v>
      </c>
      <c r="G57" s="6">
        <f t="shared" si="4"/>
        <v>2.2745489999999999</v>
      </c>
      <c r="H57" s="6">
        <f t="shared" si="2"/>
        <v>8</v>
      </c>
      <c r="I57" s="6" t="str">
        <f t="shared" si="3"/>
        <v>Sim</v>
      </c>
      <c r="J57" t="s">
        <v>389</v>
      </c>
      <c r="K57" t="s">
        <v>283</v>
      </c>
      <c r="L57" t="s">
        <v>390</v>
      </c>
      <c r="M57" t="s">
        <v>289</v>
      </c>
      <c r="N57" t="s">
        <v>294</v>
      </c>
      <c r="O57" t="s">
        <v>279</v>
      </c>
      <c r="P57" t="s">
        <v>279</v>
      </c>
      <c r="Q57">
        <v>1</v>
      </c>
      <c r="R57">
        <v>16</v>
      </c>
      <c r="S57">
        <v>0.84576399999999996</v>
      </c>
      <c r="V57">
        <v>4.4000000000000002E-4</v>
      </c>
      <c r="W57">
        <v>1.7254510000000001</v>
      </c>
    </row>
    <row r="58" spans="1:28" ht="18" customHeight="1">
      <c r="A58" t="s">
        <v>1727</v>
      </c>
      <c r="B58" t="s">
        <v>250</v>
      </c>
      <c r="C58" t="s">
        <v>1734</v>
      </c>
      <c r="D58" s="2">
        <v>45324.552920601847</v>
      </c>
      <c r="E58" s="2">
        <v>45314.656488217588</v>
      </c>
      <c r="F58" s="6">
        <f t="shared" si="0"/>
        <v>9</v>
      </c>
      <c r="G58" s="6">
        <f t="shared" si="4"/>
        <v>0.20011599999999952</v>
      </c>
      <c r="H58" s="6">
        <f t="shared" si="2"/>
        <v>8</v>
      </c>
      <c r="I58" s="6" t="str">
        <f t="shared" si="3"/>
        <v>Sim</v>
      </c>
      <c r="J58" t="s">
        <v>392</v>
      </c>
      <c r="K58" t="s">
        <v>387</v>
      </c>
      <c r="L58" t="s">
        <v>393</v>
      </c>
      <c r="O58" t="s">
        <v>279</v>
      </c>
      <c r="P58" t="s">
        <v>279</v>
      </c>
      <c r="Q58">
        <v>2</v>
      </c>
      <c r="R58">
        <v>2</v>
      </c>
      <c r="S58">
        <v>1.6122999999999998E-2</v>
      </c>
      <c r="V58">
        <v>1.0804050000000001</v>
      </c>
      <c r="W58">
        <v>8.7998840000000005</v>
      </c>
    </row>
    <row r="59" spans="1:28" ht="18" customHeight="1">
      <c r="A59" t="s">
        <v>1721</v>
      </c>
      <c r="B59" t="s">
        <v>43</v>
      </c>
      <c r="C59" t="s">
        <v>1734</v>
      </c>
      <c r="D59" s="2">
        <v>45366.750617407408</v>
      </c>
      <c r="E59" s="2">
        <v>45364.57421875</v>
      </c>
      <c r="F59" s="6">
        <f t="shared" si="0"/>
        <v>3</v>
      </c>
      <c r="G59" s="6">
        <f t="shared" si="4"/>
        <v>1.088125</v>
      </c>
      <c r="H59" s="6">
        <f t="shared" si="2"/>
        <v>12</v>
      </c>
      <c r="I59" s="6" t="str">
        <f t="shared" si="3"/>
        <v>Sim</v>
      </c>
      <c r="J59" t="s">
        <v>394</v>
      </c>
      <c r="K59" t="s">
        <v>283</v>
      </c>
      <c r="L59" t="s">
        <v>395</v>
      </c>
      <c r="M59" t="s">
        <v>289</v>
      </c>
      <c r="N59" t="s">
        <v>148</v>
      </c>
      <c r="O59" t="s">
        <v>280</v>
      </c>
      <c r="P59" t="s">
        <v>280</v>
      </c>
      <c r="Q59">
        <v>1</v>
      </c>
      <c r="R59">
        <v>9</v>
      </c>
      <c r="S59">
        <v>0.263461</v>
      </c>
      <c r="V59">
        <v>1.0300000000000001E-3</v>
      </c>
      <c r="W59">
        <v>1.911875</v>
      </c>
    </row>
    <row r="60" spans="1:28" ht="18" customHeight="1">
      <c r="A60" t="s">
        <v>1722</v>
      </c>
      <c r="B60" t="s">
        <v>250</v>
      </c>
      <c r="C60" t="s">
        <v>1734</v>
      </c>
      <c r="D60" s="2">
        <v>45299.786854930557</v>
      </c>
      <c r="E60" s="2">
        <v>45296.880541203704</v>
      </c>
      <c r="F60" s="6">
        <f t="shared" si="0"/>
        <v>2</v>
      </c>
      <c r="G60" s="6">
        <f t="shared" si="4"/>
        <v>-0.87457200000000013</v>
      </c>
      <c r="H60" s="6">
        <f t="shared" si="2"/>
        <v>8</v>
      </c>
      <c r="I60" s="6" t="str">
        <f t="shared" si="3"/>
        <v>Sim</v>
      </c>
      <c r="J60" t="s">
        <v>396</v>
      </c>
      <c r="K60" t="s">
        <v>285</v>
      </c>
      <c r="L60" t="s">
        <v>397</v>
      </c>
      <c r="O60" t="s">
        <v>279</v>
      </c>
      <c r="P60" t="s">
        <v>279</v>
      </c>
      <c r="Q60">
        <v>1</v>
      </c>
      <c r="R60">
        <v>1</v>
      </c>
      <c r="S60">
        <v>1.3854E-2</v>
      </c>
      <c r="V60">
        <v>1.787E-2</v>
      </c>
      <c r="W60">
        <v>2.8745720000000001</v>
      </c>
    </row>
    <row r="61" spans="1:28" ht="18" customHeight="1">
      <c r="A61" t="s">
        <v>1730</v>
      </c>
      <c r="B61" t="s">
        <v>250</v>
      </c>
      <c r="C61" t="s">
        <v>1735</v>
      </c>
      <c r="D61" s="2">
        <v>45394.516254201393</v>
      </c>
      <c r="E61" s="2">
        <v>45392.787511006944</v>
      </c>
      <c r="F61" s="6">
        <f t="shared" si="0"/>
        <v>3</v>
      </c>
      <c r="G61" s="6">
        <f t="shared" si="4"/>
        <v>3</v>
      </c>
      <c r="H61" s="6">
        <f t="shared" si="2"/>
        <v>5</v>
      </c>
      <c r="I61" s="6" t="str">
        <f t="shared" si="3"/>
        <v>Sim</v>
      </c>
      <c r="J61" t="s">
        <v>398</v>
      </c>
      <c r="K61" t="s">
        <v>283</v>
      </c>
      <c r="L61" t="s">
        <v>399</v>
      </c>
      <c r="M61" t="s">
        <v>292</v>
      </c>
      <c r="N61" t="s">
        <v>338</v>
      </c>
      <c r="O61" t="s">
        <v>278</v>
      </c>
      <c r="P61" t="s">
        <v>278</v>
      </c>
      <c r="Q61">
        <v>2</v>
      </c>
      <c r="R61">
        <v>0</v>
      </c>
      <c r="S61">
        <v>1.7269209999999999</v>
      </c>
    </row>
    <row r="62" spans="1:28" ht="18" customHeight="1">
      <c r="A62" t="s">
        <v>1722</v>
      </c>
      <c r="B62" t="s">
        <v>250</v>
      </c>
      <c r="C62" t="s">
        <v>1737</v>
      </c>
      <c r="D62" s="2">
        <v>45373.832616863423</v>
      </c>
      <c r="E62" s="2">
        <v>45357.816630844907</v>
      </c>
      <c r="F62" s="6">
        <f t="shared" si="0"/>
        <v>13</v>
      </c>
      <c r="G62" s="6">
        <f t="shared" si="4"/>
        <v>13</v>
      </c>
      <c r="H62" s="6">
        <f t="shared" si="2"/>
        <v>8</v>
      </c>
      <c r="I62" s="6" t="str">
        <f t="shared" si="3"/>
        <v>Não</v>
      </c>
      <c r="J62" t="s">
        <v>400</v>
      </c>
      <c r="K62" t="s">
        <v>284</v>
      </c>
      <c r="L62" t="s">
        <v>401</v>
      </c>
      <c r="M62" t="s">
        <v>290</v>
      </c>
      <c r="N62" t="s">
        <v>295</v>
      </c>
      <c r="O62" t="s">
        <v>279</v>
      </c>
      <c r="P62" t="s">
        <v>278</v>
      </c>
      <c r="S62">
        <v>0.74128499999999997</v>
      </c>
      <c r="T62">
        <v>15.274687999999999</v>
      </c>
    </row>
    <row r="63" spans="1:28" ht="18" customHeight="1">
      <c r="A63" t="s">
        <v>1730</v>
      </c>
      <c r="B63" t="s">
        <v>250</v>
      </c>
      <c r="C63" t="s">
        <v>1733</v>
      </c>
      <c r="D63" s="2">
        <v>45385.78469601852</v>
      </c>
      <c r="E63" s="2">
        <v>45366.874726087961</v>
      </c>
      <c r="F63" s="6">
        <f t="shared" si="0"/>
        <v>14</v>
      </c>
      <c r="G63" s="6">
        <f t="shared" si="4"/>
        <v>2.8835420000000003</v>
      </c>
      <c r="H63" s="6">
        <f t="shared" si="2"/>
        <v>8</v>
      </c>
      <c r="I63" s="6" t="str">
        <f t="shared" si="3"/>
        <v>Sim</v>
      </c>
      <c r="J63" t="s">
        <v>402</v>
      </c>
      <c r="K63" t="s">
        <v>283</v>
      </c>
      <c r="L63" t="s">
        <v>403</v>
      </c>
      <c r="M63" t="s">
        <v>292</v>
      </c>
      <c r="N63" t="s">
        <v>339</v>
      </c>
      <c r="O63" t="s">
        <v>279</v>
      </c>
      <c r="P63" t="s">
        <v>279</v>
      </c>
      <c r="S63">
        <v>2.6612149999999999</v>
      </c>
      <c r="T63">
        <v>0.33303199999999999</v>
      </c>
      <c r="U63">
        <v>2.9607749999999999</v>
      </c>
      <c r="V63">
        <v>4.7992359999999996</v>
      </c>
      <c r="W63">
        <v>8.1556829999999998</v>
      </c>
    </row>
    <row r="64" spans="1:28" ht="18" customHeight="1">
      <c r="A64" t="s">
        <v>1723</v>
      </c>
      <c r="B64" t="s">
        <v>250</v>
      </c>
      <c r="C64" t="s">
        <v>1736</v>
      </c>
      <c r="D64" s="2">
        <v>45366.625840000001</v>
      </c>
      <c r="E64" s="2">
        <v>45355.818145625002</v>
      </c>
      <c r="F64" s="6">
        <f t="shared" si="0"/>
        <v>10</v>
      </c>
      <c r="G64" s="6">
        <f t="shared" si="4"/>
        <v>9.1244680000000002</v>
      </c>
      <c r="H64" s="6">
        <f t="shared" si="2"/>
        <v>8</v>
      </c>
      <c r="I64" s="6" t="str">
        <f t="shared" si="3"/>
        <v>Não</v>
      </c>
      <c r="J64" t="s">
        <v>404</v>
      </c>
      <c r="K64" t="s">
        <v>283</v>
      </c>
      <c r="L64" t="s">
        <v>405</v>
      </c>
      <c r="M64" t="s">
        <v>291</v>
      </c>
      <c r="N64" t="s">
        <v>296</v>
      </c>
      <c r="O64" t="s">
        <v>279</v>
      </c>
      <c r="P64" t="s">
        <v>279</v>
      </c>
      <c r="Q64">
        <v>2</v>
      </c>
      <c r="R64">
        <v>2</v>
      </c>
      <c r="S64">
        <v>0.71142399999999995</v>
      </c>
      <c r="V64">
        <v>9.2207179999999997</v>
      </c>
      <c r="W64">
        <v>0.87553199999999998</v>
      </c>
    </row>
    <row r="65" spans="1:24" ht="18" customHeight="1">
      <c r="A65" t="s">
        <v>1726</v>
      </c>
      <c r="B65" t="s">
        <v>43</v>
      </c>
      <c r="C65" t="s">
        <v>1735</v>
      </c>
      <c r="D65" s="2">
        <v>45398.746888229172</v>
      </c>
      <c r="E65" s="2">
        <v>45392.693307546302</v>
      </c>
      <c r="F65" s="6">
        <f t="shared" si="0"/>
        <v>5</v>
      </c>
      <c r="G65" s="6">
        <f t="shared" si="4"/>
        <v>0.87586799999999965</v>
      </c>
      <c r="H65" s="6">
        <f t="shared" si="2"/>
        <v>5</v>
      </c>
      <c r="I65" s="6" t="str">
        <f t="shared" si="3"/>
        <v>Sim</v>
      </c>
      <c r="J65" t="s">
        <v>406</v>
      </c>
      <c r="K65" t="s">
        <v>283</v>
      </c>
      <c r="L65" t="s">
        <v>407</v>
      </c>
      <c r="M65" t="s">
        <v>292</v>
      </c>
      <c r="N65" t="s">
        <v>340</v>
      </c>
      <c r="O65" t="s">
        <v>278</v>
      </c>
      <c r="P65" t="s">
        <v>278</v>
      </c>
      <c r="Q65">
        <v>6</v>
      </c>
      <c r="R65">
        <v>0</v>
      </c>
      <c r="S65">
        <v>0.90781299999999998</v>
      </c>
      <c r="V65">
        <v>1.0215970000000001</v>
      </c>
      <c r="W65">
        <v>4.1241320000000004</v>
      </c>
    </row>
    <row r="66" spans="1:24" ht="18" customHeight="1">
      <c r="A66" t="s">
        <v>1727</v>
      </c>
      <c r="B66" t="s">
        <v>250</v>
      </c>
      <c r="C66" t="s">
        <v>1735</v>
      </c>
      <c r="D66" s="2">
        <v>45369.595030694443</v>
      </c>
      <c r="E66" s="2">
        <v>45366.570546817129</v>
      </c>
      <c r="F66" s="6">
        <f t="shared" ref="F66:F129" si="5">NETWORKDAYS.INTL(E66,D66)</f>
        <v>2</v>
      </c>
      <c r="G66" s="6">
        <f t="shared" si="4"/>
        <v>1.999595</v>
      </c>
      <c r="H66" s="6">
        <f t="shared" ref="H66:H129" si="6">IF(O66="Média",8,IF(O66="Normal",5,IF(O66="Alta",12," ")))</f>
        <v>12</v>
      </c>
      <c r="I66" s="6" t="str">
        <f t="shared" ref="I66:I129" si="7">IF(G66&lt;=H66, "Sim","Não")</f>
        <v>Sim</v>
      </c>
      <c r="J66" t="s">
        <v>15</v>
      </c>
      <c r="K66" t="s">
        <v>387</v>
      </c>
      <c r="L66" t="s">
        <v>393</v>
      </c>
      <c r="M66" t="s">
        <v>289</v>
      </c>
      <c r="N66" t="s">
        <v>148</v>
      </c>
      <c r="O66" t="s">
        <v>280</v>
      </c>
      <c r="P66" t="s">
        <v>280</v>
      </c>
      <c r="Q66">
        <v>1</v>
      </c>
      <c r="R66">
        <v>18</v>
      </c>
      <c r="S66">
        <v>3.2400000000000001E-4</v>
      </c>
      <c r="V66">
        <v>3.0237379999999998</v>
      </c>
      <c r="W66">
        <v>4.0499999999999998E-4</v>
      </c>
    </row>
    <row r="67" spans="1:24" ht="18" customHeight="1">
      <c r="A67" t="s">
        <v>1728</v>
      </c>
      <c r="B67" t="s">
        <v>252</v>
      </c>
      <c r="C67" t="s">
        <v>1734</v>
      </c>
      <c r="E67" s="2">
        <v>45247.870793344897</v>
      </c>
      <c r="F67" s="6">
        <f t="shared" si="5"/>
        <v>-32320</v>
      </c>
      <c r="G67" s="6">
        <f t="shared" si="4"/>
        <v>-32320</v>
      </c>
      <c r="H67" s="6">
        <f t="shared" si="6"/>
        <v>12</v>
      </c>
      <c r="I67" s="6" t="str">
        <f t="shared" si="7"/>
        <v>Sim</v>
      </c>
      <c r="J67" t="s">
        <v>89</v>
      </c>
      <c r="K67" t="s">
        <v>283</v>
      </c>
      <c r="L67" t="s">
        <v>387</v>
      </c>
      <c r="O67" t="s">
        <v>280</v>
      </c>
      <c r="P67" t="s">
        <v>280</v>
      </c>
      <c r="Q67">
        <v>1</v>
      </c>
      <c r="R67">
        <v>9</v>
      </c>
      <c r="S67">
        <v>5.6522690000000004</v>
      </c>
      <c r="T67">
        <v>95.088576000000003</v>
      </c>
    </row>
    <row r="68" spans="1:24" ht="18" customHeight="1">
      <c r="A68" t="s">
        <v>1730</v>
      </c>
      <c r="B68" t="s">
        <v>252</v>
      </c>
      <c r="C68" t="s">
        <v>1735</v>
      </c>
      <c r="E68" s="2">
        <v>45331.558087407408</v>
      </c>
      <c r="F68" s="6">
        <f t="shared" si="5"/>
        <v>-32380</v>
      </c>
      <c r="G68" s="6">
        <f t="shared" si="4"/>
        <v>-32380</v>
      </c>
      <c r="H68" s="6" t="str">
        <f t="shared" si="6"/>
        <v xml:space="preserve"> </v>
      </c>
      <c r="I68" s="6" t="str">
        <f t="shared" si="7"/>
        <v>Sim</v>
      </c>
      <c r="J68" t="s">
        <v>15</v>
      </c>
      <c r="K68" t="s">
        <v>387</v>
      </c>
      <c r="L68" t="s">
        <v>393</v>
      </c>
      <c r="M68" t="s">
        <v>292</v>
      </c>
      <c r="N68" t="s">
        <v>341</v>
      </c>
      <c r="S68">
        <v>4.75E-4</v>
      </c>
      <c r="V68">
        <v>24.086192</v>
      </c>
    </row>
    <row r="69" spans="1:24" ht="18" customHeight="1">
      <c r="A69" t="s">
        <v>1731</v>
      </c>
      <c r="B69" t="s">
        <v>250</v>
      </c>
      <c r="C69" t="s">
        <v>1736</v>
      </c>
      <c r="D69" s="2">
        <v>45370.538116539348</v>
      </c>
      <c r="E69" s="2">
        <v>45365.80303771991</v>
      </c>
      <c r="F69" s="6">
        <f t="shared" si="5"/>
        <v>4</v>
      </c>
      <c r="G69" s="6">
        <f t="shared" si="4"/>
        <v>2.2997999999999852E-2</v>
      </c>
      <c r="H69" s="6">
        <f t="shared" si="6"/>
        <v>8</v>
      </c>
      <c r="I69" s="6" t="str">
        <f t="shared" si="7"/>
        <v>Sim</v>
      </c>
      <c r="J69" t="s">
        <v>15</v>
      </c>
      <c r="K69" t="s">
        <v>387</v>
      </c>
      <c r="L69" t="s">
        <v>393</v>
      </c>
      <c r="M69" t="s">
        <v>292</v>
      </c>
      <c r="N69" t="s">
        <v>297</v>
      </c>
      <c r="O69" t="s">
        <v>279</v>
      </c>
      <c r="P69" t="s">
        <v>279</v>
      </c>
      <c r="Q69">
        <v>0</v>
      </c>
      <c r="R69">
        <v>0</v>
      </c>
      <c r="S69">
        <v>3.3599999999999998E-4</v>
      </c>
      <c r="V69">
        <v>0.75771999999999995</v>
      </c>
      <c r="W69">
        <v>3.9770020000000001</v>
      </c>
    </row>
    <row r="70" spans="1:24" ht="18" customHeight="1">
      <c r="A70" t="s">
        <v>1731</v>
      </c>
      <c r="B70" t="s">
        <v>252</v>
      </c>
      <c r="C70" t="s">
        <v>1735</v>
      </c>
      <c r="E70" s="2">
        <v>45357.583085138889</v>
      </c>
      <c r="F70" s="6">
        <f t="shared" si="5"/>
        <v>-32398</v>
      </c>
      <c r="G70" s="6">
        <f t="shared" si="4"/>
        <v>-32398</v>
      </c>
      <c r="H70" s="6">
        <f t="shared" si="6"/>
        <v>12</v>
      </c>
      <c r="I70" s="6" t="str">
        <f t="shared" si="7"/>
        <v>Sim</v>
      </c>
      <c r="J70" t="s">
        <v>408</v>
      </c>
      <c r="K70" t="s">
        <v>387</v>
      </c>
      <c r="L70" t="s">
        <v>409</v>
      </c>
      <c r="M70" t="s">
        <v>292</v>
      </c>
      <c r="N70" t="s">
        <v>342</v>
      </c>
      <c r="O70" t="s">
        <v>280</v>
      </c>
      <c r="P70" t="s">
        <v>279</v>
      </c>
      <c r="Q70">
        <v>4</v>
      </c>
      <c r="R70">
        <v>1</v>
      </c>
      <c r="S70">
        <v>0.33546300000000001</v>
      </c>
      <c r="T70">
        <v>2.2000000000000001E-4</v>
      </c>
      <c r="V70">
        <v>18.739560000000001</v>
      </c>
    </row>
    <row r="71" spans="1:24" ht="18" customHeight="1">
      <c r="A71" t="s">
        <v>1728</v>
      </c>
      <c r="B71" t="s">
        <v>252</v>
      </c>
      <c r="C71" t="s">
        <v>1736</v>
      </c>
      <c r="E71" s="2">
        <v>45357.581109467588</v>
      </c>
      <c r="F71" s="6">
        <f t="shared" si="5"/>
        <v>-32398</v>
      </c>
      <c r="G71" s="6">
        <f t="shared" si="4"/>
        <v>-32398</v>
      </c>
      <c r="H71" s="6">
        <f t="shared" si="6"/>
        <v>8</v>
      </c>
      <c r="I71" s="6" t="str">
        <f t="shared" si="7"/>
        <v>Sim</v>
      </c>
      <c r="J71" t="s">
        <v>408</v>
      </c>
      <c r="K71" t="s">
        <v>387</v>
      </c>
      <c r="L71" t="s">
        <v>409</v>
      </c>
      <c r="M71" t="s">
        <v>292</v>
      </c>
      <c r="N71" t="s">
        <v>343</v>
      </c>
      <c r="O71" t="s">
        <v>279</v>
      </c>
      <c r="P71" t="s">
        <v>280</v>
      </c>
      <c r="Q71">
        <v>0</v>
      </c>
      <c r="R71">
        <v>0</v>
      </c>
      <c r="S71">
        <v>0.33709499999999998</v>
      </c>
      <c r="T71">
        <v>20.773980999999999</v>
      </c>
      <c r="V71">
        <v>7.8869100000000003</v>
      </c>
    </row>
    <row r="72" spans="1:24" ht="18" customHeight="1">
      <c r="A72" t="s">
        <v>1723</v>
      </c>
      <c r="B72" t="s">
        <v>43</v>
      </c>
      <c r="C72" t="s">
        <v>1733</v>
      </c>
      <c r="D72" s="2">
        <v>45366.751484108798</v>
      </c>
      <c r="E72" s="2">
        <v>45352.686870057871</v>
      </c>
      <c r="F72" s="6">
        <f t="shared" si="5"/>
        <v>11</v>
      </c>
      <c r="G72" s="6">
        <f t="shared" si="4"/>
        <v>9.9425120000000007</v>
      </c>
      <c r="H72" s="6">
        <f t="shared" si="6"/>
        <v>5</v>
      </c>
      <c r="I72" s="6" t="str">
        <f t="shared" si="7"/>
        <v>Não</v>
      </c>
      <c r="J72" t="s">
        <v>380</v>
      </c>
      <c r="K72" t="s">
        <v>387</v>
      </c>
      <c r="L72" t="s">
        <v>410</v>
      </c>
      <c r="M72" t="s">
        <v>292</v>
      </c>
      <c r="N72" t="s">
        <v>298</v>
      </c>
      <c r="O72" t="s">
        <v>278</v>
      </c>
      <c r="P72" t="s">
        <v>278</v>
      </c>
      <c r="S72">
        <v>2.9545949999999999</v>
      </c>
      <c r="T72">
        <v>7.0940390000000004</v>
      </c>
      <c r="V72">
        <v>1.8853009999999999</v>
      </c>
      <c r="W72">
        <v>1.057488</v>
      </c>
      <c r="X72">
        <v>1.0731599999999999</v>
      </c>
    </row>
    <row r="73" spans="1:24" ht="18" customHeight="1">
      <c r="A73" t="s">
        <v>1727</v>
      </c>
      <c r="B73" t="s">
        <v>250</v>
      </c>
      <c r="C73" t="s">
        <v>1733</v>
      </c>
      <c r="D73" s="2">
        <v>45323.656906504628</v>
      </c>
      <c r="E73" s="2">
        <v>45306.645765810194</v>
      </c>
      <c r="F73" s="6">
        <f t="shared" si="5"/>
        <v>14</v>
      </c>
      <c r="G73" s="6">
        <f t="shared" si="4"/>
        <v>13.138056000000001</v>
      </c>
      <c r="H73" s="6">
        <f t="shared" si="6"/>
        <v>8</v>
      </c>
      <c r="I73" s="6" t="str">
        <f t="shared" si="7"/>
        <v>Não</v>
      </c>
      <c r="J73" t="s">
        <v>411</v>
      </c>
      <c r="K73" t="s">
        <v>285</v>
      </c>
      <c r="L73" t="s">
        <v>412</v>
      </c>
      <c r="O73" t="s">
        <v>279</v>
      </c>
      <c r="P73" t="s">
        <v>279</v>
      </c>
      <c r="Q73">
        <v>3</v>
      </c>
      <c r="R73">
        <v>0</v>
      </c>
      <c r="S73">
        <v>0.19687499999999999</v>
      </c>
      <c r="T73">
        <v>7.8374540000000001</v>
      </c>
      <c r="V73">
        <v>8.1148380000000007</v>
      </c>
      <c r="W73">
        <v>0.86194400000000004</v>
      </c>
    </row>
    <row r="74" spans="1:24" ht="18" customHeight="1">
      <c r="A74" t="s">
        <v>1729</v>
      </c>
      <c r="B74" t="s">
        <v>250</v>
      </c>
      <c r="C74" t="s">
        <v>1736</v>
      </c>
      <c r="D74" s="2">
        <v>45330.787098946763</v>
      </c>
      <c r="E74" s="2">
        <v>45306.645975034728</v>
      </c>
      <c r="F74" s="6">
        <f t="shared" si="5"/>
        <v>19</v>
      </c>
      <c r="G74" s="6">
        <f t="shared" si="4"/>
        <v>9.9867480000000004</v>
      </c>
      <c r="H74" s="6">
        <f t="shared" si="6"/>
        <v>5</v>
      </c>
      <c r="I74" s="6" t="str">
        <f t="shared" si="7"/>
        <v>Não</v>
      </c>
      <c r="J74" t="s">
        <v>15</v>
      </c>
      <c r="K74" t="s">
        <v>387</v>
      </c>
      <c r="L74" t="s">
        <v>393</v>
      </c>
      <c r="O74" t="s">
        <v>278</v>
      </c>
      <c r="P74" t="s">
        <v>278</v>
      </c>
      <c r="Q74">
        <v>3</v>
      </c>
      <c r="R74">
        <v>0</v>
      </c>
      <c r="S74">
        <v>4.0499999999999998E-4</v>
      </c>
      <c r="T74">
        <v>1.9910000000000001E-3</v>
      </c>
      <c r="V74">
        <v>1.1735420000000001</v>
      </c>
      <c r="W74">
        <v>9.0132519999999996</v>
      </c>
      <c r="X74">
        <v>13.951898</v>
      </c>
    </row>
    <row r="75" spans="1:24" ht="18" customHeight="1">
      <c r="A75" t="s">
        <v>1729</v>
      </c>
      <c r="B75" t="s">
        <v>252</v>
      </c>
      <c r="C75" t="s">
        <v>1733</v>
      </c>
      <c r="E75" s="2">
        <v>45397.872634687497</v>
      </c>
      <c r="F75" s="6">
        <f t="shared" si="5"/>
        <v>-32426</v>
      </c>
      <c r="G75" s="6">
        <f t="shared" si="4"/>
        <v>-32426</v>
      </c>
      <c r="H75" s="6" t="str">
        <f t="shared" si="6"/>
        <v xml:space="preserve"> </v>
      </c>
      <c r="I75" s="6" t="str">
        <f t="shared" si="7"/>
        <v>Sim</v>
      </c>
      <c r="J75" t="s">
        <v>502</v>
      </c>
      <c r="K75" t="s">
        <v>288</v>
      </c>
      <c r="L75" t="s">
        <v>445</v>
      </c>
      <c r="M75" t="s">
        <v>292</v>
      </c>
      <c r="N75" t="s">
        <v>503</v>
      </c>
      <c r="Q75">
        <v>3</v>
      </c>
      <c r="R75">
        <v>0</v>
      </c>
      <c r="S75">
        <v>2.6894330000000002</v>
      </c>
      <c r="V75">
        <v>4.2331250000000002</v>
      </c>
    </row>
    <row r="76" spans="1:24" ht="18" customHeight="1">
      <c r="A76" t="s">
        <v>1723</v>
      </c>
      <c r="B76" t="s">
        <v>250</v>
      </c>
      <c r="C76" t="s">
        <v>1736</v>
      </c>
      <c r="D76" s="2">
        <v>45362.604801493057</v>
      </c>
      <c r="E76" s="2">
        <v>45350.556067233803</v>
      </c>
      <c r="F76" s="6">
        <f t="shared" si="5"/>
        <v>9</v>
      </c>
      <c r="G76" s="6">
        <f t="shared" si="4"/>
        <v>3.2027779999999999</v>
      </c>
      <c r="H76" s="6">
        <f t="shared" si="6"/>
        <v>8</v>
      </c>
      <c r="I76" s="6" t="str">
        <f t="shared" si="7"/>
        <v>Sim</v>
      </c>
      <c r="J76" t="s">
        <v>413</v>
      </c>
      <c r="K76" t="s">
        <v>283</v>
      </c>
      <c r="L76" t="s">
        <v>414</v>
      </c>
      <c r="M76" t="s">
        <v>292</v>
      </c>
      <c r="N76" t="s">
        <v>299</v>
      </c>
      <c r="O76" t="s">
        <v>279</v>
      </c>
      <c r="P76" t="s">
        <v>279</v>
      </c>
      <c r="Q76">
        <v>1</v>
      </c>
      <c r="R76">
        <v>0</v>
      </c>
      <c r="S76">
        <v>4.9732060000000002</v>
      </c>
      <c r="T76">
        <v>1.0436570000000001</v>
      </c>
      <c r="U76">
        <v>1.998507</v>
      </c>
      <c r="V76">
        <v>0.23460600000000001</v>
      </c>
      <c r="W76">
        <v>3.7987150000000001</v>
      </c>
    </row>
    <row r="77" spans="1:24" ht="18" customHeight="1">
      <c r="A77" t="s">
        <v>1730</v>
      </c>
      <c r="B77" t="s">
        <v>250</v>
      </c>
      <c r="C77" t="s">
        <v>1737</v>
      </c>
      <c r="D77" s="2">
        <v>45386.751266041669</v>
      </c>
      <c r="E77" s="2">
        <v>45377.792490231477</v>
      </c>
      <c r="F77" s="6">
        <f t="shared" si="5"/>
        <v>8</v>
      </c>
      <c r="G77" s="6">
        <f t="shared" si="4"/>
        <v>4.8082410000000007</v>
      </c>
      <c r="H77" s="6">
        <f t="shared" si="6"/>
        <v>5</v>
      </c>
      <c r="I77" s="6" t="str">
        <f t="shared" si="7"/>
        <v>Sim</v>
      </c>
      <c r="J77" t="s">
        <v>415</v>
      </c>
      <c r="K77" t="s">
        <v>387</v>
      </c>
      <c r="L77" t="s">
        <v>416</v>
      </c>
      <c r="M77" t="s">
        <v>292</v>
      </c>
      <c r="N77" t="s">
        <v>344</v>
      </c>
      <c r="O77" t="s">
        <v>278</v>
      </c>
      <c r="P77" t="s">
        <v>278</v>
      </c>
      <c r="Q77">
        <v>2</v>
      </c>
      <c r="R77">
        <v>0</v>
      </c>
      <c r="S77">
        <v>1.0929169999999999</v>
      </c>
      <c r="T77">
        <v>4.6673260000000001</v>
      </c>
      <c r="V77">
        <v>6.7359999999999998E-3</v>
      </c>
      <c r="W77">
        <v>3.1917589999999998</v>
      </c>
    </row>
    <row r="78" spans="1:24" ht="18" customHeight="1">
      <c r="A78" t="s">
        <v>1723</v>
      </c>
      <c r="B78" t="s">
        <v>252</v>
      </c>
      <c r="C78" t="s">
        <v>1734</v>
      </c>
      <c r="E78" s="2">
        <v>45386.822931504626</v>
      </c>
      <c r="F78" s="6">
        <f t="shared" si="5"/>
        <v>-32419</v>
      </c>
      <c r="G78" s="6">
        <f t="shared" si="4"/>
        <v>-32419</v>
      </c>
      <c r="H78" s="6" t="str">
        <f t="shared" si="6"/>
        <v xml:space="preserve"> </v>
      </c>
      <c r="I78" s="6" t="str">
        <f t="shared" si="7"/>
        <v>Sim</v>
      </c>
      <c r="J78" t="s">
        <v>417</v>
      </c>
      <c r="K78" t="s">
        <v>288</v>
      </c>
      <c r="L78" t="s">
        <v>418</v>
      </c>
      <c r="M78" t="s">
        <v>334</v>
      </c>
      <c r="N78" t="s">
        <v>345</v>
      </c>
      <c r="Q78">
        <v>2</v>
      </c>
      <c r="R78">
        <v>0</v>
      </c>
      <c r="S78">
        <v>6.8008449999999998</v>
      </c>
    </row>
    <row r="79" spans="1:24" ht="18" customHeight="1">
      <c r="A79" t="s">
        <v>1721</v>
      </c>
      <c r="B79" t="s">
        <v>43</v>
      </c>
      <c r="C79" t="s">
        <v>1736</v>
      </c>
      <c r="D79" s="2">
        <v>45387.607496307872</v>
      </c>
      <c r="E79" s="2">
        <v>45344.576920277766</v>
      </c>
      <c r="F79" s="6">
        <f t="shared" si="5"/>
        <v>32</v>
      </c>
      <c r="G79" s="6">
        <f t="shared" si="4"/>
        <v>31.006527999999999</v>
      </c>
      <c r="H79" s="6">
        <f t="shared" si="6"/>
        <v>8</v>
      </c>
      <c r="I79" s="6" t="str">
        <f t="shared" si="7"/>
        <v>Não</v>
      </c>
      <c r="J79" t="s">
        <v>392</v>
      </c>
      <c r="K79" t="s">
        <v>387</v>
      </c>
      <c r="L79" t="s">
        <v>393</v>
      </c>
      <c r="M79" t="s">
        <v>289</v>
      </c>
      <c r="N79" t="s">
        <v>346</v>
      </c>
      <c r="O79" t="s">
        <v>279</v>
      </c>
      <c r="P79" t="s">
        <v>391</v>
      </c>
      <c r="S79">
        <v>0.204734</v>
      </c>
      <c r="T79">
        <v>12.727917</v>
      </c>
      <c r="V79">
        <v>5.2993399999999999</v>
      </c>
      <c r="W79">
        <v>0.99347200000000002</v>
      </c>
      <c r="X79">
        <v>23.805081000000001</v>
      </c>
    </row>
    <row r="80" spans="1:24" ht="18" customHeight="1">
      <c r="A80" t="s">
        <v>1722</v>
      </c>
      <c r="B80" t="s">
        <v>250</v>
      </c>
      <c r="C80" t="s">
        <v>1733</v>
      </c>
      <c r="D80" s="2">
        <v>45383.552968935182</v>
      </c>
      <c r="E80" s="2">
        <v>45372.761445081022</v>
      </c>
      <c r="F80" s="6">
        <f t="shared" si="5"/>
        <v>8</v>
      </c>
      <c r="G80" s="6">
        <f t="shared" si="4"/>
        <v>3.3157519999999998</v>
      </c>
      <c r="H80" s="6">
        <f t="shared" si="6"/>
        <v>5</v>
      </c>
      <c r="I80" s="6" t="str">
        <f t="shared" si="7"/>
        <v>Sim</v>
      </c>
      <c r="J80" t="s">
        <v>277</v>
      </c>
      <c r="K80" t="s">
        <v>387</v>
      </c>
      <c r="L80" t="s">
        <v>393</v>
      </c>
      <c r="M80" t="s">
        <v>292</v>
      </c>
      <c r="N80" t="s">
        <v>347</v>
      </c>
      <c r="O80" t="s">
        <v>278</v>
      </c>
      <c r="P80" t="s">
        <v>280</v>
      </c>
      <c r="Q80">
        <v>4</v>
      </c>
      <c r="R80">
        <v>0</v>
      </c>
      <c r="S80">
        <v>8.6799999999999996E-4</v>
      </c>
      <c r="T80">
        <v>1.1196410000000001</v>
      </c>
      <c r="V80">
        <v>4.9867359999999996</v>
      </c>
      <c r="W80">
        <v>4.6842480000000002</v>
      </c>
    </row>
    <row r="81" spans="1:24" ht="18" customHeight="1">
      <c r="A81" t="s">
        <v>1731</v>
      </c>
      <c r="B81" t="s">
        <v>252</v>
      </c>
      <c r="C81" t="s">
        <v>1735</v>
      </c>
      <c r="E81" s="2">
        <v>45308.542741226847</v>
      </c>
      <c r="F81" s="6">
        <f t="shared" si="5"/>
        <v>-32363</v>
      </c>
      <c r="G81" s="6">
        <f t="shared" si="4"/>
        <v>-32363</v>
      </c>
      <c r="H81" s="6">
        <f t="shared" si="6"/>
        <v>12</v>
      </c>
      <c r="I81" s="6" t="str">
        <f t="shared" si="7"/>
        <v>Sim</v>
      </c>
      <c r="J81" t="s">
        <v>392</v>
      </c>
      <c r="K81" t="s">
        <v>387</v>
      </c>
      <c r="L81" t="s">
        <v>393</v>
      </c>
      <c r="O81" t="s">
        <v>280</v>
      </c>
      <c r="P81" t="s">
        <v>279</v>
      </c>
      <c r="Q81">
        <v>4</v>
      </c>
      <c r="R81">
        <v>0</v>
      </c>
      <c r="S81">
        <v>7.4838000000000002E-2</v>
      </c>
      <c r="T81">
        <v>21.254640999999999</v>
      </c>
    </row>
    <row r="82" spans="1:24" ht="18" customHeight="1">
      <c r="A82" t="s">
        <v>1722</v>
      </c>
      <c r="B82" t="s">
        <v>250</v>
      </c>
      <c r="C82" t="s">
        <v>1737</v>
      </c>
      <c r="D82" s="2">
        <v>45299.786512025457</v>
      </c>
      <c r="E82" s="2">
        <v>45279.587226446762</v>
      </c>
      <c r="F82" s="6">
        <f t="shared" si="5"/>
        <v>15</v>
      </c>
      <c r="G82" s="6">
        <f t="shared" si="4"/>
        <v>10.021991</v>
      </c>
      <c r="H82" s="6">
        <f t="shared" si="6"/>
        <v>8</v>
      </c>
      <c r="I82" s="6" t="str">
        <f t="shared" si="7"/>
        <v>Não</v>
      </c>
      <c r="J82" t="s">
        <v>396</v>
      </c>
      <c r="K82" t="s">
        <v>285</v>
      </c>
      <c r="L82" t="s">
        <v>419</v>
      </c>
      <c r="O82" t="s">
        <v>279</v>
      </c>
      <c r="P82" t="s">
        <v>279</v>
      </c>
      <c r="S82">
        <v>9.1915279999999999</v>
      </c>
      <c r="V82">
        <v>6.0297219999999996</v>
      </c>
      <c r="W82">
        <v>4.9780090000000001</v>
      </c>
    </row>
    <row r="83" spans="1:24" ht="18" customHeight="1">
      <c r="A83" t="s">
        <v>1729</v>
      </c>
      <c r="B83" t="s">
        <v>250</v>
      </c>
      <c r="C83" t="s">
        <v>1736</v>
      </c>
      <c r="D83" s="2">
        <v>45336.755972592597</v>
      </c>
      <c r="E83" s="2">
        <v>45330.864102245367</v>
      </c>
      <c r="F83" s="6">
        <f t="shared" si="5"/>
        <v>5</v>
      </c>
      <c r="G83" s="6">
        <f t="shared" si="4"/>
        <v>5</v>
      </c>
      <c r="H83" s="6">
        <f t="shared" si="6"/>
        <v>5</v>
      </c>
      <c r="I83" s="6" t="str">
        <f t="shared" si="7"/>
        <v>Sim</v>
      </c>
      <c r="J83" t="s">
        <v>15</v>
      </c>
      <c r="K83" t="s">
        <v>387</v>
      </c>
      <c r="L83" t="s">
        <v>393</v>
      </c>
      <c r="M83" t="s">
        <v>292</v>
      </c>
      <c r="N83" t="s">
        <v>348</v>
      </c>
      <c r="O83" t="s">
        <v>278</v>
      </c>
      <c r="P83" t="s">
        <v>278</v>
      </c>
      <c r="Q83">
        <v>3</v>
      </c>
      <c r="R83">
        <v>9</v>
      </c>
      <c r="S83">
        <v>0.661887</v>
      </c>
      <c r="V83">
        <v>5.2299540000000002</v>
      </c>
    </row>
    <row r="84" spans="1:24" ht="18" customHeight="1">
      <c r="A84" t="s">
        <v>1729</v>
      </c>
      <c r="B84" t="s">
        <v>252</v>
      </c>
      <c r="C84" t="s">
        <v>1734</v>
      </c>
      <c r="E84" s="2">
        <v>45359.580395925921</v>
      </c>
      <c r="F84" s="6">
        <f t="shared" si="5"/>
        <v>-32400</v>
      </c>
      <c r="G84" s="6">
        <f t="shared" si="4"/>
        <v>-32400</v>
      </c>
      <c r="H84" s="6" t="str">
        <f t="shared" si="6"/>
        <v xml:space="preserve"> </v>
      </c>
      <c r="I84" s="6" t="str">
        <f t="shared" si="7"/>
        <v>Sim</v>
      </c>
      <c r="J84" t="s">
        <v>420</v>
      </c>
      <c r="K84" t="s">
        <v>285</v>
      </c>
      <c r="L84" t="s">
        <v>421</v>
      </c>
      <c r="M84" t="s">
        <v>292</v>
      </c>
      <c r="N84" t="s">
        <v>349</v>
      </c>
      <c r="Q84">
        <v>1</v>
      </c>
      <c r="R84">
        <v>1</v>
      </c>
      <c r="S84">
        <v>4.2046989999999997</v>
      </c>
    </row>
    <row r="85" spans="1:24" ht="18" customHeight="1">
      <c r="A85" t="s">
        <v>1725</v>
      </c>
      <c r="B85" t="s">
        <v>250</v>
      </c>
      <c r="C85" t="s">
        <v>1736</v>
      </c>
      <c r="D85" s="2">
        <v>45314.677361863432</v>
      </c>
      <c r="E85" s="2">
        <v>45301.844898298608</v>
      </c>
      <c r="F85" s="6">
        <f t="shared" si="5"/>
        <v>10</v>
      </c>
      <c r="G85" s="6">
        <f t="shared" si="4"/>
        <v>9.1717010000000005</v>
      </c>
      <c r="H85" s="6">
        <f t="shared" si="6"/>
        <v>5</v>
      </c>
      <c r="I85" s="6" t="str">
        <f t="shared" si="7"/>
        <v>Não</v>
      </c>
      <c r="J85" t="s">
        <v>380</v>
      </c>
      <c r="K85" t="s">
        <v>387</v>
      </c>
      <c r="L85" t="s">
        <v>422</v>
      </c>
      <c r="O85" t="s">
        <v>278</v>
      </c>
      <c r="P85" t="s">
        <v>279</v>
      </c>
      <c r="S85">
        <v>1.9837959999999999</v>
      </c>
      <c r="T85">
        <v>4.7878939999999997</v>
      </c>
      <c r="V85">
        <v>5.2324419999999998</v>
      </c>
      <c r="W85">
        <v>0.82829900000000001</v>
      </c>
    </row>
    <row r="86" spans="1:24" ht="18" customHeight="1">
      <c r="A86" t="s">
        <v>1727</v>
      </c>
      <c r="B86" t="s">
        <v>250</v>
      </c>
      <c r="C86" t="s">
        <v>1737</v>
      </c>
      <c r="D86" s="2">
        <v>45336.755395069442</v>
      </c>
      <c r="E86" s="2">
        <v>45303.800695381942</v>
      </c>
      <c r="F86" s="6">
        <f t="shared" si="5"/>
        <v>24</v>
      </c>
      <c r="G86" s="6">
        <f t="shared" si="4"/>
        <v>12.034931</v>
      </c>
      <c r="H86" s="6">
        <f t="shared" si="6"/>
        <v>8</v>
      </c>
      <c r="I86" s="6" t="str">
        <f t="shared" si="7"/>
        <v>Não</v>
      </c>
      <c r="J86" t="s">
        <v>423</v>
      </c>
      <c r="K86" t="s">
        <v>283</v>
      </c>
      <c r="L86" t="s">
        <v>387</v>
      </c>
      <c r="O86" t="s">
        <v>279</v>
      </c>
      <c r="P86" t="s">
        <v>279</v>
      </c>
      <c r="Q86">
        <v>3</v>
      </c>
      <c r="R86">
        <v>0</v>
      </c>
      <c r="S86">
        <v>3.0428700000000002</v>
      </c>
      <c r="T86">
        <v>8.88537</v>
      </c>
      <c r="V86">
        <v>9.0613659999999996</v>
      </c>
      <c r="W86">
        <v>11.965069</v>
      </c>
    </row>
    <row r="87" spans="1:24" ht="18" customHeight="1">
      <c r="A87" t="s">
        <v>1729</v>
      </c>
      <c r="B87" t="s">
        <v>43</v>
      </c>
      <c r="C87" t="s">
        <v>1736</v>
      </c>
      <c r="D87" s="2">
        <v>45379.545700717586</v>
      </c>
      <c r="E87" s="2">
        <v>45356.687343055557</v>
      </c>
      <c r="F87" s="6">
        <f t="shared" si="5"/>
        <v>18</v>
      </c>
      <c r="G87" s="6">
        <f t="shared" si="4"/>
        <v>15.091713</v>
      </c>
      <c r="H87" s="6">
        <f t="shared" si="6"/>
        <v>8</v>
      </c>
      <c r="I87" s="6" t="str">
        <f t="shared" si="7"/>
        <v>Não</v>
      </c>
      <c r="J87" t="s">
        <v>424</v>
      </c>
      <c r="K87" t="s">
        <v>287</v>
      </c>
      <c r="L87" t="s">
        <v>425</v>
      </c>
      <c r="M87" t="s">
        <v>292</v>
      </c>
      <c r="N87" t="s">
        <v>300</v>
      </c>
      <c r="O87" t="s">
        <v>279</v>
      </c>
      <c r="P87" t="s">
        <v>279</v>
      </c>
      <c r="Q87">
        <v>2</v>
      </c>
      <c r="R87">
        <v>0</v>
      </c>
      <c r="S87">
        <v>1.2300230000000001</v>
      </c>
      <c r="V87">
        <v>18.720023000000001</v>
      </c>
      <c r="W87">
        <v>2.9082870000000001</v>
      </c>
    </row>
    <row r="88" spans="1:24" ht="18" customHeight="1">
      <c r="A88" t="s">
        <v>1727</v>
      </c>
      <c r="B88" t="s">
        <v>250</v>
      </c>
      <c r="C88" t="s">
        <v>1734</v>
      </c>
      <c r="D88" s="2">
        <v>45386.614257233799</v>
      </c>
      <c r="E88" s="2">
        <v>45377.788555289357</v>
      </c>
      <c r="F88" s="6">
        <f t="shared" si="5"/>
        <v>8</v>
      </c>
      <c r="G88" s="6">
        <f t="shared" si="4"/>
        <v>4.9736460000000005</v>
      </c>
      <c r="H88" s="6">
        <f t="shared" si="6"/>
        <v>5</v>
      </c>
      <c r="I88" s="6" t="str">
        <f t="shared" si="7"/>
        <v>Sim</v>
      </c>
      <c r="J88" t="s">
        <v>415</v>
      </c>
      <c r="K88" t="s">
        <v>387</v>
      </c>
      <c r="L88" t="s">
        <v>381</v>
      </c>
      <c r="M88" t="s">
        <v>292</v>
      </c>
      <c r="N88" t="s">
        <v>350</v>
      </c>
      <c r="O88" t="s">
        <v>278</v>
      </c>
      <c r="P88" t="s">
        <v>426</v>
      </c>
      <c r="Q88">
        <v>1</v>
      </c>
      <c r="R88">
        <v>17</v>
      </c>
      <c r="S88">
        <v>1.0967819999999999</v>
      </c>
      <c r="T88">
        <v>4.6755899999999997</v>
      </c>
      <c r="V88">
        <v>2.0799999999999999E-4</v>
      </c>
      <c r="W88">
        <v>3.026354</v>
      </c>
      <c r="X88">
        <v>2.6724999999999999E-2</v>
      </c>
    </row>
    <row r="89" spans="1:24" ht="18" customHeight="1">
      <c r="A89" t="s">
        <v>1728</v>
      </c>
      <c r="B89" t="s">
        <v>250</v>
      </c>
      <c r="C89" t="s">
        <v>1735</v>
      </c>
      <c r="D89" s="2">
        <v>45359.604250277778</v>
      </c>
      <c r="E89" s="2">
        <v>45328.566996574067</v>
      </c>
      <c r="F89" s="6">
        <f t="shared" si="5"/>
        <v>24</v>
      </c>
      <c r="G89" s="6">
        <f t="shared" si="4"/>
        <v>6.0482639999999996</v>
      </c>
      <c r="H89" s="6">
        <f t="shared" si="6"/>
        <v>8</v>
      </c>
      <c r="I89" s="6" t="str">
        <f t="shared" si="7"/>
        <v>Sim</v>
      </c>
      <c r="J89" t="s">
        <v>415</v>
      </c>
      <c r="K89" t="s">
        <v>387</v>
      </c>
      <c r="L89" t="s">
        <v>387</v>
      </c>
      <c r="M89" t="s">
        <v>292</v>
      </c>
      <c r="N89" t="s">
        <v>301</v>
      </c>
      <c r="O89" t="s">
        <v>279</v>
      </c>
      <c r="P89" t="s">
        <v>279</v>
      </c>
      <c r="Q89">
        <v>1</v>
      </c>
      <c r="R89">
        <v>0</v>
      </c>
      <c r="S89">
        <v>1.232396</v>
      </c>
      <c r="V89">
        <v>11.85309</v>
      </c>
      <c r="W89">
        <v>17.951736</v>
      </c>
    </row>
    <row r="90" spans="1:24" ht="18" customHeight="1">
      <c r="A90" t="s">
        <v>1725</v>
      </c>
      <c r="B90" t="s">
        <v>250</v>
      </c>
      <c r="C90" t="s">
        <v>1735</v>
      </c>
      <c r="D90" s="2">
        <v>45392.845237222216</v>
      </c>
      <c r="E90" s="2">
        <v>45391.51347953704</v>
      </c>
      <c r="F90" s="6">
        <f t="shared" si="5"/>
        <v>2</v>
      </c>
      <c r="G90" s="6">
        <f t="shared" si="4"/>
        <v>2</v>
      </c>
      <c r="H90" s="6">
        <f t="shared" si="6"/>
        <v>5</v>
      </c>
      <c r="I90" s="6" t="str">
        <f t="shared" si="7"/>
        <v>Sim</v>
      </c>
      <c r="J90" t="s">
        <v>427</v>
      </c>
      <c r="K90" t="s">
        <v>283</v>
      </c>
      <c r="L90" t="s">
        <v>428</v>
      </c>
      <c r="M90" t="s">
        <v>289</v>
      </c>
      <c r="N90" t="s">
        <v>351</v>
      </c>
      <c r="O90" t="s">
        <v>278</v>
      </c>
      <c r="P90" t="s">
        <v>278</v>
      </c>
      <c r="Q90">
        <v>5</v>
      </c>
      <c r="R90">
        <v>0</v>
      </c>
      <c r="S90">
        <v>1.3317479999999999</v>
      </c>
    </row>
    <row r="91" spans="1:24" ht="18" customHeight="1">
      <c r="A91" t="s">
        <v>1721</v>
      </c>
      <c r="B91" t="s">
        <v>250</v>
      </c>
      <c r="C91" t="s">
        <v>1736</v>
      </c>
      <c r="D91" s="2">
        <v>45392.845817847221</v>
      </c>
      <c r="E91" s="2">
        <v>45391.594023668978</v>
      </c>
      <c r="F91" s="6">
        <f t="shared" si="5"/>
        <v>2</v>
      </c>
      <c r="G91" s="6">
        <f t="shared" si="4"/>
        <v>2</v>
      </c>
      <c r="H91" s="6">
        <f t="shared" si="6"/>
        <v>5</v>
      </c>
      <c r="I91" s="6" t="str">
        <f t="shared" si="7"/>
        <v>Sim</v>
      </c>
      <c r="J91" t="s">
        <v>427</v>
      </c>
      <c r="K91" t="s">
        <v>288</v>
      </c>
      <c r="L91" t="s">
        <v>428</v>
      </c>
      <c r="M91" t="s">
        <v>292</v>
      </c>
      <c r="N91" t="s">
        <v>336</v>
      </c>
      <c r="O91" t="s">
        <v>278</v>
      </c>
      <c r="P91" t="s">
        <v>278</v>
      </c>
      <c r="S91">
        <v>1.251782</v>
      </c>
    </row>
    <row r="92" spans="1:24" ht="18" customHeight="1">
      <c r="A92" t="s">
        <v>1723</v>
      </c>
      <c r="B92" t="s">
        <v>250</v>
      </c>
      <c r="C92" t="s">
        <v>1733</v>
      </c>
      <c r="D92" s="2">
        <v>45362.604591423617</v>
      </c>
      <c r="E92" s="2">
        <v>45357.773086284717</v>
      </c>
      <c r="F92" s="6">
        <f t="shared" si="5"/>
        <v>4</v>
      </c>
      <c r="G92" s="6">
        <f t="shared" si="4"/>
        <v>0.34790499999999991</v>
      </c>
      <c r="H92" s="6">
        <f t="shared" si="6"/>
        <v>8</v>
      </c>
      <c r="I92" s="6" t="str">
        <f t="shared" si="7"/>
        <v>Sim</v>
      </c>
      <c r="J92" t="s">
        <v>429</v>
      </c>
      <c r="K92" t="s">
        <v>284</v>
      </c>
      <c r="L92" t="s">
        <v>430</v>
      </c>
      <c r="M92" t="s">
        <v>292</v>
      </c>
      <c r="N92" t="s">
        <v>302</v>
      </c>
      <c r="O92" t="s">
        <v>279</v>
      </c>
      <c r="P92" t="s">
        <v>279</v>
      </c>
      <c r="S92">
        <v>0.78938699999999995</v>
      </c>
      <c r="V92">
        <v>0.39</v>
      </c>
      <c r="W92">
        <v>3.6520950000000001</v>
      </c>
    </row>
    <row r="93" spans="1:24" ht="18" customHeight="1">
      <c r="A93" t="s">
        <v>1722</v>
      </c>
      <c r="B93" t="s">
        <v>250</v>
      </c>
      <c r="C93" t="s">
        <v>1736</v>
      </c>
      <c r="D93" s="2">
        <v>45358.771051724543</v>
      </c>
      <c r="E93" s="2">
        <v>45358.667034583334</v>
      </c>
      <c r="F93" s="6">
        <f t="shared" si="5"/>
        <v>1</v>
      </c>
      <c r="G93" s="6">
        <f t="shared" si="4"/>
        <v>1</v>
      </c>
      <c r="H93" s="6">
        <f t="shared" si="6"/>
        <v>5</v>
      </c>
      <c r="I93" s="6" t="str">
        <f t="shared" si="7"/>
        <v>Sim</v>
      </c>
      <c r="J93" t="s">
        <v>392</v>
      </c>
      <c r="K93" t="s">
        <v>387</v>
      </c>
      <c r="L93" t="s">
        <v>393</v>
      </c>
      <c r="M93" t="s">
        <v>292</v>
      </c>
      <c r="N93" t="s">
        <v>303</v>
      </c>
      <c r="O93" t="s">
        <v>278</v>
      </c>
      <c r="P93" t="s">
        <v>278</v>
      </c>
      <c r="Q93">
        <v>1</v>
      </c>
      <c r="R93">
        <v>0</v>
      </c>
      <c r="S93">
        <v>0.104005</v>
      </c>
    </row>
    <row r="94" spans="1:24" ht="18" customHeight="1">
      <c r="A94" t="s">
        <v>1726</v>
      </c>
      <c r="B94" t="s">
        <v>250</v>
      </c>
      <c r="C94" t="s">
        <v>1736</v>
      </c>
      <c r="D94" s="2">
        <v>45356.550406782408</v>
      </c>
      <c r="E94" s="2">
        <v>45341.76192957176</v>
      </c>
      <c r="F94" s="6">
        <f t="shared" si="5"/>
        <v>12</v>
      </c>
      <c r="G94" s="6">
        <f t="shared" si="4"/>
        <v>4.064387</v>
      </c>
      <c r="H94" s="6">
        <f t="shared" si="6"/>
        <v>12</v>
      </c>
      <c r="I94" s="6" t="str">
        <f t="shared" si="7"/>
        <v>Sim</v>
      </c>
      <c r="J94" t="s">
        <v>431</v>
      </c>
      <c r="K94" t="s">
        <v>387</v>
      </c>
      <c r="L94" t="s">
        <v>432</v>
      </c>
      <c r="M94" t="s">
        <v>292</v>
      </c>
      <c r="N94" t="s">
        <v>304</v>
      </c>
      <c r="O94" t="s">
        <v>280</v>
      </c>
      <c r="P94" t="s">
        <v>280</v>
      </c>
      <c r="S94">
        <v>2.2000000000000001E-4</v>
      </c>
      <c r="V94">
        <v>6.8526160000000003</v>
      </c>
      <c r="W94">
        <v>7.935613</v>
      </c>
    </row>
    <row r="95" spans="1:24" ht="18" customHeight="1">
      <c r="A95" t="s">
        <v>1722</v>
      </c>
      <c r="B95" t="s">
        <v>250</v>
      </c>
      <c r="C95" t="s">
        <v>1733</v>
      </c>
      <c r="D95" s="2">
        <v>45362.604674930553</v>
      </c>
      <c r="E95" s="2">
        <v>45356.857718182873</v>
      </c>
      <c r="F95" s="6">
        <f t="shared" si="5"/>
        <v>5</v>
      </c>
      <c r="G95" s="6">
        <f t="shared" si="4"/>
        <v>1.3470369999999998</v>
      </c>
      <c r="H95" s="6">
        <f t="shared" si="6"/>
        <v>8</v>
      </c>
      <c r="I95" s="6" t="str">
        <f t="shared" si="7"/>
        <v>Sim</v>
      </c>
      <c r="J95" t="s">
        <v>429</v>
      </c>
      <c r="K95" t="s">
        <v>284</v>
      </c>
      <c r="L95" t="s">
        <v>433</v>
      </c>
      <c r="M95" t="s">
        <v>292</v>
      </c>
      <c r="N95" t="s">
        <v>305</v>
      </c>
      <c r="O95" t="s">
        <v>279</v>
      </c>
      <c r="P95" t="s">
        <v>279</v>
      </c>
      <c r="Q95">
        <v>2</v>
      </c>
      <c r="R95">
        <v>0</v>
      </c>
      <c r="S95">
        <v>1.7008799999999999</v>
      </c>
      <c r="V95">
        <v>0.39308999999999999</v>
      </c>
      <c r="W95">
        <v>3.6529630000000002</v>
      </c>
    </row>
    <row r="96" spans="1:24" ht="18" customHeight="1">
      <c r="A96" t="s">
        <v>1731</v>
      </c>
      <c r="B96" t="s">
        <v>250</v>
      </c>
      <c r="C96" t="s">
        <v>1734</v>
      </c>
      <c r="D96" s="2">
        <v>45358.557816817127</v>
      </c>
      <c r="E96" s="2">
        <v>45356.548596053239</v>
      </c>
      <c r="F96" s="6">
        <f t="shared" si="5"/>
        <v>3</v>
      </c>
      <c r="G96" s="6">
        <f t="shared" si="4"/>
        <v>3</v>
      </c>
      <c r="H96" s="6">
        <f t="shared" si="6"/>
        <v>5</v>
      </c>
      <c r="I96" s="6" t="str">
        <f t="shared" si="7"/>
        <v>Sim</v>
      </c>
      <c r="J96" t="s">
        <v>434</v>
      </c>
      <c r="K96" t="s">
        <v>285</v>
      </c>
      <c r="L96" t="s">
        <v>435</v>
      </c>
      <c r="M96" t="s">
        <v>290</v>
      </c>
      <c r="N96" t="s">
        <v>306</v>
      </c>
      <c r="O96" t="s">
        <v>278</v>
      </c>
      <c r="P96" t="s">
        <v>278</v>
      </c>
      <c r="Q96">
        <v>1</v>
      </c>
      <c r="R96">
        <v>0</v>
      </c>
      <c r="S96">
        <v>2.0092129999999999</v>
      </c>
    </row>
    <row r="97" spans="1:23" ht="18" customHeight="1">
      <c r="A97" t="s">
        <v>1730</v>
      </c>
      <c r="B97" t="s">
        <v>250</v>
      </c>
      <c r="C97" t="s">
        <v>1736</v>
      </c>
      <c r="D97" s="2">
        <v>45358.546272870371</v>
      </c>
      <c r="E97" s="2">
        <v>45357.888557743063</v>
      </c>
      <c r="F97" s="6">
        <f t="shared" si="5"/>
        <v>2</v>
      </c>
      <c r="G97" s="6">
        <f t="shared" si="4"/>
        <v>2</v>
      </c>
      <c r="H97" s="6">
        <f t="shared" si="6"/>
        <v>5</v>
      </c>
      <c r="I97" s="6" t="str">
        <f t="shared" si="7"/>
        <v>Sim</v>
      </c>
      <c r="J97" t="s">
        <v>436</v>
      </c>
      <c r="K97" t="s">
        <v>283</v>
      </c>
      <c r="L97" t="s">
        <v>437</v>
      </c>
      <c r="M97" t="s">
        <v>292</v>
      </c>
      <c r="N97" t="s">
        <v>307</v>
      </c>
      <c r="O97" t="s">
        <v>278</v>
      </c>
      <c r="P97" t="s">
        <v>278</v>
      </c>
      <c r="S97">
        <v>0.65769699999999998</v>
      </c>
    </row>
    <row r="98" spans="1:23" ht="18" customHeight="1">
      <c r="A98" t="s">
        <v>1727</v>
      </c>
      <c r="B98" t="s">
        <v>250</v>
      </c>
      <c r="C98" t="s">
        <v>1733</v>
      </c>
      <c r="D98" s="2">
        <v>45324.674872523137</v>
      </c>
      <c r="E98" s="2">
        <v>45322.840787361107</v>
      </c>
      <c r="F98" s="6">
        <f t="shared" si="5"/>
        <v>3</v>
      </c>
      <c r="G98" s="6">
        <f t="shared" si="4"/>
        <v>3</v>
      </c>
      <c r="H98" s="6">
        <f t="shared" si="6"/>
        <v>8</v>
      </c>
      <c r="I98" s="6" t="str">
        <f t="shared" si="7"/>
        <v>Sim</v>
      </c>
      <c r="J98" t="s">
        <v>380</v>
      </c>
      <c r="K98" t="s">
        <v>387</v>
      </c>
      <c r="L98" t="s">
        <v>387</v>
      </c>
      <c r="O98" t="s">
        <v>279</v>
      </c>
      <c r="P98" t="s">
        <v>279</v>
      </c>
      <c r="S98">
        <v>1.834074</v>
      </c>
    </row>
    <row r="99" spans="1:23" ht="18" customHeight="1">
      <c r="A99" t="s">
        <v>1722</v>
      </c>
      <c r="B99" t="s">
        <v>252</v>
      </c>
      <c r="C99" t="s">
        <v>1736</v>
      </c>
      <c r="E99" s="2">
        <v>45303.756213900459</v>
      </c>
      <c r="F99" s="6">
        <f t="shared" si="5"/>
        <v>-32360</v>
      </c>
      <c r="G99" s="6">
        <f t="shared" si="4"/>
        <v>-32360</v>
      </c>
      <c r="H99" s="6" t="str">
        <f t="shared" si="6"/>
        <v xml:space="preserve"> </v>
      </c>
      <c r="I99" s="6" t="str">
        <f t="shared" si="7"/>
        <v>Sim</v>
      </c>
      <c r="J99" t="s">
        <v>438</v>
      </c>
      <c r="K99" t="s">
        <v>283</v>
      </c>
      <c r="L99" t="s">
        <v>439</v>
      </c>
      <c r="S99">
        <v>3.1073840000000001</v>
      </c>
    </row>
    <row r="100" spans="1:23" ht="18" customHeight="1">
      <c r="A100" t="s">
        <v>1726</v>
      </c>
      <c r="B100" t="s">
        <v>250</v>
      </c>
      <c r="C100" t="s">
        <v>1736</v>
      </c>
      <c r="D100" s="2">
        <v>45406.564882916668</v>
      </c>
      <c r="E100" s="2">
        <v>45398.839509444442</v>
      </c>
      <c r="F100" s="6">
        <f t="shared" si="5"/>
        <v>7</v>
      </c>
      <c r="G100" s="6">
        <f t="shared" si="4"/>
        <v>5.2816900000000002</v>
      </c>
      <c r="H100" s="6">
        <f t="shared" si="6"/>
        <v>5</v>
      </c>
      <c r="I100" s="6" t="str">
        <f t="shared" si="7"/>
        <v>Não</v>
      </c>
      <c r="J100" t="s">
        <v>504</v>
      </c>
      <c r="K100" t="s">
        <v>288</v>
      </c>
      <c r="L100" t="s">
        <v>505</v>
      </c>
      <c r="M100" t="s">
        <v>292</v>
      </c>
      <c r="N100" t="s">
        <v>506</v>
      </c>
      <c r="O100" t="s">
        <v>278</v>
      </c>
      <c r="P100" t="s">
        <v>278</v>
      </c>
      <c r="S100">
        <v>1.723889</v>
      </c>
      <c r="V100">
        <v>4.2831479999999997</v>
      </c>
      <c r="W100">
        <v>1.71831</v>
      </c>
    </row>
    <row r="101" spans="1:23" ht="18" customHeight="1">
      <c r="A101" t="s">
        <v>1724</v>
      </c>
      <c r="B101" t="s">
        <v>252</v>
      </c>
      <c r="C101" t="s">
        <v>1737</v>
      </c>
      <c r="E101" s="2">
        <v>45323.749303622681</v>
      </c>
      <c r="F101" s="6">
        <f t="shared" si="5"/>
        <v>-32374</v>
      </c>
      <c r="G101" s="6">
        <f t="shared" si="4"/>
        <v>-32374</v>
      </c>
      <c r="H101" s="6">
        <f t="shared" si="6"/>
        <v>5</v>
      </c>
      <c r="I101" s="6" t="str">
        <f t="shared" si="7"/>
        <v>Sim</v>
      </c>
      <c r="J101" t="s">
        <v>440</v>
      </c>
      <c r="K101" t="s">
        <v>283</v>
      </c>
      <c r="L101" t="s">
        <v>387</v>
      </c>
      <c r="O101" t="s">
        <v>278</v>
      </c>
      <c r="P101" t="s">
        <v>278</v>
      </c>
      <c r="Q101">
        <v>1</v>
      </c>
      <c r="R101">
        <v>0</v>
      </c>
      <c r="S101">
        <v>3.7814809999999999</v>
      </c>
      <c r="T101">
        <v>9.2195370000000008</v>
      </c>
    </row>
    <row r="102" spans="1:23" ht="18" customHeight="1">
      <c r="A102" t="s">
        <v>1725</v>
      </c>
      <c r="B102" t="s">
        <v>252</v>
      </c>
      <c r="C102" t="s">
        <v>1735</v>
      </c>
      <c r="E102" s="2">
        <v>45342.620962870373</v>
      </c>
      <c r="F102" s="6">
        <f t="shared" si="5"/>
        <v>-32387</v>
      </c>
      <c r="G102" s="6">
        <f t="shared" si="4"/>
        <v>-32387</v>
      </c>
      <c r="H102" s="6" t="str">
        <f t="shared" si="6"/>
        <v xml:space="preserve"> </v>
      </c>
      <c r="I102" s="6" t="str">
        <f t="shared" si="7"/>
        <v>Sim</v>
      </c>
      <c r="J102" t="s">
        <v>441</v>
      </c>
      <c r="K102" t="s">
        <v>285</v>
      </c>
      <c r="L102" t="s">
        <v>421</v>
      </c>
      <c r="M102" t="s">
        <v>292</v>
      </c>
      <c r="N102" t="s">
        <v>352</v>
      </c>
      <c r="S102">
        <v>3.150868</v>
      </c>
    </row>
    <row r="103" spans="1:23" ht="18" customHeight="1">
      <c r="A103" t="s">
        <v>1721</v>
      </c>
      <c r="B103" t="s">
        <v>252</v>
      </c>
      <c r="C103" t="s">
        <v>1733</v>
      </c>
      <c r="E103" s="2">
        <v>45331.83403140046</v>
      </c>
      <c r="F103" s="6">
        <f t="shared" si="5"/>
        <v>-32380</v>
      </c>
      <c r="G103" s="6">
        <f t="shared" si="4"/>
        <v>-32380</v>
      </c>
      <c r="H103" s="6">
        <f t="shared" si="6"/>
        <v>5</v>
      </c>
      <c r="I103" s="6" t="str">
        <f t="shared" si="7"/>
        <v>Sim</v>
      </c>
      <c r="J103" t="s">
        <v>415</v>
      </c>
      <c r="K103" t="s">
        <v>387</v>
      </c>
      <c r="L103" t="s">
        <v>387</v>
      </c>
      <c r="M103" t="s">
        <v>292</v>
      </c>
      <c r="N103" t="s">
        <v>353</v>
      </c>
      <c r="O103" t="s">
        <v>278</v>
      </c>
      <c r="P103" t="s">
        <v>278</v>
      </c>
      <c r="S103">
        <v>4.9185299999999996</v>
      </c>
      <c r="T103">
        <v>13.873182999999999</v>
      </c>
    </row>
    <row r="104" spans="1:23" ht="18" customHeight="1">
      <c r="A104" t="s">
        <v>1726</v>
      </c>
      <c r="B104" t="s">
        <v>43</v>
      </c>
      <c r="C104" t="s">
        <v>1736</v>
      </c>
      <c r="D104" s="2">
        <v>45313.787343969903</v>
      </c>
      <c r="E104" s="2">
        <v>45288.743147962959</v>
      </c>
      <c r="F104" s="6">
        <f t="shared" si="5"/>
        <v>18</v>
      </c>
      <c r="G104" s="6">
        <f t="shared" si="4"/>
        <v>4.0707520000000006</v>
      </c>
      <c r="H104" s="6">
        <f t="shared" si="6"/>
        <v>8</v>
      </c>
      <c r="I104" s="6" t="str">
        <f t="shared" si="7"/>
        <v>Sim</v>
      </c>
      <c r="J104" t="s">
        <v>442</v>
      </c>
      <c r="K104" t="s">
        <v>284</v>
      </c>
      <c r="L104" t="s">
        <v>443</v>
      </c>
      <c r="O104" t="s">
        <v>279</v>
      </c>
      <c r="P104" t="s">
        <v>279</v>
      </c>
      <c r="S104">
        <v>3.7581000000000003E-2</v>
      </c>
      <c r="V104">
        <v>11.077337999999999</v>
      </c>
      <c r="W104">
        <v>13.929247999999999</v>
      </c>
    </row>
    <row r="105" spans="1:23" ht="18" customHeight="1">
      <c r="A105" t="s">
        <v>1731</v>
      </c>
      <c r="B105" t="s">
        <v>250</v>
      </c>
      <c r="C105" t="s">
        <v>1736</v>
      </c>
      <c r="D105" s="2">
        <v>45401.718579131943</v>
      </c>
      <c r="E105" s="2">
        <v>45384.680640196762</v>
      </c>
      <c r="F105" s="6">
        <f t="shared" si="5"/>
        <v>14</v>
      </c>
      <c r="G105" s="6">
        <f t="shared" ref="G105:G168" si="8">F105-U105-W105-Z105</f>
        <v>7.1310880000000001</v>
      </c>
      <c r="H105" s="6">
        <f t="shared" si="6"/>
        <v>5</v>
      </c>
      <c r="I105" s="6" t="str">
        <f t="shared" si="7"/>
        <v>Não</v>
      </c>
      <c r="J105" t="s">
        <v>447</v>
      </c>
      <c r="K105" t="s">
        <v>288</v>
      </c>
      <c r="L105" t="s">
        <v>445</v>
      </c>
      <c r="M105" t="s">
        <v>292</v>
      </c>
      <c r="N105" t="s">
        <v>507</v>
      </c>
      <c r="O105" t="s">
        <v>278</v>
      </c>
      <c r="P105" t="s">
        <v>278</v>
      </c>
      <c r="Q105">
        <v>1</v>
      </c>
      <c r="R105">
        <v>0</v>
      </c>
      <c r="S105">
        <v>2.9100229999999998</v>
      </c>
      <c r="V105">
        <v>7.2589810000000003</v>
      </c>
      <c r="W105">
        <v>6.8689119999999999</v>
      </c>
    </row>
    <row r="106" spans="1:23" ht="18" customHeight="1">
      <c r="A106" t="s">
        <v>1723</v>
      </c>
      <c r="B106" t="s">
        <v>250</v>
      </c>
      <c r="C106" t="s">
        <v>1733</v>
      </c>
      <c r="D106" s="2">
        <v>45377.605877893518</v>
      </c>
      <c r="E106" s="2">
        <v>45371.772448263888</v>
      </c>
      <c r="F106" s="6">
        <f t="shared" si="5"/>
        <v>5</v>
      </c>
      <c r="G106" s="6">
        <f t="shared" si="8"/>
        <v>1.2752780000000001</v>
      </c>
      <c r="H106" s="6">
        <f t="shared" si="6"/>
        <v>5</v>
      </c>
      <c r="I106" s="6" t="str">
        <f t="shared" si="7"/>
        <v>Sim</v>
      </c>
      <c r="J106" t="s">
        <v>444</v>
      </c>
      <c r="K106" t="s">
        <v>288</v>
      </c>
      <c r="L106" t="s">
        <v>445</v>
      </c>
      <c r="M106" t="s">
        <v>292</v>
      </c>
      <c r="N106" t="s">
        <v>308</v>
      </c>
      <c r="O106" t="s">
        <v>278</v>
      </c>
      <c r="P106" t="s">
        <v>278</v>
      </c>
      <c r="Q106">
        <v>1</v>
      </c>
      <c r="R106">
        <v>0</v>
      </c>
      <c r="S106">
        <v>2.0453009999999998</v>
      </c>
      <c r="V106">
        <v>6.3380000000000006E-2</v>
      </c>
      <c r="W106">
        <v>3.7247219999999999</v>
      </c>
    </row>
    <row r="107" spans="1:23" ht="18" customHeight="1">
      <c r="A107" t="s">
        <v>1728</v>
      </c>
      <c r="B107" t="s">
        <v>250</v>
      </c>
      <c r="C107" t="s">
        <v>1737</v>
      </c>
      <c r="D107" s="2">
        <v>45377.606791469909</v>
      </c>
      <c r="E107" s="2">
        <v>45372.614177233787</v>
      </c>
      <c r="F107" s="6">
        <f t="shared" si="5"/>
        <v>4</v>
      </c>
      <c r="G107" s="6">
        <f t="shared" si="8"/>
        <v>0.27888899999999994</v>
      </c>
      <c r="H107" s="6">
        <f t="shared" si="6"/>
        <v>5</v>
      </c>
      <c r="I107" s="6" t="str">
        <f t="shared" si="7"/>
        <v>Sim</v>
      </c>
      <c r="J107" t="s">
        <v>446</v>
      </c>
      <c r="K107" t="s">
        <v>288</v>
      </c>
      <c r="L107" t="s">
        <v>445</v>
      </c>
      <c r="M107" t="s">
        <v>292</v>
      </c>
      <c r="N107" t="s">
        <v>309</v>
      </c>
      <c r="O107" t="s">
        <v>278</v>
      </c>
      <c r="P107" t="s">
        <v>278</v>
      </c>
      <c r="Q107">
        <v>1</v>
      </c>
      <c r="R107">
        <v>0</v>
      </c>
      <c r="S107">
        <v>0.93207200000000001</v>
      </c>
      <c r="V107">
        <v>0.33940999999999999</v>
      </c>
      <c r="W107">
        <v>3.7211110000000001</v>
      </c>
    </row>
    <row r="108" spans="1:23" ht="18" customHeight="1">
      <c r="A108" t="s">
        <v>1729</v>
      </c>
      <c r="B108" t="s">
        <v>250</v>
      </c>
      <c r="C108" t="s">
        <v>1737</v>
      </c>
      <c r="D108" s="2">
        <v>45377.608005196758</v>
      </c>
      <c r="E108" s="2">
        <v>45371.789840462967</v>
      </c>
      <c r="F108" s="6">
        <f t="shared" si="5"/>
        <v>5</v>
      </c>
      <c r="G108" s="6">
        <f t="shared" si="8"/>
        <v>1.2720600000000002</v>
      </c>
      <c r="H108" s="6">
        <f t="shared" si="6"/>
        <v>5</v>
      </c>
      <c r="I108" s="6" t="str">
        <f t="shared" si="7"/>
        <v>Sim</v>
      </c>
      <c r="J108" t="s">
        <v>447</v>
      </c>
      <c r="K108" t="s">
        <v>288</v>
      </c>
      <c r="L108" t="s">
        <v>445</v>
      </c>
      <c r="M108" t="s">
        <v>292</v>
      </c>
      <c r="N108" t="s">
        <v>310</v>
      </c>
      <c r="O108" t="s">
        <v>278</v>
      </c>
      <c r="P108" t="s">
        <v>278</v>
      </c>
      <c r="Q108">
        <v>1</v>
      </c>
      <c r="R108">
        <v>0</v>
      </c>
      <c r="S108">
        <v>2.0896530000000002</v>
      </c>
      <c r="V108">
        <v>5.44E-4</v>
      </c>
      <c r="W108">
        <v>3.7279399999999998</v>
      </c>
    </row>
    <row r="109" spans="1:23" ht="18" customHeight="1">
      <c r="A109" t="s">
        <v>1726</v>
      </c>
      <c r="B109" t="s">
        <v>250</v>
      </c>
      <c r="C109" t="s">
        <v>1736</v>
      </c>
      <c r="D109" s="2">
        <v>45377.601884942131</v>
      </c>
      <c r="E109" s="2">
        <v>45371.80685418981</v>
      </c>
      <c r="F109" s="6">
        <f t="shared" si="5"/>
        <v>5</v>
      </c>
      <c r="G109" s="6">
        <f t="shared" si="8"/>
        <v>1.2855319999999999</v>
      </c>
      <c r="H109" s="6">
        <f t="shared" si="6"/>
        <v>5</v>
      </c>
      <c r="I109" s="6" t="str">
        <f t="shared" si="7"/>
        <v>Sim</v>
      </c>
      <c r="J109" t="s">
        <v>448</v>
      </c>
      <c r="K109" t="s">
        <v>288</v>
      </c>
      <c r="L109" t="s">
        <v>449</v>
      </c>
      <c r="M109" t="s">
        <v>292</v>
      </c>
      <c r="N109" t="s">
        <v>311</v>
      </c>
      <c r="O109" t="s">
        <v>278</v>
      </c>
      <c r="P109" t="s">
        <v>278</v>
      </c>
      <c r="Q109">
        <v>1</v>
      </c>
      <c r="R109">
        <v>0</v>
      </c>
      <c r="S109">
        <v>2.079618</v>
      </c>
      <c r="V109">
        <v>9.1399999999999999E-4</v>
      </c>
      <c r="W109">
        <v>3.7144680000000001</v>
      </c>
    </row>
    <row r="110" spans="1:23" ht="18" customHeight="1">
      <c r="A110" t="s">
        <v>1725</v>
      </c>
      <c r="B110" t="s">
        <v>250</v>
      </c>
      <c r="C110" t="s">
        <v>1734</v>
      </c>
      <c r="D110" s="2">
        <v>45377.611500763887</v>
      </c>
      <c r="E110" s="2">
        <v>45372.60493346065</v>
      </c>
      <c r="F110" s="6">
        <f t="shared" si="5"/>
        <v>4</v>
      </c>
      <c r="G110" s="6">
        <f t="shared" si="8"/>
        <v>3.1512380000000002</v>
      </c>
      <c r="H110" s="6">
        <f t="shared" si="6"/>
        <v>5</v>
      </c>
      <c r="I110" s="6" t="str">
        <f t="shared" si="7"/>
        <v>Sim</v>
      </c>
      <c r="J110" t="s">
        <v>446</v>
      </c>
      <c r="K110" t="s">
        <v>288</v>
      </c>
      <c r="L110" t="s">
        <v>445</v>
      </c>
      <c r="M110" t="s">
        <v>292</v>
      </c>
      <c r="N110" t="s">
        <v>312</v>
      </c>
      <c r="O110" t="s">
        <v>278</v>
      </c>
      <c r="P110" t="s">
        <v>278</v>
      </c>
      <c r="Q110">
        <v>1</v>
      </c>
      <c r="R110">
        <v>0</v>
      </c>
      <c r="S110">
        <v>4.0477309999999997</v>
      </c>
      <c r="V110">
        <v>0.110046</v>
      </c>
      <c r="W110">
        <v>0.84876200000000002</v>
      </c>
    </row>
    <row r="111" spans="1:23" ht="18" customHeight="1">
      <c r="A111" t="s">
        <v>1730</v>
      </c>
      <c r="B111" t="s">
        <v>43</v>
      </c>
      <c r="C111" t="s">
        <v>1737</v>
      </c>
      <c r="D111" s="2">
        <v>45400.585572129618</v>
      </c>
      <c r="E111" s="2">
        <v>45393.899397442132</v>
      </c>
      <c r="F111" s="6">
        <f t="shared" si="5"/>
        <v>6</v>
      </c>
      <c r="G111" s="6">
        <f t="shared" si="8"/>
        <v>3.7581000000000309E-2</v>
      </c>
      <c r="H111" s="6">
        <f t="shared" si="6"/>
        <v>5</v>
      </c>
      <c r="I111" s="6" t="str">
        <f t="shared" si="7"/>
        <v>Sim</v>
      </c>
      <c r="J111" t="s">
        <v>450</v>
      </c>
      <c r="K111" t="s">
        <v>288</v>
      </c>
      <c r="L111" t="s">
        <v>451</v>
      </c>
      <c r="M111" t="s">
        <v>289</v>
      </c>
      <c r="N111" t="s">
        <v>354</v>
      </c>
      <c r="O111" t="s">
        <v>278</v>
      </c>
      <c r="P111" t="s">
        <v>278</v>
      </c>
      <c r="Q111">
        <v>1</v>
      </c>
      <c r="R111">
        <v>0</v>
      </c>
      <c r="S111">
        <v>0.71951399999999999</v>
      </c>
      <c r="V111">
        <v>4.2129999999999997E-3</v>
      </c>
      <c r="W111">
        <v>5.9624189999999997</v>
      </c>
    </row>
    <row r="112" spans="1:23" ht="18" customHeight="1">
      <c r="A112" t="s">
        <v>1727</v>
      </c>
      <c r="B112" t="s">
        <v>250</v>
      </c>
      <c r="C112" t="s">
        <v>1736</v>
      </c>
      <c r="D112" s="2">
        <v>45383.598802581022</v>
      </c>
      <c r="E112" s="2">
        <v>45373.726338263892</v>
      </c>
      <c r="F112" s="6">
        <f t="shared" si="5"/>
        <v>7</v>
      </c>
      <c r="G112" s="6">
        <f t="shared" si="8"/>
        <v>1.2612730000000001</v>
      </c>
      <c r="H112" s="6">
        <f t="shared" si="6"/>
        <v>5</v>
      </c>
      <c r="I112" s="6" t="str">
        <f t="shared" si="7"/>
        <v>Sim</v>
      </c>
      <c r="J112" t="s">
        <v>452</v>
      </c>
      <c r="K112" t="s">
        <v>288</v>
      </c>
      <c r="L112" t="s">
        <v>453</v>
      </c>
      <c r="M112" t="s">
        <v>289</v>
      </c>
      <c r="N112" t="s">
        <v>355</v>
      </c>
      <c r="O112" t="s">
        <v>278</v>
      </c>
      <c r="P112" t="s">
        <v>278</v>
      </c>
      <c r="Q112">
        <v>1</v>
      </c>
      <c r="R112">
        <v>0</v>
      </c>
      <c r="S112">
        <v>2.9264350000000001</v>
      </c>
      <c r="V112">
        <v>1.2072799999999999</v>
      </c>
      <c r="W112">
        <v>5.7387269999999999</v>
      </c>
    </row>
    <row r="113" spans="1:24" ht="18" customHeight="1">
      <c r="A113" t="s">
        <v>1731</v>
      </c>
      <c r="B113" t="s">
        <v>43</v>
      </c>
      <c r="C113" t="s">
        <v>1736</v>
      </c>
      <c r="D113" s="66">
        <v>45441.592913083543</v>
      </c>
      <c r="E113" s="66">
        <v>45436.724296019798</v>
      </c>
      <c r="F113" s="6">
        <f t="shared" si="5"/>
        <v>4</v>
      </c>
      <c r="G113" s="6">
        <f t="shared" si="8"/>
        <v>3.8852660000000001</v>
      </c>
      <c r="H113" s="6">
        <f t="shared" si="6"/>
        <v>8</v>
      </c>
      <c r="I113" s="6" t="str">
        <f t="shared" si="7"/>
        <v>Sim</v>
      </c>
      <c r="J113" t="s">
        <v>457</v>
      </c>
      <c r="K113" t="s">
        <v>285</v>
      </c>
      <c r="L113" t="s">
        <v>458</v>
      </c>
      <c r="M113" t="s">
        <v>289</v>
      </c>
      <c r="N113" t="s">
        <v>148</v>
      </c>
      <c r="O113" t="s">
        <v>279</v>
      </c>
      <c r="P113" t="s">
        <v>547</v>
      </c>
      <c r="Q113">
        <v>1</v>
      </c>
      <c r="R113">
        <v>8</v>
      </c>
      <c r="S113" t="s">
        <v>567</v>
      </c>
      <c r="V113" t="s">
        <v>568</v>
      </c>
      <c r="W113" t="s">
        <v>569</v>
      </c>
    </row>
    <row r="114" spans="1:24" ht="18" customHeight="1">
      <c r="A114" t="s">
        <v>1722</v>
      </c>
      <c r="B114" t="s">
        <v>250</v>
      </c>
      <c r="C114" t="s">
        <v>1737</v>
      </c>
      <c r="D114" s="2">
        <v>45357.920521157408</v>
      </c>
      <c r="E114" s="2">
        <v>45349.740446377313</v>
      </c>
      <c r="F114" s="6">
        <f t="shared" si="5"/>
        <v>7</v>
      </c>
      <c r="G114" s="6">
        <f t="shared" si="8"/>
        <v>5.6293869999999995</v>
      </c>
      <c r="H114" s="6">
        <f t="shared" si="6"/>
        <v>8</v>
      </c>
      <c r="I114" s="6" t="str">
        <f t="shared" si="7"/>
        <v>Sim</v>
      </c>
      <c r="J114" t="s">
        <v>431</v>
      </c>
      <c r="K114" t="s">
        <v>285</v>
      </c>
      <c r="L114" t="s">
        <v>432</v>
      </c>
      <c r="M114" t="s">
        <v>292</v>
      </c>
      <c r="N114" t="s">
        <v>313</v>
      </c>
      <c r="O114" t="s">
        <v>279</v>
      </c>
      <c r="P114" t="s">
        <v>279</v>
      </c>
      <c r="Q114">
        <v>4</v>
      </c>
      <c r="R114">
        <v>0</v>
      </c>
      <c r="S114">
        <v>1.27E-4</v>
      </c>
      <c r="V114">
        <v>6.8093170000000001</v>
      </c>
      <c r="W114">
        <v>1.3706130000000001</v>
      </c>
    </row>
    <row r="115" spans="1:24" ht="18" customHeight="1">
      <c r="A115" t="s">
        <v>1729</v>
      </c>
      <c r="B115" t="s">
        <v>43</v>
      </c>
      <c r="C115" t="s">
        <v>1736</v>
      </c>
      <c r="D115" s="2">
        <v>45303.853032314822</v>
      </c>
      <c r="E115" s="2">
        <v>45222.822265717587</v>
      </c>
      <c r="F115" s="6">
        <f t="shared" si="5"/>
        <v>60</v>
      </c>
      <c r="G115" s="6">
        <f t="shared" si="8"/>
        <v>1.0389580000000009</v>
      </c>
      <c r="H115" s="6">
        <f t="shared" si="6"/>
        <v>12</v>
      </c>
      <c r="I115" s="6" t="str">
        <f t="shared" si="7"/>
        <v>Sim</v>
      </c>
      <c r="J115" t="s">
        <v>454</v>
      </c>
      <c r="K115" t="s">
        <v>285</v>
      </c>
      <c r="L115" t="s">
        <v>455</v>
      </c>
      <c r="O115" t="s">
        <v>280</v>
      </c>
      <c r="P115" t="s">
        <v>279</v>
      </c>
      <c r="Q115">
        <v>1</v>
      </c>
      <c r="R115">
        <v>0</v>
      </c>
      <c r="S115">
        <v>1.9550350000000001</v>
      </c>
      <c r="T115">
        <v>20.114409999999999</v>
      </c>
      <c r="U115">
        <v>3.01E-4</v>
      </c>
      <c r="V115">
        <v>2.5500000000000002E-4</v>
      </c>
      <c r="W115">
        <v>58.960740999999999</v>
      </c>
    </row>
    <row r="116" spans="1:24" ht="18" customHeight="1">
      <c r="A116" t="s">
        <v>1729</v>
      </c>
      <c r="B116" t="s">
        <v>250</v>
      </c>
      <c r="C116" t="s">
        <v>1737</v>
      </c>
      <c r="D116" s="2">
        <v>45306.754131909722</v>
      </c>
      <c r="E116" s="2">
        <v>45296.618044444447</v>
      </c>
      <c r="F116" s="6">
        <f t="shared" si="5"/>
        <v>7</v>
      </c>
      <c r="G116" s="6">
        <f t="shared" si="8"/>
        <v>3.0571869999999999</v>
      </c>
      <c r="H116" s="6">
        <f t="shared" si="6"/>
        <v>8</v>
      </c>
      <c r="I116" s="6" t="str">
        <f t="shared" si="7"/>
        <v>Sim</v>
      </c>
      <c r="J116" t="s">
        <v>415</v>
      </c>
      <c r="K116" t="s">
        <v>387</v>
      </c>
      <c r="L116" t="s">
        <v>456</v>
      </c>
      <c r="O116" t="s">
        <v>279</v>
      </c>
      <c r="P116" t="s">
        <v>279</v>
      </c>
      <c r="Q116">
        <v>7</v>
      </c>
      <c r="S116">
        <v>4.0304510000000002</v>
      </c>
      <c r="T116">
        <v>1.9435070000000001</v>
      </c>
      <c r="V116">
        <v>0.219282</v>
      </c>
      <c r="W116">
        <v>3.9428130000000001</v>
      </c>
    </row>
    <row r="117" spans="1:24" ht="18" customHeight="1">
      <c r="A117" t="s">
        <v>1730</v>
      </c>
      <c r="B117" t="s">
        <v>250</v>
      </c>
      <c r="C117" t="s">
        <v>1736</v>
      </c>
      <c r="D117" s="2">
        <v>45390.564232245357</v>
      </c>
      <c r="E117" s="2">
        <v>45386.772971331018</v>
      </c>
      <c r="F117" s="6">
        <f t="shared" si="5"/>
        <v>3</v>
      </c>
      <c r="G117" s="6">
        <f t="shared" si="8"/>
        <v>3</v>
      </c>
      <c r="H117" s="6">
        <f t="shared" si="6"/>
        <v>5</v>
      </c>
      <c r="I117" s="6" t="str">
        <f t="shared" si="7"/>
        <v>Sim</v>
      </c>
      <c r="J117" t="s">
        <v>457</v>
      </c>
      <c r="K117" t="s">
        <v>285</v>
      </c>
      <c r="L117" t="s">
        <v>458</v>
      </c>
      <c r="M117" t="s">
        <v>334</v>
      </c>
      <c r="N117" t="s">
        <v>356</v>
      </c>
      <c r="O117" t="s">
        <v>278</v>
      </c>
      <c r="P117" t="s">
        <v>278</v>
      </c>
      <c r="Q117">
        <v>3</v>
      </c>
      <c r="R117">
        <v>0</v>
      </c>
      <c r="S117">
        <v>3.7912499999999998</v>
      </c>
    </row>
    <row r="118" spans="1:24" ht="18" customHeight="1">
      <c r="A118" t="s">
        <v>1726</v>
      </c>
      <c r="B118" t="s">
        <v>43</v>
      </c>
      <c r="C118" t="s">
        <v>1733</v>
      </c>
      <c r="D118" s="2">
        <v>45398.575169884272</v>
      </c>
      <c r="E118" s="2">
        <v>45391.766677407402</v>
      </c>
      <c r="F118" s="6">
        <f t="shared" si="5"/>
        <v>6</v>
      </c>
      <c r="G118" s="6">
        <f t="shared" si="8"/>
        <v>1.1075460000000001</v>
      </c>
      <c r="H118" s="6">
        <f t="shared" si="6"/>
        <v>8</v>
      </c>
      <c r="I118" s="6" t="str">
        <f t="shared" si="7"/>
        <v>Sim</v>
      </c>
      <c r="J118" t="s">
        <v>459</v>
      </c>
      <c r="K118" t="s">
        <v>287</v>
      </c>
      <c r="L118" t="s">
        <v>460</v>
      </c>
      <c r="M118" t="s">
        <v>289</v>
      </c>
      <c r="N118" t="s">
        <v>148</v>
      </c>
      <c r="O118" t="s">
        <v>279</v>
      </c>
      <c r="P118" t="s">
        <v>279</v>
      </c>
      <c r="S118">
        <v>9.6760000000000006E-3</v>
      </c>
      <c r="V118">
        <v>1.9063429999999999</v>
      </c>
      <c r="W118">
        <v>4.8924539999999999</v>
      </c>
    </row>
    <row r="119" spans="1:24" ht="18" customHeight="1">
      <c r="A119" t="s">
        <v>1730</v>
      </c>
      <c r="B119" t="s">
        <v>250</v>
      </c>
      <c r="C119" t="s">
        <v>1734</v>
      </c>
      <c r="D119" s="2">
        <v>45359.607158263883</v>
      </c>
      <c r="E119" s="2">
        <v>45355.825339814823</v>
      </c>
      <c r="F119" s="6">
        <f t="shared" si="5"/>
        <v>5</v>
      </c>
      <c r="G119" s="6">
        <f t="shared" si="8"/>
        <v>4.0373029999999996</v>
      </c>
      <c r="H119" s="6">
        <f t="shared" si="6"/>
        <v>12</v>
      </c>
      <c r="I119" s="6" t="str">
        <f t="shared" si="7"/>
        <v>Sim</v>
      </c>
      <c r="J119" t="s">
        <v>89</v>
      </c>
      <c r="K119" t="s">
        <v>387</v>
      </c>
      <c r="L119" t="s">
        <v>393</v>
      </c>
      <c r="M119" t="s">
        <v>292</v>
      </c>
      <c r="N119" t="s">
        <v>314</v>
      </c>
      <c r="O119" t="s">
        <v>280</v>
      </c>
      <c r="P119" t="s">
        <v>280</v>
      </c>
      <c r="Q119">
        <v>1</v>
      </c>
      <c r="R119">
        <v>16</v>
      </c>
      <c r="S119">
        <v>0.70576399999999995</v>
      </c>
      <c r="V119">
        <v>2.1133329999999999</v>
      </c>
      <c r="W119">
        <v>0.96269700000000002</v>
      </c>
    </row>
    <row r="120" spans="1:24" ht="18" customHeight="1">
      <c r="A120" t="s">
        <v>1730</v>
      </c>
      <c r="B120" t="s">
        <v>250</v>
      </c>
      <c r="C120" t="s">
        <v>1733</v>
      </c>
      <c r="D120" s="2">
        <v>45345.858866111113</v>
      </c>
      <c r="E120" s="2">
        <v>45321.62830084491</v>
      </c>
      <c r="F120" s="6">
        <f t="shared" si="5"/>
        <v>19</v>
      </c>
      <c r="G120" s="6">
        <f t="shared" si="8"/>
        <v>17.026505</v>
      </c>
      <c r="H120" s="6">
        <f t="shared" si="6"/>
        <v>8</v>
      </c>
      <c r="I120" s="6" t="str">
        <f t="shared" si="7"/>
        <v>Não</v>
      </c>
      <c r="J120" t="s">
        <v>461</v>
      </c>
      <c r="K120" t="s">
        <v>285</v>
      </c>
      <c r="L120" t="s">
        <v>462</v>
      </c>
      <c r="O120" t="s">
        <v>279</v>
      </c>
      <c r="P120" t="s">
        <v>279</v>
      </c>
      <c r="Q120">
        <v>4</v>
      </c>
      <c r="R120">
        <v>0</v>
      </c>
      <c r="S120">
        <v>1.9699999999999999E-4</v>
      </c>
      <c r="T120">
        <v>15.119282</v>
      </c>
      <c r="V120">
        <v>0.89863400000000004</v>
      </c>
      <c r="W120">
        <v>1.973495</v>
      </c>
      <c r="X120">
        <v>6.238912</v>
      </c>
    </row>
    <row r="121" spans="1:24" ht="18" customHeight="1">
      <c r="A121" t="s">
        <v>1728</v>
      </c>
      <c r="B121" t="s">
        <v>250</v>
      </c>
      <c r="C121" t="s">
        <v>1735</v>
      </c>
      <c r="D121" s="2">
        <v>45355.497571793981</v>
      </c>
      <c r="E121" s="2">
        <v>45323.749527858803</v>
      </c>
      <c r="F121" s="6">
        <f t="shared" si="5"/>
        <v>23</v>
      </c>
      <c r="G121" s="6">
        <f t="shared" si="8"/>
        <v>23</v>
      </c>
      <c r="H121" s="6" t="str">
        <f t="shared" si="6"/>
        <v xml:space="preserve"> </v>
      </c>
      <c r="I121" s="6" t="str">
        <f t="shared" si="7"/>
        <v>Sim</v>
      </c>
      <c r="J121" t="s">
        <v>392</v>
      </c>
      <c r="K121" t="s">
        <v>387</v>
      </c>
      <c r="L121" t="s">
        <v>393</v>
      </c>
      <c r="O121" t="s">
        <v>334</v>
      </c>
      <c r="P121" t="s">
        <v>334</v>
      </c>
      <c r="Q121">
        <v>2</v>
      </c>
      <c r="R121">
        <v>1</v>
      </c>
      <c r="S121">
        <v>3.7810190000000001</v>
      </c>
      <c r="T121">
        <v>27.967002000000001</v>
      </c>
    </row>
    <row r="122" spans="1:24" ht="18" customHeight="1">
      <c r="A122" t="s">
        <v>1723</v>
      </c>
      <c r="B122" t="s">
        <v>250</v>
      </c>
      <c r="C122" t="s">
        <v>1733</v>
      </c>
      <c r="D122" s="2">
        <v>45355.497727476853</v>
      </c>
      <c r="E122" s="2">
        <v>45323.750608194438</v>
      </c>
      <c r="F122" s="6">
        <f t="shared" si="5"/>
        <v>23</v>
      </c>
      <c r="G122" s="6">
        <f t="shared" si="8"/>
        <v>23</v>
      </c>
      <c r="H122" s="6" t="str">
        <f t="shared" si="6"/>
        <v xml:space="preserve"> </v>
      </c>
      <c r="I122" s="6" t="str">
        <f t="shared" si="7"/>
        <v>Sim</v>
      </c>
      <c r="J122" t="s">
        <v>392</v>
      </c>
      <c r="K122" t="s">
        <v>387</v>
      </c>
      <c r="L122" t="s">
        <v>463</v>
      </c>
      <c r="O122" t="s">
        <v>334</v>
      </c>
      <c r="P122" t="s">
        <v>334</v>
      </c>
      <c r="S122">
        <v>3.7800120000000001</v>
      </c>
      <c r="T122">
        <v>27.967095</v>
      </c>
    </row>
    <row r="123" spans="1:24" ht="18" customHeight="1">
      <c r="A123" t="s">
        <v>1725</v>
      </c>
      <c r="B123" t="s">
        <v>252</v>
      </c>
      <c r="C123" t="s">
        <v>1737</v>
      </c>
      <c r="E123" s="2">
        <v>45355.846397002308</v>
      </c>
      <c r="F123" s="6">
        <f t="shared" si="5"/>
        <v>-32396</v>
      </c>
      <c r="G123" s="6">
        <f t="shared" si="8"/>
        <v>-32396</v>
      </c>
      <c r="H123" s="6" t="str">
        <f t="shared" si="6"/>
        <v xml:space="preserve"> </v>
      </c>
      <c r="I123" s="6" t="str">
        <f t="shared" si="7"/>
        <v>Sim</v>
      </c>
      <c r="J123" t="s">
        <v>404</v>
      </c>
      <c r="K123" t="s">
        <v>283</v>
      </c>
      <c r="L123" t="s">
        <v>405</v>
      </c>
      <c r="M123" t="s">
        <v>291</v>
      </c>
      <c r="N123" t="s">
        <v>357</v>
      </c>
      <c r="S123">
        <v>3.7549999999999999</v>
      </c>
    </row>
    <row r="124" spans="1:24" ht="18" customHeight="1">
      <c r="A124" t="s">
        <v>1731</v>
      </c>
      <c r="B124" t="s">
        <v>250</v>
      </c>
      <c r="C124" t="s">
        <v>1733</v>
      </c>
      <c r="D124" s="2">
        <v>45404.795410775463</v>
      </c>
      <c r="E124" s="2">
        <v>45400.49589770833</v>
      </c>
      <c r="F124" s="6">
        <f t="shared" si="5"/>
        <v>3</v>
      </c>
      <c r="G124" s="6">
        <f t="shared" si="8"/>
        <v>-0.17330999999999985</v>
      </c>
      <c r="H124" s="6">
        <f t="shared" si="6"/>
        <v>5</v>
      </c>
      <c r="I124" s="6" t="str">
        <f t="shared" si="7"/>
        <v>Sim</v>
      </c>
      <c r="J124" t="s">
        <v>511</v>
      </c>
      <c r="K124" t="s">
        <v>283</v>
      </c>
      <c r="L124" t="s">
        <v>512</v>
      </c>
      <c r="M124" t="s">
        <v>292</v>
      </c>
      <c r="N124" t="s">
        <v>513</v>
      </c>
      <c r="O124" t="s">
        <v>278</v>
      </c>
      <c r="P124" t="s">
        <v>278</v>
      </c>
      <c r="S124">
        <v>0.13982600000000001</v>
      </c>
      <c r="V124">
        <v>0.98635399999999995</v>
      </c>
      <c r="W124">
        <v>3.1733099999999999</v>
      </c>
    </row>
    <row r="125" spans="1:24" ht="18" customHeight="1">
      <c r="A125" t="s">
        <v>1723</v>
      </c>
      <c r="B125" t="s">
        <v>43</v>
      </c>
      <c r="C125" t="s">
        <v>1736</v>
      </c>
      <c r="D125" s="2">
        <v>45336.75566840278</v>
      </c>
      <c r="E125" s="2">
        <v>45303.55861857639</v>
      </c>
      <c r="F125" s="6">
        <f t="shared" si="5"/>
        <v>24</v>
      </c>
      <c r="G125" s="6">
        <f t="shared" si="8"/>
        <v>19.026146000000001</v>
      </c>
      <c r="H125" s="6">
        <f t="shared" si="6"/>
        <v>8</v>
      </c>
      <c r="I125" s="6" t="str">
        <f t="shared" si="7"/>
        <v>Não</v>
      </c>
      <c r="J125" t="s">
        <v>380</v>
      </c>
      <c r="K125" t="s">
        <v>387</v>
      </c>
      <c r="L125" t="s">
        <v>387</v>
      </c>
      <c r="O125" t="s">
        <v>279</v>
      </c>
      <c r="P125" t="s">
        <v>279</v>
      </c>
      <c r="Q125">
        <v>2</v>
      </c>
      <c r="R125">
        <v>0</v>
      </c>
      <c r="S125">
        <v>5.0610879999999998</v>
      </c>
      <c r="V125">
        <v>23.162082999999999</v>
      </c>
      <c r="W125">
        <v>4.9738540000000002</v>
      </c>
    </row>
    <row r="126" spans="1:24" ht="18" customHeight="1">
      <c r="A126" t="s">
        <v>1723</v>
      </c>
      <c r="B126" t="s">
        <v>252</v>
      </c>
      <c r="C126" t="s">
        <v>1735</v>
      </c>
      <c r="E126" s="2">
        <v>45371.576704398147</v>
      </c>
      <c r="F126" s="6">
        <f t="shared" si="5"/>
        <v>-32408</v>
      </c>
      <c r="G126" s="6">
        <f t="shared" si="8"/>
        <v>-32408</v>
      </c>
      <c r="H126" s="6">
        <f t="shared" si="6"/>
        <v>8</v>
      </c>
      <c r="I126" s="6" t="str">
        <f t="shared" si="7"/>
        <v>Sim</v>
      </c>
      <c r="J126" t="s">
        <v>464</v>
      </c>
      <c r="K126" t="s">
        <v>283</v>
      </c>
      <c r="L126" t="s">
        <v>465</v>
      </c>
      <c r="M126" t="s">
        <v>292</v>
      </c>
      <c r="N126" t="s">
        <v>348</v>
      </c>
      <c r="O126" t="s">
        <v>279</v>
      </c>
      <c r="P126" t="s">
        <v>278</v>
      </c>
      <c r="Q126">
        <v>1</v>
      </c>
      <c r="R126">
        <v>0</v>
      </c>
      <c r="S126">
        <v>2.2994910000000002</v>
      </c>
      <c r="T126">
        <v>18.971910000000001</v>
      </c>
    </row>
    <row r="127" spans="1:24" ht="18" customHeight="1">
      <c r="A127" t="s">
        <v>1725</v>
      </c>
      <c r="B127" t="s">
        <v>43</v>
      </c>
      <c r="C127" t="s">
        <v>1735</v>
      </c>
      <c r="D127" s="2">
        <v>45320.636094247689</v>
      </c>
      <c r="E127" s="2">
        <v>45258.715933217587</v>
      </c>
      <c r="F127" s="6">
        <f t="shared" si="5"/>
        <v>45</v>
      </c>
      <c r="G127" s="6">
        <f t="shared" si="8"/>
        <v>45</v>
      </c>
      <c r="H127" s="6" t="str">
        <f t="shared" si="6"/>
        <v xml:space="preserve"> </v>
      </c>
      <c r="I127" s="6" t="str">
        <f t="shared" si="7"/>
        <v>Sim</v>
      </c>
      <c r="J127" t="s">
        <v>466</v>
      </c>
      <c r="K127" t="s">
        <v>283</v>
      </c>
      <c r="L127" t="s">
        <v>465</v>
      </c>
      <c r="O127" t="s">
        <v>334</v>
      </c>
      <c r="P127" t="s">
        <v>334</v>
      </c>
      <c r="S127">
        <v>1.930787</v>
      </c>
      <c r="T127">
        <v>41.040821999999999</v>
      </c>
      <c r="V127">
        <v>18.948530000000002</v>
      </c>
    </row>
    <row r="128" spans="1:24" ht="18" customHeight="1">
      <c r="A128" t="s">
        <v>1731</v>
      </c>
      <c r="B128" t="s">
        <v>43</v>
      </c>
      <c r="C128" t="s">
        <v>1735</v>
      </c>
      <c r="D128" s="2">
        <v>45320.638074965267</v>
      </c>
      <c r="E128" s="2">
        <v>45258.714892986107</v>
      </c>
      <c r="F128" s="6">
        <f t="shared" si="5"/>
        <v>45</v>
      </c>
      <c r="G128" s="6">
        <f t="shared" si="8"/>
        <v>32.110602</v>
      </c>
      <c r="H128" s="6" t="str">
        <f t="shared" si="6"/>
        <v xml:space="preserve"> </v>
      </c>
      <c r="I128" s="6" t="str">
        <f t="shared" si="7"/>
        <v>Sim</v>
      </c>
      <c r="J128" t="s">
        <v>466</v>
      </c>
      <c r="K128" t="s">
        <v>283</v>
      </c>
      <c r="L128" t="s">
        <v>465</v>
      </c>
      <c r="O128" t="s">
        <v>334</v>
      </c>
      <c r="P128" t="s">
        <v>334</v>
      </c>
      <c r="Q128">
        <v>0</v>
      </c>
      <c r="R128">
        <v>0</v>
      </c>
      <c r="S128">
        <v>1.9318869999999999</v>
      </c>
      <c r="T128">
        <v>41.038170999999998</v>
      </c>
      <c r="V128">
        <v>6.0636919999999996</v>
      </c>
      <c r="W128">
        <v>12.889398</v>
      </c>
    </row>
    <row r="129" spans="1:24" ht="18" customHeight="1">
      <c r="A129" t="s">
        <v>1726</v>
      </c>
      <c r="B129" t="s">
        <v>252</v>
      </c>
      <c r="C129" t="s">
        <v>1736</v>
      </c>
      <c r="E129" s="2">
        <v>45258.710818414351</v>
      </c>
      <c r="F129" s="6">
        <f t="shared" si="5"/>
        <v>-32327</v>
      </c>
      <c r="G129" s="6">
        <f t="shared" si="8"/>
        <v>-32327</v>
      </c>
      <c r="H129" s="6" t="str">
        <f t="shared" si="6"/>
        <v xml:space="preserve"> </v>
      </c>
      <c r="I129" s="6" t="str">
        <f t="shared" si="7"/>
        <v>Sim</v>
      </c>
      <c r="J129" t="s">
        <v>466</v>
      </c>
      <c r="K129" t="s">
        <v>283</v>
      </c>
      <c r="L129" t="s">
        <v>465</v>
      </c>
      <c r="O129" t="s">
        <v>467</v>
      </c>
      <c r="P129" t="s">
        <v>467</v>
      </c>
      <c r="Q129">
        <v>8</v>
      </c>
      <c r="R129">
        <v>0</v>
      </c>
      <c r="S129">
        <v>1.936053</v>
      </c>
      <c r="T129">
        <v>41.041111000000001</v>
      </c>
    </row>
    <row r="130" spans="1:24" ht="18" customHeight="1">
      <c r="A130" t="s">
        <v>1721</v>
      </c>
      <c r="B130" t="s">
        <v>43</v>
      </c>
      <c r="C130" t="s">
        <v>1733</v>
      </c>
      <c r="D130" s="2">
        <v>45320.638160462957</v>
      </c>
      <c r="E130" s="2">
        <v>45258.708864976863</v>
      </c>
      <c r="F130" s="6">
        <f t="shared" ref="F130:F193" si="9">NETWORKDAYS.INTL(E130,D130)</f>
        <v>45</v>
      </c>
      <c r="G130" s="6">
        <f t="shared" si="8"/>
        <v>32.110995000000003</v>
      </c>
      <c r="H130" s="6" t="str">
        <f t="shared" ref="H130:H193" si="10">IF(O130="Média",8,IF(O130="Normal",5,IF(O130="Alta",12," ")))</f>
        <v xml:space="preserve"> </v>
      </c>
      <c r="I130" s="6" t="str">
        <f t="shared" ref="I130:I193" si="11">IF(G130&lt;=H130, "Sim","Não")</f>
        <v>Sim</v>
      </c>
      <c r="J130" t="s">
        <v>466</v>
      </c>
      <c r="K130" t="s">
        <v>283</v>
      </c>
      <c r="L130" t="s">
        <v>465</v>
      </c>
      <c r="O130" t="s">
        <v>334</v>
      </c>
      <c r="P130" t="s">
        <v>334</v>
      </c>
      <c r="S130">
        <v>1.938067</v>
      </c>
      <c r="T130">
        <v>41.037778000000003</v>
      </c>
      <c r="V130">
        <v>6.0644099999999996</v>
      </c>
      <c r="W130">
        <v>12.889004999999999</v>
      </c>
    </row>
    <row r="131" spans="1:24" ht="18" customHeight="1">
      <c r="A131" t="s">
        <v>1724</v>
      </c>
      <c r="B131" t="s">
        <v>250</v>
      </c>
      <c r="C131" t="s">
        <v>1735</v>
      </c>
      <c r="D131" s="2">
        <v>45377.608395868047</v>
      </c>
      <c r="E131" s="2">
        <v>45366.568980868047</v>
      </c>
      <c r="F131" s="6">
        <f t="shared" si="9"/>
        <v>8</v>
      </c>
      <c r="G131" s="6">
        <f t="shared" si="8"/>
        <v>3.1391669999999996</v>
      </c>
      <c r="H131" s="6">
        <f t="shared" si="10"/>
        <v>5</v>
      </c>
      <c r="I131" s="6" t="str">
        <f t="shared" si="11"/>
        <v>Sim</v>
      </c>
      <c r="J131" t="s">
        <v>15</v>
      </c>
      <c r="K131" t="s">
        <v>285</v>
      </c>
      <c r="L131" t="s">
        <v>393</v>
      </c>
      <c r="M131" t="s">
        <v>292</v>
      </c>
      <c r="N131" t="s">
        <v>315</v>
      </c>
      <c r="O131" t="s">
        <v>278</v>
      </c>
      <c r="P131" t="s">
        <v>278</v>
      </c>
      <c r="Q131">
        <v>4</v>
      </c>
      <c r="R131">
        <v>0</v>
      </c>
      <c r="S131">
        <v>3.8200000000000002E-4</v>
      </c>
      <c r="V131">
        <v>6.1781829999999998</v>
      </c>
      <c r="W131">
        <v>4.8608330000000004</v>
      </c>
    </row>
    <row r="132" spans="1:24" ht="18" customHeight="1">
      <c r="A132" t="s">
        <v>1729</v>
      </c>
      <c r="B132" t="s">
        <v>250</v>
      </c>
      <c r="C132" t="s">
        <v>1737</v>
      </c>
      <c r="D132" s="2">
        <v>45299.785298240728</v>
      </c>
      <c r="E132" s="2">
        <v>45273.786442303237</v>
      </c>
      <c r="F132" s="6">
        <f t="shared" si="9"/>
        <v>19</v>
      </c>
      <c r="G132" s="6">
        <f t="shared" si="8"/>
        <v>14.006574000000001</v>
      </c>
      <c r="H132" s="6">
        <f t="shared" si="10"/>
        <v>12</v>
      </c>
      <c r="I132" s="6" t="str">
        <f t="shared" si="11"/>
        <v>Não</v>
      </c>
      <c r="J132" t="s">
        <v>382</v>
      </c>
      <c r="K132" t="s">
        <v>283</v>
      </c>
      <c r="L132" t="s">
        <v>387</v>
      </c>
      <c r="O132" t="s">
        <v>280</v>
      </c>
      <c r="P132" t="s">
        <v>279</v>
      </c>
      <c r="Q132">
        <v>6</v>
      </c>
      <c r="R132">
        <v>0</v>
      </c>
      <c r="S132">
        <v>0.791597</v>
      </c>
      <c r="T132">
        <v>14.210359</v>
      </c>
      <c r="V132">
        <v>6.0034380000000001</v>
      </c>
      <c r="W132">
        <v>4.9934260000000004</v>
      </c>
    </row>
    <row r="133" spans="1:24" ht="18" customHeight="1">
      <c r="A133" t="s">
        <v>1723</v>
      </c>
      <c r="B133" t="s">
        <v>250</v>
      </c>
      <c r="C133" t="s">
        <v>1735</v>
      </c>
      <c r="D133" s="2">
        <v>45299.787383854171</v>
      </c>
      <c r="E133" s="2">
        <v>45273.791687222227</v>
      </c>
      <c r="F133" s="6">
        <f t="shared" si="9"/>
        <v>19</v>
      </c>
      <c r="G133" s="6">
        <f t="shared" si="8"/>
        <v>14.005556</v>
      </c>
      <c r="H133" s="6">
        <f t="shared" si="10"/>
        <v>8</v>
      </c>
      <c r="I133" s="6" t="str">
        <f t="shared" si="11"/>
        <v>Não</v>
      </c>
      <c r="J133" t="s">
        <v>382</v>
      </c>
      <c r="K133" t="s">
        <v>283</v>
      </c>
      <c r="L133" t="s">
        <v>387</v>
      </c>
      <c r="O133" t="s">
        <v>279</v>
      </c>
      <c r="P133" t="s">
        <v>278</v>
      </c>
      <c r="Q133">
        <v>1</v>
      </c>
      <c r="R133">
        <v>0</v>
      </c>
      <c r="S133">
        <v>0.78727999999999998</v>
      </c>
      <c r="T133">
        <v>14.210197000000001</v>
      </c>
      <c r="V133">
        <v>6.0037500000000001</v>
      </c>
      <c r="W133">
        <v>4.9944439999999997</v>
      </c>
    </row>
    <row r="134" spans="1:24" ht="18" customHeight="1">
      <c r="A134" t="s">
        <v>1725</v>
      </c>
      <c r="B134" t="s">
        <v>252</v>
      </c>
      <c r="C134" t="s">
        <v>1733</v>
      </c>
      <c r="E134" s="2">
        <v>45273.870756597222</v>
      </c>
      <c r="F134" s="6">
        <f t="shared" si="9"/>
        <v>-32338</v>
      </c>
      <c r="G134" s="6">
        <f t="shared" si="8"/>
        <v>-32338</v>
      </c>
      <c r="H134" s="6">
        <f t="shared" si="10"/>
        <v>8</v>
      </c>
      <c r="I134" s="6" t="str">
        <f t="shared" si="11"/>
        <v>Sim</v>
      </c>
      <c r="J134" t="s">
        <v>382</v>
      </c>
      <c r="K134" t="s">
        <v>283</v>
      </c>
      <c r="L134" t="s">
        <v>387</v>
      </c>
      <c r="O134" t="s">
        <v>279</v>
      </c>
      <c r="P134" t="s">
        <v>278</v>
      </c>
      <c r="Q134">
        <v>5</v>
      </c>
      <c r="R134">
        <v>0</v>
      </c>
      <c r="S134">
        <v>0.70958299999999996</v>
      </c>
      <c r="T134">
        <v>14.209270999999999</v>
      </c>
      <c r="V134">
        <v>11.850949</v>
      </c>
    </row>
    <row r="135" spans="1:24" ht="18" customHeight="1">
      <c r="A135" t="s">
        <v>1722</v>
      </c>
      <c r="B135" t="s">
        <v>252</v>
      </c>
      <c r="C135" t="s">
        <v>1734</v>
      </c>
      <c r="E135" s="2">
        <v>45411.548734224532</v>
      </c>
      <c r="F135" s="6">
        <f t="shared" si="9"/>
        <v>-32436</v>
      </c>
      <c r="G135" s="6">
        <f t="shared" si="8"/>
        <v>-32436</v>
      </c>
      <c r="H135" s="6" t="str">
        <f t="shared" si="10"/>
        <v xml:space="preserve"> </v>
      </c>
      <c r="I135" s="6" t="str">
        <f t="shared" si="11"/>
        <v>Sim</v>
      </c>
      <c r="J135" t="s">
        <v>514</v>
      </c>
      <c r="K135" t="s">
        <v>285</v>
      </c>
      <c r="L135" t="s">
        <v>387</v>
      </c>
      <c r="M135" t="s">
        <v>292</v>
      </c>
      <c r="N135" t="s">
        <v>515</v>
      </c>
      <c r="Q135">
        <v>0</v>
      </c>
      <c r="R135">
        <v>0</v>
      </c>
      <c r="S135">
        <v>4.2730999999999998E-2</v>
      </c>
    </row>
    <row r="136" spans="1:24" ht="18" customHeight="1">
      <c r="A136" t="s">
        <v>1722</v>
      </c>
      <c r="B136" t="s">
        <v>252</v>
      </c>
      <c r="C136" t="s">
        <v>1734</v>
      </c>
      <c r="E136" s="2">
        <v>45362.625805532407</v>
      </c>
      <c r="F136" s="6">
        <f t="shared" si="9"/>
        <v>-32401</v>
      </c>
      <c r="G136" s="6">
        <f t="shared" si="8"/>
        <v>-32401</v>
      </c>
      <c r="H136" s="6" t="str">
        <f t="shared" si="10"/>
        <v xml:space="preserve"> </v>
      </c>
      <c r="I136" s="6" t="str">
        <f t="shared" si="11"/>
        <v>Sim</v>
      </c>
      <c r="J136" t="s">
        <v>468</v>
      </c>
      <c r="K136" t="s">
        <v>283</v>
      </c>
      <c r="L136" t="s">
        <v>469</v>
      </c>
      <c r="M136" t="s">
        <v>289</v>
      </c>
      <c r="N136" t="s">
        <v>358</v>
      </c>
      <c r="S136">
        <v>1.15228</v>
      </c>
    </row>
    <row r="137" spans="1:24" ht="18" customHeight="1">
      <c r="A137" t="s">
        <v>1730</v>
      </c>
      <c r="B137" t="s">
        <v>250</v>
      </c>
      <c r="C137" t="s">
        <v>1733</v>
      </c>
      <c r="D137" s="2">
        <v>45344.78245042824</v>
      </c>
      <c r="E137" s="2">
        <v>45330.771647731483</v>
      </c>
      <c r="F137" s="6">
        <f t="shared" si="9"/>
        <v>11</v>
      </c>
      <c r="G137" s="6">
        <f t="shared" si="8"/>
        <v>10.025093</v>
      </c>
      <c r="H137" s="6">
        <f t="shared" si="10"/>
        <v>5</v>
      </c>
      <c r="I137" s="6" t="str">
        <f t="shared" si="11"/>
        <v>Não</v>
      </c>
      <c r="J137" t="s">
        <v>470</v>
      </c>
      <c r="K137" t="s">
        <v>283</v>
      </c>
      <c r="L137" t="s">
        <v>405</v>
      </c>
      <c r="M137" t="s">
        <v>292</v>
      </c>
      <c r="N137" t="s">
        <v>350</v>
      </c>
      <c r="O137" t="s">
        <v>278</v>
      </c>
      <c r="P137" t="s">
        <v>278</v>
      </c>
      <c r="S137">
        <v>0.77938700000000005</v>
      </c>
      <c r="T137">
        <v>6.2232060000000002</v>
      </c>
      <c r="V137">
        <v>6.033264</v>
      </c>
      <c r="W137">
        <v>0.97490699999999997</v>
      </c>
    </row>
    <row r="138" spans="1:24" ht="18" customHeight="1">
      <c r="A138" t="s">
        <v>1725</v>
      </c>
      <c r="B138" t="s">
        <v>250</v>
      </c>
      <c r="C138" t="s">
        <v>1737</v>
      </c>
      <c r="D138" s="2">
        <v>45373.892469351849</v>
      </c>
      <c r="E138" s="2">
        <v>45357.571670474543</v>
      </c>
      <c r="F138" s="6">
        <f t="shared" si="9"/>
        <v>13</v>
      </c>
      <c r="G138" s="6">
        <f t="shared" si="8"/>
        <v>6.2493980000000002</v>
      </c>
      <c r="H138" s="6">
        <f t="shared" si="10"/>
        <v>5</v>
      </c>
      <c r="I138" s="6" t="str">
        <f t="shared" si="11"/>
        <v>Não</v>
      </c>
      <c r="J138" t="s">
        <v>424</v>
      </c>
      <c r="K138" t="s">
        <v>287</v>
      </c>
      <c r="L138" t="s">
        <v>471</v>
      </c>
      <c r="M138" t="s">
        <v>292</v>
      </c>
      <c r="N138" t="s">
        <v>316</v>
      </c>
      <c r="O138" t="s">
        <v>278</v>
      </c>
      <c r="P138" t="s">
        <v>278</v>
      </c>
      <c r="Q138">
        <v>2</v>
      </c>
      <c r="R138">
        <v>0</v>
      </c>
      <c r="S138">
        <v>0.345995</v>
      </c>
      <c r="V138">
        <v>4.9414239999999996</v>
      </c>
      <c r="W138">
        <v>6.7506019999999998</v>
      </c>
      <c r="X138">
        <v>4.282743</v>
      </c>
    </row>
    <row r="139" spans="1:24" ht="18" customHeight="1">
      <c r="A139" t="s">
        <v>1727</v>
      </c>
      <c r="B139" t="s">
        <v>250</v>
      </c>
      <c r="C139" t="s">
        <v>1733</v>
      </c>
      <c r="D139" s="2">
        <v>45386.750362222221</v>
      </c>
      <c r="E139" s="2">
        <v>45373.772598101852</v>
      </c>
      <c r="F139" s="6">
        <f t="shared" si="9"/>
        <v>10</v>
      </c>
      <c r="G139" s="6">
        <f t="shared" si="8"/>
        <v>6.8406020000000005</v>
      </c>
      <c r="H139" s="6">
        <f t="shared" si="10"/>
        <v>5</v>
      </c>
      <c r="I139" s="6" t="str">
        <f t="shared" si="11"/>
        <v>Não</v>
      </c>
      <c r="J139" t="s">
        <v>472</v>
      </c>
      <c r="K139" t="s">
        <v>287</v>
      </c>
      <c r="L139" t="s">
        <v>471</v>
      </c>
      <c r="M139" t="s">
        <v>292</v>
      </c>
      <c r="N139" t="s">
        <v>359</v>
      </c>
      <c r="O139" t="s">
        <v>278</v>
      </c>
      <c r="P139" t="s">
        <v>278</v>
      </c>
      <c r="Q139">
        <v>1</v>
      </c>
      <c r="R139">
        <v>16</v>
      </c>
      <c r="S139">
        <v>0.10875</v>
      </c>
      <c r="V139">
        <v>9.7095830000000003</v>
      </c>
      <c r="W139">
        <v>3.1593979999999999</v>
      </c>
    </row>
    <row r="140" spans="1:24" ht="18" customHeight="1">
      <c r="A140" t="s">
        <v>1722</v>
      </c>
      <c r="B140" t="s">
        <v>252</v>
      </c>
      <c r="C140" t="s">
        <v>1733</v>
      </c>
      <c r="E140" s="2">
        <v>45307.767137210649</v>
      </c>
      <c r="F140" s="6">
        <f t="shared" si="9"/>
        <v>-32362</v>
      </c>
      <c r="G140" s="6">
        <f t="shared" si="8"/>
        <v>-32362</v>
      </c>
      <c r="H140" s="6">
        <f t="shared" si="10"/>
        <v>5</v>
      </c>
      <c r="I140" s="6" t="str">
        <f t="shared" si="11"/>
        <v>Sim</v>
      </c>
      <c r="J140" t="s">
        <v>15</v>
      </c>
      <c r="K140" t="s">
        <v>387</v>
      </c>
      <c r="L140" t="s">
        <v>393</v>
      </c>
      <c r="O140" t="s">
        <v>278</v>
      </c>
      <c r="P140" t="s">
        <v>278</v>
      </c>
      <c r="Q140">
        <v>3</v>
      </c>
      <c r="R140">
        <v>3</v>
      </c>
      <c r="S140">
        <v>4.28E-4</v>
      </c>
      <c r="T140">
        <v>6.0217359999999998</v>
      </c>
      <c r="V140">
        <v>41.854768999999997</v>
      </c>
    </row>
    <row r="141" spans="1:24" ht="18" customHeight="1">
      <c r="A141" t="s">
        <v>1729</v>
      </c>
      <c r="B141" t="s">
        <v>250</v>
      </c>
      <c r="C141" t="s">
        <v>1734</v>
      </c>
      <c r="D141" s="2">
        <v>45343.794324178241</v>
      </c>
      <c r="E141" s="2">
        <v>45321.709980543979</v>
      </c>
      <c r="F141" s="6">
        <f t="shared" si="9"/>
        <v>17</v>
      </c>
      <c r="G141" s="6">
        <f t="shared" si="8"/>
        <v>15.748507</v>
      </c>
      <c r="H141" s="6">
        <f t="shared" si="10"/>
        <v>5</v>
      </c>
      <c r="I141" s="6" t="str">
        <f t="shared" si="11"/>
        <v>Não</v>
      </c>
      <c r="J141" t="s">
        <v>441</v>
      </c>
      <c r="K141" t="s">
        <v>285</v>
      </c>
      <c r="L141" t="s">
        <v>473</v>
      </c>
      <c r="O141" t="s">
        <v>278</v>
      </c>
      <c r="P141" t="s">
        <v>278</v>
      </c>
      <c r="Q141">
        <v>0</v>
      </c>
      <c r="R141">
        <v>0</v>
      </c>
      <c r="S141">
        <v>5.8209949999999999</v>
      </c>
      <c r="T141">
        <v>9.2201620000000002</v>
      </c>
      <c r="V141">
        <v>5.7916550000000004</v>
      </c>
      <c r="W141">
        <v>1.251493</v>
      </c>
    </row>
    <row r="142" spans="1:24" ht="18" customHeight="1">
      <c r="A142" t="s">
        <v>1728</v>
      </c>
      <c r="B142" t="s">
        <v>250</v>
      </c>
      <c r="C142" t="s">
        <v>1736</v>
      </c>
      <c r="D142" s="2">
        <v>45299.787087291668</v>
      </c>
      <c r="E142" s="2">
        <v>45294.733741585653</v>
      </c>
      <c r="F142" s="6">
        <f t="shared" si="9"/>
        <v>4</v>
      </c>
      <c r="G142" s="6">
        <f t="shared" si="8"/>
        <v>-0.92437500000000039</v>
      </c>
      <c r="H142" s="6">
        <f t="shared" si="10"/>
        <v>5</v>
      </c>
      <c r="I142" s="6" t="str">
        <f t="shared" si="11"/>
        <v>Sim</v>
      </c>
      <c r="J142" t="s">
        <v>474</v>
      </c>
      <c r="K142" t="s">
        <v>285</v>
      </c>
      <c r="L142" t="s">
        <v>421</v>
      </c>
      <c r="O142" t="s">
        <v>278</v>
      </c>
      <c r="P142" t="s">
        <v>278</v>
      </c>
      <c r="Q142">
        <v>1</v>
      </c>
      <c r="R142">
        <v>2</v>
      </c>
      <c r="S142">
        <v>1.559E-2</v>
      </c>
      <c r="V142">
        <v>0.113356</v>
      </c>
      <c r="W142">
        <v>4.9243750000000004</v>
      </c>
    </row>
    <row r="143" spans="1:24" ht="18" customHeight="1">
      <c r="A143" t="s">
        <v>1721</v>
      </c>
      <c r="B143" t="s">
        <v>250</v>
      </c>
      <c r="C143" t="s">
        <v>1735</v>
      </c>
      <c r="D143" s="2">
        <v>45330.795800023137</v>
      </c>
      <c r="E143" s="2">
        <v>45293.618375011567</v>
      </c>
      <c r="F143" s="6">
        <f t="shared" si="9"/>
        <v>28</v>
      </c>
      <c r="G143" s="6">
        <f t="shared" si="8"/>
        <v>21.756678000000001</v>
      </c>
      <c r="H143" s="6">
        <f t="shared" si="10"/>
        <v>8</v>
      </c>
      <c r="I143" s="6" t="str">
        <f t="shared" si="11"/>
        <v>Não</v>
      </c>
      <c r="J143" t="s">
        <v>415</v>
      </c>
      <c r="K143" t="s">
        <v>387</v>
      </c>
      <c r="L143" t="s">
        <v>387</v>
      </c>
      <c r="O143" t="s">
        <v>279</v>
      </c>
      <c r="P143" t="s">
        <v>279</v>
      </c>
      <c r="Q143">
        <v>4</v>
      </c>
      <c r="R143">
        <v>0</v>
      </c>
      <c r="S143">
        <v>1.1314580000000001</v>
      </c>
      <c r="T143">
        <v>18.759467999999998</v>
      </c>
      <c r="V143">
        <v>11.043148</v>
      </c>
      <c r="W143">
        <v>6.243322</v>
      </c>
    </row>
    <row r="144" spans="1:24" ht="18" customHeight="1">
      <c r="A144" t="s">
        <v>1725</v>
      </c>
      <c r="B144" t="s">
        <v>252</v>
      </c>
      <c r="C144" t="s">
        <v>1733</v>
      </c>
      <c r="E144" s="2">
        <v>45408.688220868047</v>
      </c>
      <c r="F144" s="6">
        <f t="shared" si="9"/>
        <v>-32435</v>
      </c>
      <c r="G144" s="6">
        <f t="shared" si="8"/>
        <v>-32435</v>
      </c>
      <c r="H144" s="6" t="str">
        <f t="shared" si="10"/>
        <v xml:space="preserve"> </v>
      </c>
      <c r="I144" s="6" t="str">
        <f t="shared" si="11"/>
        <v>Sim</v>
      </c>
      <c r="J144" t="s">
        <v>380</v>
      </c>
      <c r="K144" t="s">
        <v>285</v>
      </c>
      <c r="L144" t="s">
        <v>381</v>
      </c>
      <c r="M144" t="s">
        <v>292</v>
      </c>
      <c r="N144" t="s">
        <v>516</v>
      </c>
      <c r="Q144">
        <v>1</v>
      </c>
      <c r="R144">
        <v>2</v>
      </c>
      <c r="S144">
        <v>2.9024770000000002</v>
      </c>
    </row>
    <row r="145" spans="1:24" ht="18" customHeight="1">
      <c r="A145" t="s">
        <v>1725</v>
      </c>
      <c r="B145" t="s">
        <v>250</v>
      </c>
      <c r="C145" t="s">
        <v>1733</v>
      </c>
      <c r="D145" s="2">
        <v>45384.538233981482</v>
      </c>
      <c r="E145" s="2">
        <v>45379.808072523141</v>
      </c>
      <c r="F145" s="6">
        <f t="shared" si="9"/>
        <v>4</v>
      </c>
      <c r="G145" s="6">
        <f t="shared" si="8"/>
        <v>3.304236</v>
      </c>
      <c r="H145" s="6">
        <f t="shared" si="10"/>
        <v>5</v>
      </c>
      <c r="I145" s="6" t="str">
        <f t="shared" si="11"/>
        <v>Sim</v>
      </c>
      <c r="J145" t="s">
        <v>406</v>
      </c>
      <c r="K145" t="s">
        <v>283</v>
      </c>
      <c r="L145" t="s">
        <v>395</v>
      </c>
      <c r="M145" t="s">
        <v>292</v>
      </c>
      <c r="N145" t="s">
        <v>360</v>
      </c>
      <c r="O145" t="s">
        <v>278</v>
      </c>
      <c r="P145" t="s">
        <v>391</v>
      </c>
      <c r="S145">
        <v>4.2326000000000003E-2</v>
      </c>
      <c r="T145">
        <v>3.7793869999999998</v>
      </c>
      <c r="V145">
        <v>0.21265000000000001</v>
      </c>
      <c r="W145">
        <v>0.69576400000000005</v>
      </c>
    </row>
    <row r="146" spans="1:24" ht="18" customHeight="1">
      <c r="A146" t="s">
        <v>1725</v>
      </c>
      <c r="B146" t="s">
        <v>250</v>
      </c>
      <c r="C146" t="s">
        <v>1733</v>
      </c>
      <c r="D146" s="2">
        <v>45386.646683344909</v>
      </c>
      <c r="E146" s="2">
        <v>45383.609872060188</v>
      </c>
      <c r="F146" s="6">
        <f t="shared" si="9"/>
        <v>4</v>
      </c>
      <c r="G146" s="6">
        <f t="shared" si="8"/>
        <v>4</v>
      </c>
      <c r="H146" s="6">
        <f t="shared" si="10"/>
        <v>12</v>
      </c>
      <c r="I146" s="6" t="str">
        <f t="shared" si="11"/>
        <v>Sim</v>
      </c>
      <c r="J146" t="s">
        <v>459</v>
      </c>
      <c r="K146" t="s">
        <v>287</v>
      </c>
      <c r="L146" t="s">
        <v>475</v>
      </c>
      <c r="M146" t="s">
        <v>290</v>
      </c>
      <c r="N146" t="s">
        <v>361</v>
      </c>
      <c r="O146" t="s">
        <v>280</v>
      </c>
      <c r="P146" t="s">
        <v>280</v>
      </c>
      <c r="Q146">
        <v>1</v>
      </c>
      <c r="R146">
        <v>0</v>
      </c>
      <c r="S146">
        <v>0.117257</v>
      </c>
      <c r="T146">
        <v>2.919537</v>
      </c>
    </row>
    <row r="147" spans="1:24" ht="18" customHeight="1">
      <c r="A147" t="s">
        <v>1723</v>
      </c>
      <c r="B147" t="s">
        <v>250</v>
      </c>
      <c r="C147" t="s">
        <v>1737</v>
      </c>
      <c r="D147" s="2">
        <v>45299.78477859954</v>
      </c>
      <c r="E147" s="2">
        <v>45273.586732928241</v>
      </c>
      <c r="F147" s="6">
        <f t="shared" si="9"/>
        <v>19</v>
      </c>
      <c r="G147" s="6">
        <f t="shared" si="8"/>
        <v>8.9432999999999652E-2</v>
      </c>
      <c r="H147" s="6">
        <f t="shared" si="10"/>
        <v>8</v>
      </c>
      <c r="I147" s="6" t="str">
        <f t="shared" si="11"/>
        <v>Sim</v>
      </c>
      <c r="J147" t="s">
        <v>415</v>
      </c>
      <c r="K147" t="s">
        <v>387</v>
      </c>
      <c r="L147" t="s">
        <v>387</v>
      </c>
      <c r="O147" t="s">
        <v>279</v>
      </c>
      <c r="P147" t="s">
        <v>278</v>
      </c>
      <c r="S147">
        <v>0.99058999999999997</v>
      </c>
      <c r="T147">
        <v>5.2062039999999996</v>
      </c>
      <c r="V147">
        <v>1.0904750000000001</v>
      </c>
      <c r="W147">
        <v>18.910567</v>
      </c>
      <c r="X147">
        <v>1.6200000000000001E-4</v>
      </c>
    </row>
    <row r="148" spans="1:24" ht="18" customHeight="1">
      <c r="A148" t="s">
        <v>1731</v>
      </c>
      <c r="B148" t="s">
        <v>252</v>
      </c>
      <c r="C148" t="s">
        <v>1737</v>
      </c>
      <c r="E148" s="2">
        <v>45359.742648819447</v>
      </c>
      <c r="F148" s="6">
        <f t="shared" si="9"/>
        <v>-32400</v>
      </c>
      <c r="G148" s="6">
        <f t="shared" si="8"/>
        <v>-32400</v>
      </c>
      <c r="H148" s="6" t="str">
        <f t="shared" si="10"/>
        <v xml:space="preserve"> </v>
      </c>
      <c r="I148" s="6" t="str">
        <f t="shared" si="11"/>
        <v>Sim</v>
      </c>
      <c r="J148" t="s">
        <v>415</v>
      </c>
      <c r="K148" t="s">
        <v>387</v>
      </c>
      <c r="L148" t="s">
        <v>387</v>
      </c>
      <c r="M148" t="s">
        <v>290</v>
      </c>
      <c r="N148" t="s">
        <v>362</v>
      </c>
      <c r="Q148">
        <v>2</v>
      </c>
      <c r="R148">
        <v>0</v>
      </c>
      <c r="S148">
        <v>2.863553</v>
      </c>
    </row>
    <row r="149" spans="1:24" ht="18" customHeight="1">
      <c r="A149" t="s">
        <v>1728</v>
      </c>
      <c r="B149" t="s">
        <v>250</v>
      </c>
      <c r="C149" t="s">
        <v>1737</v>
      </c>
      <c r="D149" s="2">
        <v>45373.833707245372</v>
      </c>
      <c r="E149" s="2">
        <v>45366.699683148152</v>
      </c>
      <c r="F149" s="6">
        <f t="shared" si="9"/>
        <v>6</v>
      </c>
      <c r="G149" s="6">
        <f t="shared" si="8"/>
        <v>6</v>
      </c>
      <c r="H149" s="6">
        <f t="shared" si="10"/>
        <v>5</v>
      </c>
      <c r="I149" s="6" t="str">
        <f t="shared" si="11"/>
        <v>Não</v>
      </c>
      <c r="J149" t="s">
        <v>476</v>
      </c>
      <c r="K149" t="s">
        <v>287</v>
      </c>
      <c r="L149" t="s">
        <v>477</v>
      </c>
      <c r="M149" t="s">
        <v>289</v>
      </c>
      <c r="N149" t="s">
        <v>317</v>
      </c>
      <c r="O149" t="s">
        <v>278</v>
      </c>
      <c r="P149" t="s">
        <v>278</v>
      </c>
      <c r="S149">
        <v>3.0222220000000002</v>
      </c>
      <c r="T149">
        <v>4.1117819999999998</v>
      </c>
    </row>
    <row r="150" spans="1:24" ht="18" customHeight="1">
      <c r="A150" t="s">
        <v>1722</v>
      </c>
      <c r="B150" t="s">
        <v>43</v>
      </c>
      <c r="C150" t="s">
        <v>1736</v>
      </c>
      <c r="D150" s="2">
        <v>45313.785602870368</v>
      </c>
      <c r="E150" s="2">
        <v>45229.729965949067</v>
      </c>
      <c r="F150" s="6">
        <f t="shared" si="9"/>
        <v>61</v>
      </c>
      <c r="G150" s="6">
        <f t="shared" si="8"/>
        <v>19.791249999999998</v>
      </c>
      <c r="H150" s="6" t="str">
        <f t="shared" si="10"/>
        <v xml:space="preserve"> </v>
      </c>
      <c r="I150" s="6" t="str">
        <f t="shared" si="11"/>
        <v>Sim</v>
      </c>
      <c r="J150" t="s">
        <v>415</v>
      </c>
      <c r="K150" t="s">
        <v>387</v>
      </c>
      <c r="L150" t="s">
        <v>387</v>
      </c>
      <c r="O150" t="s">
        <v>334</v>
      </c>
      <c r="P150" t="s">
        <v>334</v>
      </c>
      <c r="S150">
        <v>0.92944400000000005</v>
      </c>
      <c r="T150">
        <v>24.171423999999998</v>
      </c>
      <c r="V150">
        <v>17.745984</v>
      </c>
      <c r="W150">
        <v>41.208750000000002</v>
      </c>
    </row>
    <row r="151" spans="1:24" ht="18" customHeight="1">
      <c r="A151" t="s">
        <v>1727</v>
      </c>
      <c r="B151" t="s">
        <v>43</v>
      </c>
      <c r="C151" t="s">
        <v>1733</v>
      </c>
      <c r="D151" s="2">
        <v>45320.637417013888</v>
      </c>
      <c r="E151" s="2">
        <v>45194.821749340277</v>
      </c>
      <c r="F151" s="6">
        <f t="shared" si="9"/>
        <v>91</v>
      </c>
      <c r="G151" s="6">
        <f t="shared" si="8"/>
        <v>50.035324000000003</v>
      </c>
      <c r="H151" s="6" t="str">
        <f t="shared" si="10"/>
        <v xml:space="preserve"> </v>
      </c>
      <c r="I151" s="6" t="str">
        <f t="shared" si="11"/>
        <v>Sim</v>
      </c>
      <c r="J151" t="s">
        <v>415</v>
      </c>
      <c r="K151" t="s">
        <v>387</v>
      </c>
      <c r="L151" t="s">
        <v>387</v>
      </c>
      <c r="O151" t="s">
        <v>334</v>
      </c>
      <c r="P151" t="s">
        <v>334</v>
      </c>
      <c r="Q151">
        <v>1</v>
      </c>
      <c r="R151">
        <v>0</v>
      </c>
      <c r="S151">
        <v>1.0497110000000001</v>
      </c>
      <c r="V151">
        <v>63.774537000000002</v>
      </c>
      <c r="W151">
        <v>40.964675999999997</v>
      </c>
      <c r="X151">
        <v>20.026713000000001</v>
      </c>
    </row>
    <row r="152" spans="1:24" ht="18" customHeight="1">
      <c r="A152" t="s">
        <v>1729</v>
      </c>
      <c r="B152" t="s">
        <v>43</v>
      </c>
      <c r="C152" t="s">
        <v>1737</v>
      </c>
      <c r="D152" s="2">
        <v>45344.783260115742</v>
      </c>
      <c r="E152" s="2">
        <v>45314.813869710648</v>
      </c>
      <c r="F152" s="6">
        <f t="shared" si="9"/>
        <v>23</v>
      </c>
      <c r="G152" s="6">
        <f t="shared" si="8"/>
        <v>21.004850000000001</v>
      </c>
      <c r="H152" s="6">
        <f t="shared" si="10"/>
        <v>8</v>
      </c>
      <c r="I152" s="6" t="str">
        <f t="shared" si="11"/>
        <v>Não</v>
      </c>
      <c r="J152" t="s">
        <v>478</v>
      </c>
      <c r="K152" t="s">
        <v>285</v>
      </c>
      <c r="L152" t="s">
        <v>479</v>
      </c>
      <c r="O152" t="s">
        <v>279</v>
      </c>
      <c r="P152" t="s">
        <v>279</v>
      </c>
      <c r="Q152">
        <v>5</v>
      </c>
      <c r="R152">
        <v>0</v>
      </c>
      <c r="S152">
        <v>0.93086800000000003</v>
      </c>
      <c r="T152">
        <v>22.148519</v>
      </c>
      <c r="V152">
        <v>4.8948260000000001</v>
      </c>
      <c r="W152">
        <v>1.99515</v>
      </c>
    </row>
    <row r="153" spans="1:24" ht="18" customHeight="1">
      <c r="A153" t="s">
        <v>1725</v>
      </c>
      <c r="B153" t="s">
        <v>250</v>
      </c>
      <c r="C153" t="s">
        <v>1736</v>
      </c>
      <c r="D153" s="2">
        <v>45394.622052418978</v>
      </c>
      <c r="E153" s="2">
        <v>45379.748516956017</v>
      </c>
      <c r="F153" s="6">
        <f t="shared" si="9"/>
        <v>12</v>
      </c>
      <c r="G153" s="6">
        <f t="shared" si="8"/>
        <v>10.270521</v>
      </c>
      <c r="H153" s="6">
        <f t="shared" si="10"/>
        <v>8</v>
      </c>
      <c r="I153" s="6" t="str">
        <f t="shared" si="11"/>
        <v>Não</v>
      </c>
      <c r="J153" t="s">
        <v>404</v>
      </c>
      <c r="K153" t="s">
        <v>283</v>
      </c>
      <c r="L153" t="s">
        <v>405</v>
      </c>
      <c r="M153" t="s">
        <v>292</v>
      </c>
      <c r="N153" t="s">
        <v>363</v>
      </c>
      <c r="O153" t="s">
        <v>279</v>
      </c>
      <c r="P153" t="s">
        <v>279</v>
      </c>
      <c r="Q153">
        <v>1</v>
      </c>
      <c r="R153">
        <v>10</v>
      </c>
      <c r="S153">
        <v>6.9722689999999998</v>
      </c>
      <c r="V153">
        <v>6.1717709999999997</v>
      </c>
      <c r="W153">
        <v>1.729479</v>
      </c>
    </row>
    <row r="154" spans="1:24" ht="18" customHeight="1">
      <c r="A154" t="s">
        <v>1725</v>
      </c>
      <c r="B154" t="s">
        <v>43</v>
      </c>
      <c r="C154" t="s">
        <v>1734</v>
      </c>
      <c r="D154" s="2">
        <v>45313.786185787038</v>
      </c>
      <c r="E154" s="2">
        <v>45306.878596423623</v>
      </c>
      <c r="F154" s="6">
        <f t="shared" si="9"/>
        <v>6</v>
      </c>
      <c r="G154" s="6">
        <f t="shared" si="8"/>
        <v>2.0185759999999999</v>
      </c>
      <c r="H154" s="6">
        <f t="shared" si="10"/>
        <v>8</v>
      </c>
      <c r="I154" s="6" t="str">
        <f t="shared" si="11"/>
        <v>Sim</v>
      </c>
      <c r="J154" t="s">
        <v>382</v>
      </c>
      <c r="K154" t="s">
        <v>283</v>
      </c>
      <c r="L154" t="s">
        <v>383</v>
      </c>
      <c r="O154" t="s">
        <v>279</v>
      </c>
      <c r="P154" t="s">
        <v>279</v>
      </c>
      <c r="Q154">
        <v>2</v>
      </c>
      <c r="R154">
        <v>0</v>
      </c>
      <c r="S154">
        <v>0.85410900000000001</v>
      </c>
      <c r="V154">
        <v>2.0720369999999999</v>
      </c>
      <c r="W154">
        <v>3.9814240000000001</v>
      </c>
    </row>
    <row r="155" spans="1:24" ht="18" customHeight="1">
      <c r="A155" t="s">
        <v>1730</v>
      </c>
      <c r="B155" t="s">
        <v>43</v>
      </c>
      <c r="C155" t="s">
        <v>1733</v>
      </c>
      <c r="D155" s="2">
        <v>45320.637269386571</v>
      </c>
      <c r="E155" s="2">
        <v>45309.52795758102</v>
      </c>
      <c r="F155" s="6">
        <f t="shared" si="9"/>
        <v>8</v>
      </c>
      <c r="G155" s="6">
        <f t="shared" si="8"/>
        <v>2.0345829999999996</v>
      </c>
      <c r="H155" s="6">
        <f t="shared" si="10"/>
        <v>5</v>
      </c>
      <c r="I155" s="6" t="str">
        <f t="shared" si="11"/>
        <v>Sim</v>
      </c>
      <c r="J155" t="s">
        <v>415</v>
      </c>
      <c r="K155" t="s">
        <v>387</v>
      </c>
      <c r="L155" t="s">
        <v>387</v>
      </c>
      <c r="O155" t="s">
        <v>278</v>
      </c>
      <c r="P155" t="s">
        <v>278</v>
      </c>
      <c r="Q155">
        <v>2</v>
      </c>
      <c r="R155">
        <v>4</v>
      </c>
      <c r="S155">
        <v>3.9410000000000001E-2</v>
      </c>
      <c r="V155">
        <v>5.1044559999999999</v>
      </c>
      <c r="W155">
        <v>5.9654170000000004</v>
      </c>
    </row>
    <row r="156" spans="1:24" ht="18" customHeight="1">
      <c r="A156" t="s">
        <v>1723</v>
      </c>
      <c r="B156" t="s">
        <v>250</v>
      </c>
      <c r="C156" t="s">
        <v>1734</v>
      </c>
      <c r="D156" s="2">
        <v>45393.664330729167</v>
      </c>
      <c r="E156" s="2">
        <v>45377.61778439815</v>
      </c>
      <c r="F156" s="6">
        <f t="shared" si="9"/>
        <v>13</v>
      </c>
      <c r="G156" s="6">
        <f t="shared" si="8"/>
        <v>9.9242939999999997</v>
      </c>
      <c r="H156" s="6">
        <f t="shared" si="10"/>
        <v>12</v>
      </c>
      <c r="I156" s="6" t="str">
        <f t="shared" si="11"/>
        <v>Sim</v>
      </c>
      <c r="J156" t="s">
        <v>15</v>
      </c>
      <c r="K156" t="s">
        <v>387</v>
      </c>
      <c r="L156" t="s">
        <v>388</v>
      </c>
      <c r="M156" t="s">
        <v>289</v>
      </c>
      <c r="N156" t="s">
        <v>364</v>
      </c>
      <c r="O156" t="s">
        <v>280</v>
      </c>
      <c r="P156" t="s">
        <v>280</v>
      </c>
      <c r="Q156">
        <v>1</v>
      </c>
      <c r="R156">
        <v>0</v>
      </c>
      <c r="S156">
        <v>0.91741899999999998</v>
      </c>
      <c r="V156">
        <v>12.053391</v>
      </c>
      <c r="W156">
        <v>3.0757059999999998</v>
      </c>
    </row>
    <row r="157" spans="1:24" ht="18" customHeight="1">
      <c r="A157" t="s">
        <v>1727</v>
      </c>
      <c r="B157" t="s">
        <v>250</v>
      </c>
      <c r="C157" t="s">
        <v>1733</v>
      </c>
      <c r="D157" s="2">
        <v>45303.823807164357</v>
      </c>
      <c r="E157" s="2">
        <v>45279.810564884261</v>
      </c>
      <c r="F157" s="6">
        <f t="shared" si="9"/>
        <v>19</v>
      </c>
      <c r="G157" s="6">
        <f t="shared" si="8"/>
        <v>18.921944</v>
      </c>
      <c r="H157" s="6">
        <f t="shared" si="10"/>
        <v>8</v>
      </c>
      <c r="I157" s="6" t="str">
        <f t="shared" si="11"/>
        <v>Não</v>
      </c>
      <c r="J157" t="s">
        <v>415</v>
      </c>
      <c r="K157" t="s">
        <v>387</v>
      </c>
      <c r="L157" t="s">
        <v>387</v>
      </c>
      <c r="O157" t="s">
        <v>279</v>
      </c>
      <c r="P157" t="s">
        <v>279</v>
      </c>
      <c r="Q157">
        <v>1</v>
      </c>
      <c r="R157">
        <v>71</v>
      </c>
      <c r="S157">
        <v>2.8547340000000001</v>
      </c>
      <c r="V157">
        <v>21.080428000000001</v>
      </c>
      <c r="W157">
        <v>7.8056E-2</v>
      </c>
    </row>
    <row r="158" spans="1:24" ht="18" customHeight="1">
      <c r="A158" t="s">
        <v>1721</v>
      </c>
      <c r="B158" t="s">
        <v>250</v>
      </c>
      <c r="C158" t="s">
        <v>1734</v>
      </c>
      <c r="D158" s="2">
        <v>45313.828124571759</v>
      </c>
      <c r="E158" s="2">
        <v>45310.604726851852</v>
      </c>
      <c r="F158" s="6">
        <f t="shared" si="9"/>
        <v>2</v>
      </c>
      <c r="G158" s="6">
        <f t="shared" si="8"/>
        <v>1.9997339999999999</v>
      </c>
      <c r="H158" s="6">
        <f t="shared" si="10"/>
        <v>5</v>
      </c>
      <c r="I158" s="6" t="str">
        <f t="shared" si="11"/>
        <v>Sim</v>
      </c>
      <c r="J158" t="s">
        <v>480</v>
      </c>
      <c r="K158" t="s">
        <v>335</v>
      </c>
      <c r="L158" t="s">
        <v>481</v>
      </c>
      <c r="O158" t="s">
        <v>278</v>
      </c>
      <c r="P158" t="s">
        <v>278</v>
      </c>
      <c r="Q158">
        <v>4</v>
      </c>
      <c r="R158">
        <v>4</v>
      </c>
      <c r="S158">
        <v>2.9861</v>
      </c>
      <c r="T158">
        <v>0.20156299999999999</v>
      </c>
      <c r="U158">
        <v>2.6600000000000001E-4</v>
      </c>
      <c r="V158">
        <v>3.5439999999999999E-2</v>
      </c>
    </row>
    <row r="159" spans="1:24" ht="18" customHeight="1">
      <c r="A159" t="s">
        <v>1722</v>
      </c>
      <c r="B159" t="s">
        <v>43</v>
      </c>
      <c r="C159" t="s">
        <v>1735</v>
      </c>
      <c r="D159" s="2">
        <v>45336.754580381938</v>
      </c>
      <c r="E159" s="2">
        <v>45314.763146365753</v>
      </c>
      <c r="F159" s="6">
        <f t="shared" si="9"/>
        <v>17</v>
      </c>
      <c r="G159" s="6">
        <f t="shared" si="8"/>
        <v>4.8528470000000006</v>
      </c>
      <c r="H159" s="6">
        <f t="shared" si="10"/>
        <v>5</v>
      </c>
      <c r="I159" s="6" t="str">
        <f t="shared" si="11"/>
        <v>Sim</v>
      </c>
      <c r="J159" t="s">
        <v>380</v>
      </c>
      <c r="K159" t="s">
        <v>387</v>
      </c>
      <c r="L159" t="s">
        <v>387</v>
      </c>
      <c r="O159" t="s">
        <v>278</v>
      </c>
      <c r="P159" t="s">
        <v>278</v>
      </c>
      <c r="Q159">
        <v>0</v>
      </c>
      <c r="R159">
        <v>0</v>
      </c>
      <c r="S159">
        <v>5.6515999999999997E-2</v>
      </c>
      <c r="T159">
        <v>9.7877430000000007</v>
      </c>
      <c r="U159">
        <v>12.147152999999999</v>
      </c>
    </row>
    <row r="160" spans="1:24" ht="18" customHeight="1">
      <c r="A160" t="s">
        <v>1728</v>
      </c>
      <c r="B160" t="s">
        <v>43</v>
      </c>
      <c r="C160" t="s">
        <v>1733</v>
      </c>
      <c r="D160" s="2">
        <v>45406.770041863419</v>
      </c>
      <c r="E160" s="2">
        <v>45394.721791076387</v>
      </c>
      <c r="F160" s="6">
        <f t="shared" si="9"/>
        <v>9</v>
      </c>
      <c r="G160" s="6">
        <f t="shared" si="8"/>
        <v>4.9951970000000001</v>
      </c>
      <c r="H160" s="6">
        <f t="shared" si="10"/>
        <v>5</v>
      </c>
      <c r="I160" s="6" t="str">
        <f t="shared" si="11"/>
        <v>Sim</v>
      </c>
      <c r="J160" t="s">
        <v>508</v>
      </c>
      <c r="K160" t="s">
        <v>285</v>
      </c>
      <c r="L160" t="s">
        <v>381</v>
      </c>
      <c r="M160" t="s">
        <v>292</v>
      </c>
      <c r="N160" t="s">
        <v>517</v>
      </c>
      <c r="O160" t="s">
        <v>278</v>
      </c>
      <c r="P160" t="s">
        <v>278</v>
      </c>
      <c r="S160">
        <v>2.8078699999999999</v>
      </c>
      <c r="V160">
        <v>1.025093</v>
      </c>
      <c r="W160">
        <v>4.0048029999999999</v>
      </c>
      <c r="X160">
        <v>4.2104509999999999</v>
      </c>
    </row>
    <row r="161" spans="1:24" ht="18" customHeight="1">
      <c r="A161" t="s">
        <v>1721</v>
      </c>
      <c r="B161" t="s">
        <v>250</v>
      </c>
      <c r="C161" t="s">
        <v>1735</v>
      </c>
      <c r="D161" s="2">
        <v>45373.520259351848</v>
      </c>
      <c r="E161" s="2">
        <v>45370.6975465625</v>
      </c>
      <c r="F161" s="6">
        <f t="shared" si="9"/>
        <v>4</v>
      </c>
      <c r="G161" s="6">
        <f t="shared" si="8"/>
        <v>3.108657</v>
      </c>
      <c r="H161" s="6">
        <f t="shared" si="10"/>
        <v>5</v>
      </c>
      <c r="I161" s="6" t="str">
        <f t="shared" si="11"/>
        <v>Sim</v>
      </c>
      <c r="J161" t="s">
        <v>415</v>
      </c>
      <c r="K161" t="s">
        <v>387</v>
      </c>
      <c r="L161" t="s">
        <v>387</v>
      </c>
      <c r="M161" t="s">
        <v>292</v>
      </c>
      <c r="N161" t="s">
        <v>318</v>
      </c>
      <c r="O161" t="s">
        <v>278</v>
      </c>
      <c r="P161" t="s">
        <v>278</v>
      </c>
      <c r="Q161">
        <v>4</v>
      </c>
      <c r="R161">
        <v>0</v>
      </c>
      <c r="S161">
        <v>1.0878239999999999</v>
      </c>
      <c r="V161">
        <v>0.84351900000000002</v>
      </c>
      <c r="W161">
        <v>0.891343</v>
      </c>
    </row>
    <row r="162" spans="1:24" ht="18" customHeight="1">
      <c r="A162" t="s">
        <v>1730</v>
      </c>
      <c r="B162" t="s">
        <v>250</v>
      </c>
      <c r="C162" t="s">
        <v>1737</v>
      </c>
      <c r="D162" s="2">
        <v>45359.604575300917</v>
      </c>
      <c r="E162" s="2">
        <v>45348.551665833344</v>
      </c>
      <c r="F162" s="6">
        <f t="shared" si="9"/>
        <v>10</v>
      </c>
      <c r="G162" s="6">
        <f t="shared" si="8"/>
        <v>3.1663769999999998</v>
      </c>
      <c r="H162" s="6">
        <f t="shared" si="10"/>
        <v>5</v>
      </c>
      <c r="I162" s="6" t="str">
        <f t="shared" si="11"/>
        <v>Sim</v>
      </c>
      <c r="J162" t="s">
        <v>415</v>
      </c>
      <c r="K162" t="s">
        <v>387</v>
      </c>
      <c r="L162" t="s">
        <v>387</v>
      </c>
      <c r="M162" t="s">
        <v>292</v>
      </c>
      <c r="N162" t="s">
        <v>319</v>
      </c>
      <c r="O162" t="s">
        <v>278</v>
      </c>
      <c r="P162" t="s">
        <v>278</v>
      </c>
      <c r="Q162">
        <v>4</v>
      </c>
      <c r="R162">
        <v>0</v>
      </c>
      <c r="S162">
        <v>6.7419000000000007E-2</v>
      </c>
      <c r="V162">
        <v>4.15184</v>
      </c>
      <c r="W162">
        <v>6.8336230000000002</v>
      </c>
    </row>
    <row r="163" spans="1:24">
      <c r="A163" t="s">
        <v>1723</v>
      </c>
      <c r="B163" t="s">
        <v>250</v>
      </c>
      <c r="C163" t="s">
        <v>1736</v>
      </c>
      <c r="D163" s="2">
        <v>45330.792757731477</v>
      </c>
      <c r="E163" s="2">
        <v>45327.886023784733</v>
      </c>
      <c r="F163" s="6">
        <f t="shared" si="9"/>
        <v>4</v>
      </c>
      <c r="G163" s="6">
        <f t="shared" si="8"/>
        <v>3.0080909999999998</v>
      </c>
      <c r="H163" s="6">
        <f t="shared" si="10"/>
        <v>8</v>
      </c>
      <c r="I163" s="6" t="str">
        <f t="shared" si="11"/>
        <v>Sim</v>
      </c>
      <c r="J163" t="s">
        <v>415</v>
      </c>
      <c r="K163" t="s">
        <v>387</v>
      </c>
      <c r="L163" t="s">
        <v>387</v>
      </c>
      <c r="M163" t="s">
        <v>292</v>
      </c>
      <c r="N163" t="s">
        <v>365</v>
      </c>
      <c r="O163" t="s">
        <v>279</v>
      </c>
      <c r="P163" t="s">
        <v>279</v>
      </c>
      <c r="Q163">
        <v>4</v>
      </c>
      <c r="R163">
        <v>0</v>
      </c>
      <c r="S163">
        <v>0.82110000000000005</v>
      </c>
      <c r="U163">
        <v>8.5599999999999999E-4</v>
      </c>
      <c r="V163">
        <v>1.0935189999999999</v>
      </c>
      <c r="W163">
        <v>0.99105299999999996</v>
      </c>
      <c r="X163">
        <v>1.74E-4</v>
      </c>
    </row>
    <row r="164" spans="1:24">
      <c r="A164" t="s">
        <v>1727</v>
      </c>
      <c r="B164" t="s">
        <v>250</v>
      </c>
      <c r="C164" t="s">
        <v>1735</v>
      </c>
      <c r="D164" s="2">
        <v>45377.775976284727</v>
      </c>
      <c r="E164" s="2">
        <v>45370.518357534718</v>
      </c>
      <c r="F164" s="6">
        <f t="shared" si="9"/>
        <v>6</v>
      </c>
      <c r="G164" s="6">
        <f t="shared" si="8"/>
        <v>5.9405210000000004</v>
      </c>
      <c r="H164" s="6">
        <f t="shared" si="10"/>
        <v>8</v>
      </c>
      <c r="I164" s="6" t="str">
        <f t="shared" si="11"/>
        <v>Sim</v>
      </c>
      <c r="J164" t="s">
        <v>482</v>
      </c>
      <c r="K164" t="s">
        <v>387</v>
      </c>
      <c r="L164" t="s">
        <v>387</v>
      </c>
      <c r="M164" t="s">
        <v>291</v>
      </c>
      <c r="N164" t="s">
        <v>320</v>
      </c>
      <c r="O164" t="s">
        <v>279</v>
      </c>
      <c r="P164" t="s">
        <v>279</v>
      </c>
      <c r="Q164">
        <v>4</v>
      </c>
      <c r="R164">
        <v>0</v>
      </c>
      <c r="S164">
        <v>8.3484000000000003E-2</v>
      </c>
      <c r="V164">
        <v>7.11463</v>
      </c>
      <c r="W164">
        <v>5.9478999999999997E-2</v>
      </c>
    </row>
    <row r="165" spans="1:24">
      <c r="A165" t="s">
        <v>1726</v>
      </c>
      <c r="B165" t="s">
        <v>252</v>
      </c>
      <c r="C165" t="s">
        <v>1735</v>
      </c>
      <c r="E165" s="2">
        <v>45363.794254768523</v>
      </c>
      <c r="F165" s="6">
        <f t="shared" si="9"/>
        <v>-32402</v>
      </c>
      <c r="G165" s="6">
        <f t="shared" si="8"/>
        <v>-32402</v>
      </c>
      <c r="H165" s="6" t="str">
        <f t="shared" si="10"/>
        <v xml:space="preserve"> </v>
      </c>
      <c r="I165" s="6" t="str">
        <f t="shared" si="11"/>
        <v>Sim</v>
      </c>
      <c r="J165" t="s">
        <v>380</v>
      </c>
      <c r="K165" t="s">
        <v>387</v>
      </c>
      <c r="L165" t="s">
        <v>387</v>
      </c>
      <c r="M165" t="s">
        <v>292</v>
      </c>
      <c r="N165" t="s">
        <v>366</v>
      </c>
      <c r="Q165">
        <v>82</v>
      </c>
      <c r="R165">
        <v>0</v>
      </c>
      <c r="S165">
        <v>2.7774999999999999</v>
      </c>
    </row>
    <row r="166" spans="1:24">
      <c r="A166" t="s">
        <v>1723</v>
      </c>
      <c r="B166" t="s">
        <v>43</v>
      </c>
      <c r="C166" t="s">
        <v>1735</v>
      </c>
      <c r="D166" s="2">
        <v>45371.536573472222</v>
      </c>
      <c r="E166" s="2">
        <v>45352.838520590267</v>
      </c>
      <c r="F166" s="6">
        <f t="shared" si="9"/>
        <v>14</v>
      </c>
      <c r="G166" s="6">
        <f t="shared" si="8"/>
        <v>8.206551000000001</v>
      </c>
      <c r="H166" s="6">
        <f t="shared" si="10"/>
        <v>8</v>
      </c>
      <c r="I166" s="6" t="str">
        <f t="shared" si="11"/>
        <v>Não</v>
      </c>
      <c r="J166" t="s">
        <v>380</v>
      </c>
      <c r="K166" t="s">
        <v>387</v>
      </c>
      <c r="L166" t="s">
        <v>383</v>
      </c>
      <c r="M166" t="s">
        <v>292</v>
      </c>
      <c r="N166" t="s">
        <v>321</v>
      </c>
      <c r="O166" t="s">
        <v>279</v>
      </c>
      <c r="P166" t="s">
        <v>279</v>
      </c>
      <c r="S166">
        <v>2.803356</v>
      </c>
      <c r="T166">
        <v>8.1266549999999995</v>
      </c>
      <c r="V166">
        <v>1.974572</v>
      </c>
      <c r="W166">
        <v>5.7934489999999998</v>
      </c>
    </row>
    <row r="167" spans="1:24">
      <c r="A167" t="s">
        <v>1729</v>
      </c>
      <c r="B167" t="s">
        <v>250</v>
      </c>
      <c r="C167" t="s">
        <v>1733</v>
      </c>
      <c r="D167" s="2">
        <v>45412.623914722222</v>
      </c>
      <c r="E167" s="2">
        <v>45411.511436018518</v>
      </c>
      <c r="F167" s="6">
        <f t="shared" si="9"/>
        <v>2</v>
      </c>
      <c r="G167" s="6">
        <f t="shared" si="8"/>
        <v>0.93435200000000007</v>
      </c>
      <c r="H167" s="6">
        <f t="shared" si="10"/>
        <v>8</v>
      </c>
      <c r="I167" s="6" t="str">
        <f t="shared" si="11"/>
        <v>Sim</v>
      </c>
      <c r="J167" t="s">
        <v>406</v>
      </c>
      <c r="K167" t="s">
        <v>283</v>
      </c>
      <c r="L167" t="s">
        <v>518</v>
      </c>
      <c r="M167" t="s">
        <v>292</v>
      </c>
      <c r="N167" t="s">
        <v>519</v>
      </c>
      <c r="O167" t="s">
        <v>279</v>
      </c>
      <c r="P167" t="s">
        <v>279</v>
      </c>
      <c r="Q167">
        <v>4</v>
      </c>
      <c r="R167">
        <v>0</v>
      </c>
      <c r="S167">
        <v>3.8552999999999997E-2</v>
      </c>
      <c r="V167">
        <v>8.2059999999999998E-3</v>
      </c>
      <c r="W167">
        <v>1.0656479999999999</v>
      </c>
      <c r="X167">
        <v>4.6E-5</v>
      </c>
    </row>
    <row r="168" spans="1:24">
      <c r="A168" t="s">
        <v>1729</v>
      </c>
      <c r="B168" t="s">
        <v>250</v>
      </c>
      <c r="C168" t="s">
        <v>1736</v>
      </c>
      <c r="D168" s="2">
        <v>45383.597934675927</v>
      </c>
      <c r="E168" s="2">
        <v>45366.821039675917</v>
      </c>
      <c r="F168" s="6">
        <f t="shared" si="9"/>
        <v>12</v>
      </c>
      <c r="G168" s="6">
        <f t="shared" si="8"/>
        <v>6.4523029999999997</v>
      </c>
      <c r="H168" s="6">
        <f t="shared" si="10"/>
        <v>5</v>
      </c>
      <c r="I168" s="6" t="str">
        <f t="shared" si="11"/>
        <v>Não</v>
      </c>
      <c r="J168" t="s">
        <v>415</v>
      </c>
      <c r="K168" t="s">
        <v>387</v>
      </c>
      <c r="L168" t="s">
        <v>483</v>
      </c>
      <c r="M168" t="s">
        <v>292</v>
      </c>
      <c r="N168" t="s">
        <v>367</v>
      </c>
      <c r="O168" t="s">
        <v>278</v>
      </c>
      <c r="P168" t="s">
        <v>278</v>
      </c>
      <c r="Q168">
        <v>1</v>
      </c>
      <c r="R168">
        <v>3</v>
      </c>
      <c r="S168">
        <v>2.7228469999999998</v>
      </c>
      <c r="T168">
        <v>4.3482180000000001</v>
      </c>
      <c r="V168">
        <v>3.9441090000000001</v>
      </c>
      <c r="W168">
        <v>5.5476970000000003</v>
      </c>
      <c r="X168">
        <v>0.21399299999999999</v>
      </c>
    </row>
    <row r="169" spans="1:24">
      <c r="A169" t="s">
        <v>1726</v>
      </c>
      <c r="B169" t="s">
        <v>250</v>
      </c>
      <c r="C169" t="s">
        <v>1736</v>
      </c>
      <c r="D169" s="2">
        <v>45348.618162256942</v>
      </c>
      <c r="E169" s="2">
        <v>45341.779954293983</v>
      </c>
      <c r="F169" s="6">
        <f t="shared" si="9"/>
        <v>6</v>
      </c>
      <c r="G169" s="6">
        <f t="shared" ref="G169:G232" si="12">F169-U169-W169-Z169</f>
        <v>6</v>
      </c>
      <c r="H169" s="6">
        <f t="shared" si="10"/>
        <v>8</v>
      </c>
      <c r="I169" s="6" t="str">
        <f t="shared" si="11"/>
        <v>Sim</v>
      </c>
      <c r="J169" t="s">
        <v>484</v>
      </c>
      <c r="K169" t="s">
        <v>285</v>
      </c>
      <c r="L169" t="s">
        <v>432</v>
      </c>
      <c r="M169" t="s">
        <v>292</v>
      </c>
      <c r="N169" t="s">
        <v>368</v>
      </c>
      <c r="O169" t="s">
        <v>279</v>
      </c>
      <c r="P169" t="s">
        <v>279</v>
      </c>
      <c r="Q169">
        <v>3</v>
      </c>
      <c r="R169">
        <v>0</v>
      </c>
      <c r="S169">
        <v>1.0399999999999999E-4</v>
      </c>
      <c r="V169">
        <v>6.8380789999999996</v>
      </c>
    </row>
    <row r="170" spans="1:24">
      <c r="A170" t="s">
        <v>1729</v>
      </c>
      <c r="B170" t="s">
        <v>43</v>
      </c>
      <c r="C170" t="s">
        <v>1735</v>
      </c>
      <c r="D170" s="2">
        <v>45406.770173275458</v>
      </c>
      <c r="E170" s="2">
        <v>45398.572087893517</v>
      </c>
      <c r="F170" s="6">
        <f t="shared" si="9"/>
        <v>7</v>
      </c>
      <c r="G170" s="6">
        <f t="shared" si="12"/>
        <v>6.0042480000000005</v>
      </c>
      <c r="H170" s="6">
        <f t="shared" si="10"/>
        <v>12</v>
      </c>
      <c r="I170" s="6" t="str">
        <f t="shared" si="11"/>
        <v>Sim</v>
      </c>
      <c r="J170" t="s">
        <v>392</v>
      </c>
      <c r="K170" t="s">
        <v>387</v>
      </c>
      <c r="L170" t="s">
        <v>388</v>
      </c>
      <c r="M170" t="s">
        <v>334</v>
      </c>
      <c r="N170" t="s">
        <v>520</v>
      </c>
      <c r="O170" t="s">
        <v>280</v>
      </c>
      <c r="P170" t="s">
        <v>280</v>
      </c>
      <c r="Q170">
        <v>1</v>
      </c>
      <c r="R170">
        <v>0</v>
      </c>
      <c r="S170">
        <v>0.189167</v>
      </c>
      <c r="V170">
        <v>7.0131480000000002</v>
      </c>
      <c r="W170">
        <v>0.99575199999999997</v>
      </c>
    </row>
    <row r="171" spans="1:24">
      <c r="A171" t="s">
        <v>1723</v>
      </c>
      <c r="B171" t="s">
        <v>250</v>
      </c>
      <c r="C171" t="s">
        <v>1736</v>
      </c>
      <c r="D171" s="2">
        <v>45399.486285486113</v>
      </c>
      <c r="E171" s="2">
        <v>45397.592541030092</v>
      </c>
      <c r="F171" s="6">
        <f t="shared" si="9"/>
        <v>3</v>
      </c>
      <c r="G171" s="6">
        <f t="shared" si="12"/>
        <v>2.9997919999999998</v>
      </c>
      <c r="H171" s="6">
        <f t="shared" si="10"/>
        <v>5</v>
      </c>
      <c r="I171" s="6" t="str">
        <f t="shared" si="11"/>
        <v>Sim</v>
      </c>
      <c r="J171" t="s">
        <v>485</v>
      </c>
      <c r="K171" t="s">
        <v>285</v>
      </c>
      <c r="L171" t="s">
        <v>458</v>
      </c>
      <c r="M171" t="s">
        <v>292</v>
      </c>
      <c r="N171" t="s">
        <v>369</v>
      </c>
      <c r="O171" t="s">
        <v>278</v>
      </c>
      <c r="P171" t="s">
        <v>278</v>
      </c>
      <c r="Q171">
        <v>5</v>
      </c>
      <c r="R171">
        <v>0</v>
      </c>
      <c r="S171">
        <v>1.8935070000000001</v>
      </c>
      <c r="W171">
        <v>2.0799999999999999E-4</v>
      </c>
    </row>
    <row r="172" spans="1:24">
      <c r="A172" t="s">
        <v>1728</v>
      </c>
      <c r="B172" t="s">
        <v>250</v>
      </c>
      <c r="C172" t="s">
        <v>1734</v>
      </c>
      <c r="D172" s="2">
        <v>45344.780680370372</v>
      </c>
      <c r="E172" s="2">
        <v>45344.75015900463</v>
      </c>
      <c r="F172" s="6">
        <f t="shared" si="9"/>
        <v>1</v>
      </c>
      <c r="G172" s="6">
        <f t="shared" si="12"/>
        <v>0.97043999999999997</v>
      </c>
      <c r="H172" s="6">
        <f t="shared" si="10"/>
        <v>8</v>
      </c>
      <c r="I172" s="6" t="str">
        <f t="shared" si="11"/>
        <v>Sim</v>
      </c>
      <c r="J172" t="s">
        <v>486</v>
      </c>
      <c r="K172" t="s">
        <v>387</v>
      </c>
      <c r="L172" t="s">
        <v>393</v>
      </c>
      <c r="M172" t="s">
        <v>289</v>
      </c>
      <c r="N172" t="s">
        <v>148</v>
      </c>
      <c r="O172" t="s">
        <v>279</v>
      </c>
      <c r="P172" t="s">
        <v>279</v>
      </c>
      <c r="S172">
        <v>6.7100000000000005E-4</v>
      </c>
      <c r="V172">
        <v>2.6600000000000001E-4</v>
      </c>
      <c r="W172">
        <v>2.9559999999999999E-2</v>
      </c>
    </row>
    <row r="173" spans="1:24">
      <c r="A173" t="s">
        <v>1722</v>
      </c>
      <c r="B173" t="s">
        <v>250</v>
      </c>
      <c r="C173" t="s">
        <v>1733</v>
      </c>
      <c r="D173" s="2">
        <v>45356.562329733802</v>
      </c>
      <c r="E173" s="2">
        <v>45348.596459166671</v>
      </c>
      <c r="F173" s="6">
        <f t="shared" si="9"/>
        <v>7</v>
      </c>
      <c r="G173" s="6">
        <f t="shared" si="12"/>
        <v>6.0895140000000003</v>
      </c>
      <c r="H173" s="6">
        <f t="shared" si="10"/>
        <v>8</v>
      </c>
      <c r="I173" s="6" t="str">
        <f t="shared" si="11"/>
        <v>Sim</v>
      </c>
      <c r="J173" t="s">
        <v>431</v>
      </c>
      <c r="K173" t="s">
        <v>387</v>
      </c>
      <c r="L173" t="s">
        <v>393</v>
      </c>
      <c r="M173" t="s">
        <v>289</v>
      </c>
      <c r="N173" t="s">
        <v>294</v>
      </c>
      <c r="O173" t="s">
        <v>279</v>
      </c>
      <c r="P173" t="s">
        <v>547</v>
      </c>
      <c r="Q173">
        <v>1</v>
      </c>
      <c r="R173">
        <v>16</v>
      </c>
      <c r="S173">
        <v>1.6200000000000001E-4</v>
      </c>
      <c r="V173">
        <v>7.0551969999999997</v>
      </c>
      <c r="W173">
        <v>0.91048600000000002</v>
      </c>
    </row>
    <row r="174" spans="1:24">
      <c r="A174" t="s">
        <v>1730</v>
      </c>
      <c r="B174" t="s">
        <v>250</v>
      </c>
      <c r="C174" t="s">
        <v>1733</v>
      </c>
      <c r="D174" s="2">
        <v>45301.798372881938</v>
      </c>
      <c r="E174" s="2">
        <v>45299.616224826394</v>
      </c>
      <c r="F174" s="6">
        <f t="shared" si="9"/>
        <v>3</v>
      </c>
      <c r="G174" s="6">
        <f t="shared" si="12"/>
        <v>2.8658800000000002</v>
      </c>
      <c r="H174" s="6">
        <f t="shared" si="10"/>
        <v>8</v>
      </c>
      <c r="I174" s="6" t="str">
        <f t="shared" si="11"/>
        <v>Sim</v>
      </c>
      <c r="J174" t="s">
        <v>431</v>
      </c>
      <c r="K174" t="s">
        <v>387</v>
      </c>
      <c r="L174" t="s">
        <v>432</v>
      </c>
      <c r="O174" t="s">
        <v>279</v>
      </c>
      <c r="P174" t="s">
        <v>279</v>
      </c>
      <c r="Q174">
        <v>1</v>
      </c>
      <c r="R174">
        <v>20</v>
      </c>
      <c r="S174">
        <v>2.31E-4</v>
      </c>
      <c r="V174">
        <v>2.0477780000000001</v>
      </c>
      <c r="W174">
        <v>0.13411999999999999</v>
      </c>
    </row>
    <row r="175" spans="1:24">
      <c r="A175" t="s">
        <v>1723</v>
      </c>
      <c r="B175" t="s">
        <v>250</v>
      </c>
      <c r="C175" t="s">
        <v>1735</v>
      </c>
      <c r="D175" s="2">
        <v>45366.625694282397</v>
      </c>
      <c r="E175" s="2">
        <v>45362.844368043981</v>
      </c>
      <c r="F175" s="6">
        <f t="shared" si="9"/>
        <v>5</v>
      </c>
      <c r="G175" s="6">
        <f t="shared" si="12"/>
        <v>4.1757520000000001</v>
      </c>
      <c r="H175" s="6">
        <f t="shared" si="10"/>
        <v>12</v>
      </c>
      <c r="I175" s="6" t="str">
        <f t="shared" si="11"/>
        <v>Sim</v>
      </c>
      <c r="J175" t="s">
        <v>486</v>
      </c>
      <c r="K175" t="s">
        <v>387</v>
      </c>
      <c r="L175" t="s">
        <v>393</v>
      </c>
      <c r="M175" t="s">
        <v>289</v>
      </c>
      <c r="N175" t="s">
        <v>148</v>
      </c>
      <c r="O175" t="s">
        <v>280</v>
      </c>
      <c r="P175" t="s">
        <v>280</v>
      </c>
      <c r="Q175">
        <v>1</v>
      </c>
      <c r="R175">
        <v>11</v>
      </c>
      <c r="S175">
        <v>1.3079999999999999E-3</v>
      </c>
      <c r="V175">
        <v>2.9557519999999999</v>
      </c>
      <c r="W175">
        <v>0.82424799999999998</v>
      </c>
    </row>
    <row r="176" spans="1:24">
      <c r="A176" t="s">
        <v>1727</v>
      </c>
      <c r="B176" t="s">
        <v>250</v>
      </c>
      <c r="C176" t="s">
        <v>1735</v>
      </c>
      <c r="D176" s="2">
        <v>45405.600833946759</v>
      </c>
      <c r="E176" s="2">
        <v>45405.579120740753</v>
      </c>
      <c r="F176" s="6">
        <f t="shared" si="9"/>
        <v>1</v>
      </c>
      <c r="G176" s="6">
        <f t="shared" si="12"/>
        <v>0.99901600000000002</v>
      </c>
      <c r="H176" s="6">
        <f t="shared" si="10"/>
        <v>8</v>
      </c>
      <c r="I176" s="6" t="str">
        <f t="shared" si="11"/>
        <v>Sim</v>
      </c>
      <c r="J176" t="s">
        <v>15</v>
      </c>
      <c r="K176" t="s">
        <v>387</v>
      </c>
      <c r="L176" t="s">
        <v>393</v>
      </c>
      <c r="M176" t="s">
        <v>289</v>
      </c>
      <c r="N176" t="s">
        <v>148</v>
      </c>
      <c r="O176" t="s">
        <v>279</v>
      </c>
      <c r="P176" t="s">
        <v>279</v>
      </c>
      <c r="Q176">
        <v>1</v>
      </c>
      <c r="R176">
        <v>40</v>
      </c>
      <c r="S176">
        <v>1.6447E-2</v>
      </c>
      <c r="V176">
        <v>4.2709999999999996E-3</v>
      </c>
      <c r="W176">
        <v>9.8400000000000007E-4</v>
      </c>
    </row>
    <row r="177" spans="1:24">
      <c r="A177" t="s">
        <v>1722</v>
      </c>
      <c r="B177" t="s">
        <v>250</v>
      </c>
      <c r="C177" t="s">
        <v>1737</v>
      </c>
      <c r="D177" s="2">
        <v>45411.813521284726</v>
      </c>
      <c r="E177" s="2">
        <v>45405.604283009263</v>
      </c>
      <c r="F177" s="6">
        <f t="shared" si="9"/>
        <v>5</v>
      </c>
      <c r="G177" s="6">
        <f t="shared" si="12"/>
        <v>0.8986919999999996</v>
      </c>
      <c r="H177" s="6">
        <f t="shared" si="10"/>
        <v>8</v>
      </c>
      <c r="I177" s="6" t="str">
        <f t="shared" si="11"/>
        <v>Sim</v>
      </c>
      <c r="J177" t="s">
        <v>15</v>
      </c>
      <c r="K177" t="s">
        <v>387</v>
      </c>
      <c r="L177" t="s">
        <v>388</v>
      </c>
      <c r="M177" t="s">
        <v>289</v>
      </c>
      <c r="N177" t="s">
        <v>148</v>
      </c>
      <c r="O177" t="s">
        <v>279</v>
      </c>
      <c r="P177" t="s">
        <v>279</v>
      </c>
      <c r="Q177">
        <v>1</v>
      </c>
      <c r="R177">
        <v>12</v>
      </c>
      <c r="S177">
        <v>1.9699999999999999E-4</v>
      </c>
      <c r="V177">
        <v>2.1077080000000001</v>
      </c>
      <c r="W177">
        <v>4.1013080000000004</v>
      </c>
    </row>
    <row r="178" spans="1:24">
      <c r="A178" t="s">
        <v>1726</v>
      </c>
      <c r="B178" t="s">
        <v>250</v>
      </c>
      <c r="C178" t="s">
        <v>1736</v>
      </c>
      <c r="D178" s="2">
        <v>45366.625555462961</v>
      </c>
      <c r="E178" s="2">
        <v>45362.84291107639</v>
      </c>
      <c r="F178" s="6">
        <f t="shared" si="9"/>
        <v>5</v>
      </c>
      <c r="G178" s="6">
        <f t="shared" si="12"/>
        <v>4.1764000000000001</v>
      </c>
      <c r="H178" s="6">
        <f t="shared" si="10"/>
        <v>8</v>
      </c>
      <c r="I178" s="6" t="str">
        <f t="shared" si="11"/>
        <v>Sim</v>
      </c>
      <c r="J178" t="s">
        <v>15</v>
      </c>
      <c r="K178" t="s">
        <v>387</v>
      </c>
      <c r="L178" t="s">
        <v>393</v>
      </c>
      <c r="M178" t="s">
        <v>289</v>
      </c>
      <c r="N178" t="s">
        <v>148</v>
      </c>
      <c r="O178" t="s">
        <v>279</v>
      </c>
      <c r="P178" t="s">
        <v>279</v>
      </c>
      <c r="Q178">
        <v>1</v>
      </c>
      <c r="R178">
        <v>5</v>
      </c>
      <c r="S178">
        <v>2.176E-3</v>
      </c>
      <c r="V178">
        <v>2.956655</v>
      </c>
      <c r="W178">
        <v>0.8236</v>
      </c>
    </row>
    <row r="179" spans="1:24">
      <c r="A179" t="s">
        <v>1729</v>
      </c>
      <c r="B179" t="s">
        <v>250</v>
      </c>
      <c r="C179" t="s">
        <v>1735</v>
      </c>
      <c r="D179" s="2">
        <v>45379.546467395827</v>
      </c>
      <c r="E179" s="2">
        <v>45377.908587743063</v>
      </c>
      <c r="F179" s="6">
        <f t="shared" si="9"/>
        <v>3</v>
      </c>
      <c r="G179" s="6">
        <f t="shared" si="12"/>
        <v>1.3632869999999999</v>
      </c>
      <c r="H179" s="6">
        <f t="shared" si="10"/>
        <v>12</v>
      </c>
      <c r="I179" s="6" t="str">
        <f t="shared" si="11"/>
        <v>Sim</v>
      </c>
      <c r="J179" t="s">
        <v>15</v>
      </c>
      <c r="K179" t="s">
        <v>387</v>
      </c>
      <c r="L179" t="s">
        <v>388</v>
      </c>
      <c r="M179" t="s">
        <v>289</v>
      </c>
      <c r="N179" t="s">
        <v>148</v>
      </c>
      <c r="O179" t="s">
        <v>280</v>
      </c>
      <c r="P179" t="s">
        <v>280</v>
      </c>
      <c r="Q179">
        <v>1</v>
      </c>
      <c r="R179">
        <v>2</v>
      </c>
      <c r="S179">
        <v>4.5100000000000001E-4</v>
      </c>
      <c r="V179">
        <v>6.8300000000000001E-4</v>
      </c>
      <c r="W179">
        <v>1.6367130000000001</v>
      </c>
    </row>
    <row r="180" spans="1:24">
      <c r="A180" t="s">
        <v>1729</v>
      </c>
      <c r="B180" t="s">
        <v>43</v>
      </c>
      <c r="C180" t="s">
        <v>1734</v>
      </c>
      <c r="D180" s="2">
        <v>45362.595299537039</v>
      </c>
      <c r="E180" s="2">
        <v>45279.818075543983</v>
      </c>
      <c r="F180" s="6">
        <f t="shared" si="9"/>
        <v>60</v>
      </c>
      <c r="G180" s="6">
        <f t="shared" si="12"/>
        <v>60</v>
      </c>
      <c r="H180" s="6">
        <f t="shared" si="10"/>
        <v>12</v>
      </c>
      <c r="I180" s="6" t="str">
        <f t="shared" si="11"/>
        <v>Não</v>
      </c>
      <c r="J180" t="s">
        <v>487</v>
      </c>
      <c r="K180" t="s">
        <v>283</v>
      </c>
      <c r="L180" t="s">
        <v>488</v>
      </c>
      <c r="O180" t="s">
        <v>280</v>
      </c>
      <c r="P180" t="s">
        <v>279</v>
      </c>
      <c r="Q180">
        <v>1</v>
      </c>
      <c r="R180">
        <v>17</v>
      </c>
      <c r="S180">
        <v>2.8491780000000002</v>
      </c>
      <c r="T180">
        <v>79.928021000000001</v>
      </c>
    </row>
    <row r="181" spans="1:24">
      <c r="A181" t="s">
        <v>1725</v>
      </c>
      <c r="B181" t="s">
        <v>250</v>
      </c>
      <c r="C181" t="s">
        <v>1735</v>
      </c>
      <c r="D181" s="2">
        <v>45320.637829270832</v>
      </c>
      <c r="E181" s="2">
        <v>45315.802859976859</v>
      </c>
      <c r="F181" s="6">
        <f t="shared" si="9"/>
        <v>4</v>
      </c>
      <c r="G181" s="6">
        <f t="shared" si="12"/>
        <v>3.8830089999999999</v>
      </c>
      <c r="H181" s="6">
        <f t="shared" si="10"/>
        <v>8</v>
      </c>
      <c r="I181" s="6" t="str">
        <f t="shared" si="11"/>
        <v>Sim</v>
      </c>
      <c r="J181" t="s">
        <v>392</v>
      </c>
      <c r="K181" t="s">
        <v>387</v>
      </c>
      <c r="L181" t="s">
        <v>393</v>
      </c>
      <c r="O181" t="s">
        <v>279</v>
      </c>
      <c r="P181" t="s">
        <v>279</v>
      </c>
      <c r="S181">
        <v>2.047396</v>
      </c>
      <c r="V181">
        <v>2.6705670000000001</v>
      </c>
      <c r="W181">
        <v>0.116991</v>
      </c>
    </row>
    <row r="182" spans="1:24">
      <c r="A182" t="s">
        <v>1726</v>
      </c>
      <c r="B182" t="s">
        <v>250</v>
      </c>
      <c r="C182" t="s">
        <v>1737</v>
      </c>
      <c r="D182" s="2">
        <v>45322.831009386573</v>
      </c>
      <c r="E182" s="2">
        <v>45314.660822604157</v>
      </c>
      <c r="F182" s="6">
        <f t="shared" si="9"/>
        <v>7</v>
      </c>
      <c r="G182" s="6">
        <f t="shared" si="12"/>
        <v>2.9971990000000002</v>
      </c>
      <c r="H182" s="6">
        <f t="shared" si="10"/>
        <v>8</v>
      </c>
      <c r="I182" s="6" t="str">
        <f t="shared" si="11"/>
        <v>Sim</v>
      </c>
      <c r="J182" t="s">
        <v>392</v>
      </c>
      <c r="K182" t="s">
        <v>387</v>
      </c>
      <c r="L182" t="s">
        <v>393</v>
      </c>
      <c r="O182" t="s">
        <v>279</v>
      </c>
      <c r="P182" t="s">
        <v>280</v>
      </c>
      <c r="Q182">
        <v>1</v>
      </c>
      <c r="R182">
        <v>27</v>
      </c>
      <c r="S182">
        <v>1.1667E-2</v>
      </c>
      <c r="T182">
        <v>3.186042</v>
      </c>
      <c r="U182">
        <v>3.7998029999999998</v>
      </c>
      <c r="V182">
        <v>0.96964099999999998</v>
      </c>
      <c r="W182">
        <v>0.20299800000000001</v>
      </c>
    </row>
    <row r="183" spans="1:24">
      <c r="A183" t="s">
        <v>1725</v>
      </c>
      <c r="B183" t="s">
        <v>250</v>
      </c>
      <c r="C183" t="s">
        <v>1737</v>
      </c>
      <c r="D183" s="2">
        <v>45322.827843194449</v>
      </c>
      <c r="E183" s="2">
        <v>45321.854591388888</v>
      </c>
      <c r="F183" s="6">
        <f t="shared" si="9"/>
        <v>2</v>
      </c>
      <c r="G183" s="6">
        <f t="shared" si="12"/>
        <v>1.999711</v>
      </c>
      <c r="H183" s="6">
        <f t="shared" si="10"/>
        <v>8</v>
      </c>
      <c r="I183" s="6" t="str">
        <f t="shared" si="11"/>
        <v>Sim</v>
      </c>
      <c r="J183" t="s">
        <v>489</v>
      </c>
      <c r="K183" t="s">
        <v>283</v>
      </c>
      <c r="L183" t="s">
        <v>490</v>
      </c>
      <c r="O183" t="s">
        <v>279</v>
      </c>
      <c r="P183" t="s">
        <v>279</v>
      </c>
      <c r="Q183">
        <v>1</v>
      </c>
      <c r="R183">
        <v>0</v>
      </c>
      <c r="S183">
        <v>0.65363400000000005</v>
      </c>
      <c r="V183">
        <v>0.31930599999999998</v>
      </c>
      <c r="W183">
        <v>2.8899999999999998E-4</v>
      </c>
    </row>
    <row r="184" spans="1:24">
      <c r="A184" t="s">
        <v>1730</v>
      </c>
      <c r="B184" t="s">
        <v>43</v>
      </c>
      <c r="C184" t="s">
        <v>1735</v>
      </c>
      <c r="D184" s="2">
        <v>45387.605485046297</v>
      </c>
      <c r="E184" s="2">
        <v>45372.580404444438</v>
      </c>
      <c r="F184" s="6">
        <f t="shared" si="9"/>
        <v>12</v>
      </c>
      <c r="G184" s="6">
        <f t="shared" si="12"/>
        <v>9.3084139999999991</v>
      </c>
      <c r="H184" s="6">
        <f t="shared" si="10"/>
        <v>5</v>
      </c>
      <c r="I184" s="6" t="str">
        <f t="shared" si="11"/>
        <v>Não</v>
      </c>
      <c r="J184" t="s">
        <v>491</v>
      </c>
      <c r="K184" t="s">
        <v>285</v>
      </c>
      <c r="L184" t="s">
        <v>492</v>
      </c>
      <c r="M184" t="s">
        <v>289</v>
      </c>
      <c r="N184" t="s">
        <v>370</v>
      </c>
      <c r="O184" t="s">
        <v>278</v>
      </c>
      <c r="P184" t="s">
        <v>278</v>
      </c>
      <c r="Q184">
        <v>1</v>
      </c>
      <c r="R184">
        <v>17</v>
      </c>
      <c r="S184">
        <v>3.99478</v>
      </c>
      <c r="V184">
        <v>8.338692</v>
      </c>
      <c r="W184">
        <v>2.691586</v>
      </c>
    </row>
    <row r="185" spans="1:24">
      <c r="A185" t="s">
        <v>1724</v>
      </c>
      <c r="B185" t="s">
        <v>252</v>
      </c>
      <c r="C185" t="s">
        <v>1733</v>
      </c>
      <c r="E185" s="2">
        <v>45355.538049131937</v>
      </c>
      <c r="F185" s="6">
        <f t="shared" si="9"/>
        <v>-32396</v>
      </c>
      <c r="G185" s="6">
        <f t="shared" si="12"/>
        <v>-32396</v>
      </c>
      <c r="H185" s="6" t="str">
        <f t="shared" si="10"/>
        <v xml:space="preserve"> </v>
      </c>
      <c r="I185" s="6" t="str">
        <f t="shared" si="11"/>
        <v>Sim</v>
      </c>
      <c r="J185" t="s">
        <v>404</v>
      </c>
      <c r="K185" t="s">
        <v>283</v>
      </c>
      <c r="L185" t="s">
        <v>405</v>
      </c>
      <c r="M185" t="s">
        <v>292</v>
      </c>
      <c r="N185" t="s">
        <v>371</v>
      </c>
      <c r="Q185">
        <v>1</v>
      </c>
      <c r="R185">
        <v>27</v>
      </c>
      <c r="S185">
        <v>4.0632869999999999</v>
      </c>
    </row>
    <row r="186" spans="1:24">
      <c r="A186" t="s">
        <v>1723</v>
      </c>
      <c r="B186" t="s">
        <v>250</v>
      </c>
      <c r="C186" t="s">
        <v>1734</v>
      </c>
      <c r="D186" s="2">
        <v>45320.63669363426</v>
      </c>
      <c r="E186" s="2">
        <v>45303.85402111111</v>
      </c>
      <c r="F186" s="6">
        <f t="shared" si="9"/>
        <v>12</v>
      </c>
      <c r="G186" s="6">
        <f t="shared" si="12"/>
        <v>9.2065160000000006</v>
      </c>
      <c r="H186" s="6">
        <f t="shared" si="10"/>
        <v>12</v>
      </c>
      <c r="I186" s="6" t="str">
        <f t="shared" si="11"/>
        <v>Sim</v>
      </c>
      <c r="J186" t="s">
        <v>431</v>
      </c>
      <c r="K186" t="s">
        <v>285</v>
      </c>
      <c r="L186" t="s">
        <v>432</v>
      </c>
      <c r="O186" t="s">
        <v>280</v>
      </c>
      <c r="P186" t="s">
        <v>280</v>
      </c>
      <c r="S186">
        <v>2.3E-5</v>
      </c>
      <c r="T186">
        <v>5.7707870000000003</v>
      </c>
      <c r="V186">
        <v>8.218356</v>
      </c>
      <c r="W186">
        <v>2.7934839999999999</v>
      </c>
    </row>
    <row r="187" spans="1:24">
      <c r="A187" t="s">
        <v>1724</v>
      </c>
      <c r="B187" t="s">
        <v>252</v>
      </c>
      <c r="C187" t="s">
        <v>1735</v>
      </c>
      <c r="E187" s="2">
        <v>45180.585767118057</v>
      </c>
      <c r="F187" s="6">
        <f t="shared" si="9"/>
        <v>-32271</v>
      </c>
      <c r="G187" s="6">
        <f t="shared" si="12"/>
        <v>-32272.738426</v>
      </c>
      <c r="H187" s="6">
        <f t="shared" si="10"/>
        <v>8</v>
      </c>
      <c r="I187" s="6" t="str">
        <f t="shared" si="11"/>
        <v>Sim</v>
      </c>
      <c r="J187" t="s">
        <v>15</v>
      </c>
      <c r="K187" t="s">
        <v>387</v>
      </c>
      <c r="L187" t="s">
        <v>393</v>
      </c>
      <c r="O187" t="s">
        <v>279</v>
      </c>
      <c r="P187" t="s">
        <v>279</v>
      </c>
      <c r="Q187">
        <v>1</v>
      </c>
      <c r="R187">
        <v>0</v>
      </c>
      <c r="S187">
        <v>7.1409999999999998E-3</v>
      </c>
      <c r="T187">
        <v>57.284258999999999</v>
      </c>
      <c r="U187">
        <v>1.738426</v>
      </c>
      <c r="V187">
        <v>54.050845000000002</v>
      </c>
    </row>
    <row r="188" spans="1:24">
      <c r="A188" t="s">
        <v>1723</v>
      </c>
      <c r="B188" t="s">
        <v>250</v>
      </c>
      <c r="C188" t="s">
        <v>1737</v>
      </c>
      <c r="D188" s="2">
        <v>45331.547010092589</v>
      </c>
      <c r="E188" s="2">
        <v>45310.79904859954</v>
      </c>
      <c r="F188" s="6">
        <f t="shared" si="9"/>
        <v>16</v>
      </c>
      <c r="G188" s="6">
        <f t="shared" si="12"/>
        <v>15.999281999999999</v>
      </c>
      <c r="H188" s="6" t="str">
        <f t="shared" si="10"/>
        <v xml:space="preserve"> </v>
      </c>
      <c r="I188" s="6" t="str">
        <f t="shared" si="11"/>
        <v>Sim</v>
      </c>
      <c r="J188" t="s">
        <v>436</v>
      </c>
      <c r="K188" t="s">
        <v>283</v>
      </c>
      <c r="L188" t="s">
        <v>493</v>
      </c>
      <c r="O188" t="s">
        <v>334</v>
      </c>
      <c r="P188" t="s">
        <v>334</v>
      </c>
      <c r="Q188">
        <v>1</v>
      </c>
      <c r="R188">
        <v>1</v>
      </c>
      <c r="S188">
        <v>2.7912620000000001</v>
      </c>
      <c r="V188">
        <v>17.955949</v>
      </c>
      <c r="W188">
        <v>7.18E-4</v>
      </c>
    </row>
    <row r="189" spans="1:24">
      <c r="A189" t="s">
        <v>1731</v>
      </c>
      <c r="B189" t="s">
        <v>250</v>
      </c>
      <c r="C189" t="s">
        <v>1735</v>
      </c>
      <c r="D189" s="2">
        <v>45408.7585955787</v>
      </c>
      <c r="E189" s="2">
        <v>45400.844388750003</v>
      </c>
      <c r="F189" s="6">
        <f t="shared" si="9"/>
        <v>7</v>
      </c>
      <c r="G189" s="6">
        <f t="shared" si="12"/>
        <v>6.0724650000000002</v>
      </c>
      <c r="H189" s="6">
        <f t="shared" si="10"/>
        <v>8</v>
      </c>
      <c r="I189" s="6" t="str">
        <f t="shared" si="11"/>
        <v>Sim</v>
      </c>
      <c r="J189" t="s">
        <v>406</v>
      </c>
      <c r="K189" t="s">
        <v>283</v>
      </c>
      <c r="L189" t="s">
        <v>521</v>
      </c>
      <c r="M189" t="s">
        <v>292</v>
      </c>
      <c r="N189" t="s">
        <v>522</v>
      </c>
      <c r="O189" t="s">
        <v>279</v>
      </c>
      <c r="P189" t="s">
        <v>279</v>
      </c>
      <c r="Q189">
        <v>1</v>
      </c>
      <c r="R189">
        <v>18</v>
      </c>
      <c r="S189">
        <v>0.953148</v>
      </c>
      <c r="V189">
        <v>6.0334950000000003</v>
      </c>
      <c r="W189">
        <v>0.927535</v>
      </c>
    </row>
    <row r="190" spans="1:24">
      <c r="A190" t="s">
        <v>1730</v>
      </c>
      <c r="B190" t="s">
        <v>250</v>
      </c>
      <c r="C190" t="s">
        <v>1733</v>
      </c>
      <c r="D190" s="2">
        <v>45393.795727418983</v>
      </c>
      <c r="E190" s="2">
        <v>45391.807986377316</v>
      </c>
      <c r="F190" s="6">
        <f t="shared" si="9"/>
        <v>3</v>
      </c>
      <c r="G190" s="6">
        <f t="shared" si="12"/>
        <v>2.0536460000000001</v>
      </c>
      <c r="H190" s="6">
        <f t="shared" si="10"/>
        <v>5</v>
      </c>
      <c r="I190" s="6" t="str">
        <f t="shared" si="11"/>
        <v>Sim</v>
      </c>
      <c r="J190" t="s">
        <v>406</v>
      </c>
      <c r="K190" t="s">
        <v>283</v>
      </c>
      <c r="L190" t="s">
        <v>494</v>
      </c>
      <c r="M190" t="s">
        <v>292</v>
      </c>
      <c r="N190" t="s">
        <v>348</v>
      </c>
      <c r="O190" t="s">
        <v>278</v>
      </c>
      <c r="P190" t="s">
        <v>278</v>
      </c>
      <c r="Q190">
        <v>1</v>
      </c>
      <c r="R190">
        <v>2</v>
      </c>
      <c r="S190">
        <v>0.82515000000000005</v>
      </c>
      <c r="T190">
        <v>0.21621499999999999</v>
      </c>
      <c r="W190">
        <v>0.94635400000000003</v>
      </c>
    </row>
    <row r="191" spans="1:24">
      <c r="A191" t="s">
        <v>1725</v>
      </c>
      <c r="B191" t="s">
        <v>250</v>
      </c>
      <c r="C191" t="s">
        <v>1735</v>
      </c>
      <c r="D191" s="2">
        <v>45401.723084618061</v>
      </c>
      <c r="E191" s="2">
        <v>45390.582836863417</v>
      </c>
      <c r="F191" s="6">
        <f t="shared" si="9"/>
        <v>10</v>
      </c>
      <c r="G191" s="6">
        <f t="shared" si="12"/>
        <v>8.9075229999999994</v>
      </c>
      <c r="H191" s="6">
        <f t="shared" si="10"/>
        <v>5</v>
      </c>
      <c r="I191" s="6" t="str">
        <f t="shared" si="11"/>
        <v>Não</v>
      </c>
      <c r="J191" t="s">
        <v>523</v>
      </c>
      <c r="K191" t="s">
        <v>288</v>
      </c>
      <c r="L191" t="s">
        <v>524</v>
      </c>
      <c r="M191" t="s">
        <v>334</v>
      </c>
      <c r="N191" t="s">
        <v>535</v>
      </c>
      <c r="O191" t="s">
        <v>278</v>
      </c>
      <c r="P191" t="s">
        <v>278</v>
      </c>
      <c r="S191">
        <v>2.0507059999999999</v>
      </c>
      <c r="T191">
        <v>0.21478</v>
      </c>
      <c r="V191">
        <v>7.7822449999999996</v>
      </c>
      <c r="W191">
        <v>1.0924769999999999</v>
      </c>
    </row>
    <row r="192" spans="1:24">
      <c r="A192" t="s">
        <v>1731</v>
      </c>
      <c r="B192" t="s">
        <v>250</v>
      </c>
      <c r="C192" t="s">
        <v>1737</v>
      </c>
      <c r="D192" s="2">
        <v>45404.659982199068</v>
      </c>
      <c r="E192" s="2">
        <v>45393.612176736118</v>
      </c>
      <c r="F192" s="6">
        <f t="shared" si="9"/>
        <v>8</v>
      </c>
      <c r="G192" s="6">
        <f t="shared" si="12"/>
        <v>2.2184609999999996</v>
      </c>
      <c r="H192" s="6">
        <f t="shared" si="10"/>
        <v>8</v>
      </c>
      <c r="I192" s="6" t="str">
        <f t="shared" si="11"/>
        <v>Sim</v>
      </c>
      <c r="J192" t="s">
        <v>525</v>
      </c>
      <c r="K192" t="s">
        <v>283</v>
      </c>
      <c r="L192" t="s">
        <v>526</v>
      </c>
      <c r="M192" t="s">
        <v>292</v>
      </c>
      <c r="N192" t="s">
        <v>527</v>
      </c>
      <c r="O192" t="s">
        <v>279</v>
      </c>
      <c r="P192" t="s">
        <v>279</v>
      </c>
      <c r="Q192">
        <v>1</v>
      </c>
      <c r="R192">
        <v>1</v>
      </c>
      <c r="S192">
        <v>0.900671</v>
      </c>
      <c r="T192">
        <v>3.051863</v>
      </c>
      <c r="V192">
        <v>1.313623</v>
      </c>
      <c r="W192">
        <v>5.7815390000000004</v>
      </c>
      <c r="X192">
        <v>6.8999999999999997E-5</v>
      </c>
    </row>
    <row r="193" spans="1:24">
      <c r="A193" t="s">
        <v>1724</v>
      </c>
      <c r="B193" t="s">
        <v>43</v>
      </c>
      <c r="C193" t="s">
        <v>1737</v>
      </c>
      <c r="D193" s="2">
        <v>45342.554290127307</v>
      </c>
      <c r="E193" s="2">
        <v>45331.870028726851</v>
      </c>
      <c r="F193" s="6">
        <f t="shared" si="9"/>
        <v>8</v>
      </c>
      <c r="G193" s="6">
        <f t="shared" si="12"/>
        <v>4.0675810000000006</v>
      </c>
      <c r="H193" s="6">
        <f t="shared" si="10"/>
        <v>8</v>
      </c>
      <c r="I193" s="6" t="str">
        <f t="shared" si="11"/>
        <v>Sim</v>
      </c>
      <c r="J193" t="s">
        <v>415</v>
      </c>
      <c r="K193" t="s">
        <v>283</v>
      </c>
      <c r="L193" t="s">
        <v>387</v>
      </c>
      <c r="M193" t="s">
        <v>292</v>
      </c>
      <c r="N193" t="s">
        <v>372</v>
      </c>
      <c r="O193" t="s">
        <v>279</v>
      </c>
      <c r="P193" t="s">
        <v>279</v>
      </c>
      <c r="Q193">
        <v>3</v>
      </c>
      <c r="R193">
        <v>0</v>
      </c>
      <c r="S193">
        <v>4.8830669999999996</v>
      </c>
      <c r="V193">
        <v>1.868403</v>
      </c>
      <c r="W193">
        <v>3.9324189999999999</v>
      </c>
      <c r="X193">
        <v>3.3599999999999998E-4</v>
      </c>
    </row>
    <row r="194" spans="1:24">
      <c r="A194" t="s">
        <v>1725</v>
      </c>
      <c r="B194" t="s">
        <v>250</v>
      </c>
      <c r="C194" t="s">
        <v>1737</v>
      </c>
      <c r="D194" s="2">
        <v>45400.564322430553</v>
      </c>
      <c r="E194" s="2">
        <v>45400.532282395827</v>
      </c>
      <c r="F194" s="6">
        <f t="shared" ref="F194:F257" si="13">NETWORKDAYS.INTL(E194,D194)</f>
        <v>1</v>
      </c>
      <c r="G194" s="6">
        <f t="shared" si="12"/>
        <v>1</v>
      </c>
      <c r="H194" s="6">
        <f t="shared" ref="H194:H257" si="14">IF(O194="Média",8,IF(O194="Normal",5,IF(O194="Alta",12," ")))</f>
        <v>5</v>
      </c>
      <c r="I194" s="6" t="str">
        <f t="shared" ref="I194:I257" si="15">IF(G194&lt;=H194, "Sim","Não")</f>
        <v>Sim</v>
      </c>
      <c r="J194" t="s">
        <v>427</v>
      </c>
      <c r="K194" t="s">
        <v>288</v>
      </c>
      <c r="L194" t="s">
        <v>428</v>
      </c>
      <c r="M194" t="s">
        <v>289</v>
      </c>
      <c r="N194" t="s">
        <v>373</v>
      </c>
      <c r="O194" t="s">
        <v>278</v>
      </c>
      <c r="P194" t="s">
        <v>278</v>
      </c>
      <c r="Q194">
        <v>1</v>
      </c>
      <c r="R194">
        <v>2</v>
      </c>
      <c r="S194">
        <v>3.2024999999999998E-2</v>
      </c>
    </row>
    <row r="195" spans="1:24">
      <c r="A195" t="s">
        <v>1721</v>
      </c>
      <c r="B195" t="s">
        <v>252</v>
      </c>
      <c r="C195" t="s">
        <v>1733</v>
      </c>
      <c r="E195" s="2">
        <v>45205.564541678243</v>
      </c>
      <c r="F195" s="6">
        <f t="shared" si="13"/>
        <v>-32290</v>
      </c>
      <c r="G195" s="6">
        <f t="shared" si="12"/>
        <v>-32312.003299</v>
      </c>
      <c r="H195" s="6" t="str">
        <f t="shared" si="14"/>
        <v xml:space="preserve"> </v>
      </c>
      <c r="I195" s="6" t="str">
        <f t="shared" si="15"/>
        <v>Sim</v>
      </c>
      <c r="J195" t="s">
        <v>15</v>
      </c>
      <c r="K195" t="s">
        <v>387</v>
      </c>
      <c r="L195" t="s">
        <v>393</v>
      </c>
      <c r="S195">
        <v>0.184757</v>
      </c>
      <c r="V195">
        <v>108.30870400000001</v>
      </c>
      <c r="W195">
        <v>22.003298999999998</v>
      </c>
      <c r="X195">
        <v>8.7194909999999997</v>
      </c>
    </row>
    <row r="196" spans="1:24">
      <c r="A196" t="s">
        <v>1730</v>
      </c>
      <c r="B196" t="s">
        <v>250</v>
      </c>
      <c r="C196" t="s">
        <v>1733</v>
      </c>
      <c r="D196" s="2">
        <v>45386.750732638888</v>
      </c>
      <c r="E196" s="2">
        <v>45371.604783287039</v>
      </c>
      <c r="F196" s="6">
        <f t="shared" si="13"/>
        <v>12</v>
      </c>
      <c r="G196" s="6">
        <f t="shared" si="12"/>
        <v>9.0304400000000005</v>
      </c>
      <c r="H196" s="6">
        <f t="shared" si="14"/>
        <v>12</v>
      </c>
      <c r="I196" s="6" t="str">
        <f t="shared" si="15"/>
        <v>Sim</v>
      </c>
      <c r="J196" t="s">
        <v>431</v>
      </c>
      <c r="K196" t="s">
        <v>387</v>
      </c>
      <c r="L196" t="s">
        <v>393</v>
      </c>
      <c r="M196" t="s">
        <v>292</v>
      </c>
      <c r="N196" t="s">
        <v>374</v>
      </c>
      <c r="O196" t="s">
        <v>280</v>
      </c>
      <c r="P196" t="s">
        <v>280</v>
      </c>
      <c r="Q196">
        <v>1</v>
      </c>
      <c r="R196">
        <v>72</v>
      </c>
      <c r="S196">
        <v>9.2999999999999997E-5</v>
      </c>
      <c r="V196">
        <v>12.176273</v>
      </c>
      <c r="W196">
        <v>2.96956</v>
      </c>
    </row>
    <row r="197" spans="1:24">
      <c r="A197" t="s">
        <v>1722</v>
      </c>
      <c r="B197" t="s">
        <v>250</v>
      </c>
      <c r="C197" t="s">
        <v>1736</v>
      </c>
      <c r="D197" s="2">
        <v>45299.787878842602</v>
      </c>
      <c r="E197" s="2">
        <v>45273.876651921288</v>
      </c>
      <c r="F197" s="6">
        <f t="shared" si="13"/>
        <v>19</v>
      </c>
      <c r="G197" s="6">
        <f t="shared" si="12"/>
        <v>14.010486</v>
      </c>
      <c r="H197" s="6" t="str">
        <f t="shared" si="14"/>
        <v xml:space="preserve"> </v>
      </c>
      <c r="I197" s="6" t="str">
        <f t="shared" si="15"/>
        <v>Sim</v>
      </c>
      <c r="J197" t="s">
        <v>382</v>
      </c>
      <c r="K197" t="s">
        <v>283</v>
      </c>
      <c r="L197" t="s">
        <v>387</v>
      </c>
      <c r="O197" t="s">
        <v>334</v>
      </c>
      <c r="P197" t="s">
        <v>334</v>
      </c>
      <c r="Q197">
        <v>6</v>
      </c>
      <c r="R197">
        <v>6</v>
      </c>
      <c r="S197">
        <v>0.70401599999999998</v>
      </c>
      <c r="T197">
        <v>14.209097</v>
      </c>
      <c r="V197">
        <v>6.008553</v>
      </c>
      <c r="W197">
        <v>4.9895139999999998</v>
      </c>
    </row>
    <row r="198" spans="1:24">
      <c r="A198" t="s">
        <v>1729</v>
      </c>
      <c r="B198" t="s">
        <v>250</v>
      </c>
      <c r="C198" t="s">
        <v>1736</v>
      </c>
      <c r="D198" s="2">
        <v>45399.899633009263</v>
      </c>
      <c r="E198" s="2">
        <v>45393.79367298611</v>
      </c>
      <c r="F198" s="6">
        <f t="shared" si="13"/>
        <v>5</v>
      </c>
      <c r="G198" s="6">
        <f t="shared" si="12"/>
        <v>4.7024999999999997</v>
      </c>
      <c r="H198" s="6">
        <f t="shared" si="14"/>
        <v>5</v>
      </c>
      <c r="I198" s="6" t="str">
        <f t="shared" si="15"/>
        <v>Sim</v>
      </c>
      <c r="J198" t="s">
        <v>495</v>
      </c>
      <c r="K198" t="s">
        <v>387</v>
      </c>
      <c r="L198" t="s">
        <v>381</v>
      </c>
      <c r="M198" t="s">
        <v>292</v>
      </c>
      <c r="N198" t="s">
        <v>375</v>
      </c>
      <c r="O198" t="s">
        <v>278</v>
      </c>
      <c r="P198" t="s">
        <v>278</v>
      </c>
      <c r="Q198">
        <v>4</v>
      </c>
      <c r="R198">
        <v>0</v>
      </c>
      <c r="S198">
        <v>3.7361689999999999</v>
      </c>
      <c r="T198">
        <v>1.0019439999999999</v>
      </c>
      <c r="V198">
        <v>1.0703240000000001</v>
      </c>
      <c r="W198">
        <v>0.29749999999999999</v>
      </c>
    </row>
    <row r="199" spans="1:24">
      <c r="A199" t="s">
        <v>1721</v>
      </c>
      <c r="B199" t="s">
        <v>250</v>
      </c>
      <c r="C199" t="s">
        <v>1734</v>
      </c>
      <c r="D199" s="2">
        <v>45330.786559328713</v>
      </c>
      <c r="E199" s="2">
        <v>45329.86469805555</v>
      </c>
      <c r="F199" s="6">
        <f t="shared" si="13"/>
        <v>2</v>
      </c>
      <c r="G199" s="6">
        <f t="shared" si="12"/>
        <v>2</v>
      </c>
      <c r="H199" s="6">
        <f t="shared" si="14"/>
        <v>5</v>
      </c>
      <c r="I199" s="6" t="str">
        <f t="shared" si="15"/>
        <v>Sim</v>
      </c>
      <c r="J199" t="s">
        <v>496</v>
      </c>
      <c r="K199" t="s">
        <v>283</v>
      </c>
      <c r="L199" t="s">
        <v>497</v>
      </c>
      <c r="M199" t="s">
        <v>292</v>
      </c>
      <c r="N199" t="s">
        <v>376</v>
      </c>
      <c r="O199" t="s">
        <v>278</v>
      </c>
      <c r="P199" t="s">
        <v>278</v>
      </c>
      <c r="Q199">
        <v>2</v>
      </c>
      <c r="R199">
        <v>0</v>
      </c>
      <c r="S199">
        <v>0.91647000000000001</v>
      </c>
      <c r="V199">
        <v>5.3699999999999998E-3</v>
      </c>
    </row>
    <row r="200" spans="1:24">
      <c r="A200" t="s">
        <v>1728</v>
      </c>
      <c r="B200" t="s">
        <v>250</v>
      </c>
      <c r="C200" t="s">
        <v>1734</v>
      </c>
      <c r="D200" s="2">
        <v>45299.785722812499</v>
      </c>
      <c r="E200" s="2">
        <v>45273.874379942143</v>
      </c>
      <c r="F200" s="6">
        <f t="shared" si="13"/>
        <v>19</v>
      </c>
      <c r="G200" s="6">
        <f t="shared" si="12"/>
        <v>14.013472</v>
      </c>
      <c r="H200" s="6" t="str">
        <f t="shared" si="14"/>
        <v xml:space="preserve"> </v>
      </c>
      <c r="I200" s="6" t="str">
        <f t="shared" si="15"/>
        <v>Sim</v>
      </c>
      <c r="J200" t="s">
        <v>382</v>
      </c>
      <c r="K200" t="s">
        <v>283</v>
      </c>
      <c r="L200" t="s">
        <v>387</v>
      </c>
      <c r="O200" t="s">
        <v>334</v>
      </c>
      <c r="P200" t="s">
        <v>334</v>
      </c>
      <c r="Q200">
        <v>1</v>
      </c>
      <c r="R200">
        <v>1</v>
      </c>
      <c r="S200">
        <v>0.70616900000000005</v>
      </c>
      <c r="T200">
        <v>14.209132</v>
      </c>
      <c r="V200">
        <v>6.0094789999999998</v>
      </c>
      <c r="W200">
        <v>4.9865279999999998</v>
      </c>
    </row>
    <row r="201" spans="1:24">
      <c r="A201" t="s">
        <v>1724</v>
      </c>
      <c r="B201" t="s">
        <v>252</v>
      </c>
      <c r="C201" t="s">
        <v>1737</v>
      </c>
      <c r="E201" s="2">
        <v>45397.543376250003</v>
      </c>
      <c r="F201" s="6">
        <f t="shared" si="13"/>
        <v>-32426</v>
      </c>
      <c r="G201" s="6">
        <f t="shared" si="12"/>
        <v>-32426</v>
      </c>
      <c r="H201" s="6" t="str">
        <f t="shared" si="14"/>
        <v xml:space="preserve"> </v>
      </c>
      <c r="I201" s="6" t="str">
        <f t="shared" si="15"/>
        <v>Sim</v>
      </c>
      <c r="J201" t="s">
        <v>498</v>
      </c>
      <c r="K201" t="s">
        <v>288</v>
      </c>
      <c r="L201" t="s">
        <v>499</v>
      </c>
      <c r="M201" t="s">
        <v>292</v>
      </c>
      <c r="N201" t="s">
        <v>534</v>
      </c>
      <c r="Q201">
        <v>4</v>
      </c>
      <c r="R201">
        <v>0</v>
      </c>
      <c r="S201">
        <v>0.98825200000000002</v>
      </c>
    </row>
    <row r="202" spans="1:24">
      <c r="A202" t="s">
        <v>1726</v>
      </c>
      <c r="B202" t="s">
        <v>250</v>
      </c>
      <c r="C202" t="s">
        <v>1737</v>
      </c>
      <c r="D202" s="2">
        <v>45400.568022280087</v>
      </c>
      <c r="E202" s="2">
        <v>45391.577378506947</v>
      </c>
      <c r="F202" s="6">
        <f t="shared" si="13"/>
        <v>8</v>
      </c>
      <c r="G202" s="6">
        <f t="shared" si="12"/>
        <v>7.2340160000000004</v>
      </c>
      <c r="H202" s="6">
        <f t="shared" si="14"/>
        <v>5</v>
      </c>
      <c r="I202" s="6" t="str">
        <f t="shared" si="15"/>
        <v>Não</v>
      </c>
      <c r="J202" t="s">
        <v>482</v>
      </c>
      <c r="K202" t="s">
        <v>387</v>
      </c>
      <c r="L202" t="s">
        <v>381</v>
      </c>
      <c r="M202" t="s">
        <v>289</v>
      </c>
      <c r="N202" t="s">
        <v>377</v>
      </c>
      <c r="O202" t="s">
        <v>278</v>
      </c>
      <c r="P202" t="s">
        <v>278</v>
      </c>
      <c r="S202">
        <v>0.93022000000000005</v>
      </c>
      <c r="V202">
        <v>7.2944100000000001</v>
      </c>
      <c r="W202">
        <v>0.765984</v>
      </c>
    </row>
    <row r="203" spans="1:24">
      <c r="A203" t="s">
        <v>1721</v>
      </c>
      <c r="B203" t="s">
        <v>250</v>
      </c>
      <c r="C203" t="s">
        <v>1734</v>
      </c>
      <c r="D203" s="2">
        <v>45300.645298831019</v>
      </c>
      <c r="E203" s="2">
        <v>45280.803888645838</v>
      </c>
      <c r="F203" s="6">
        <f t="shared" si="13"/>
        <v>15</v>
      </c>
      <c r="G203" s="6">
        <f t="shared" si="12"/>
        <v>3.175243</v>
      </c>
      <c r="H203" s="6">
        <f t="shared" si="14"/>
        <v>8</v>
      </c>
      <c r="I203" s="6" t="str">
        <f t="shared" si="15"/>
        <v>Sim</v>
      </c>
      <c r="J203" t="s">
        <v>89</v>
      </c>
      <c r="K203" t="s">
        <v>387</v>
      </c>
      <c r="L203" t="s">
        <v>387</v>
      </c>
      <c r="O203" t="s">
        <v>279</v>
      </c>
      <c r="P203" t="s">
        <v>279</v>
      </c>
      <c r="Q203">
        <v>1</v>
      </c>
      <c r="R203">
        <v>1</v>
      </c>
      <c r="S203">
        <v>1.853623</v>
      </c>
      <c r="T203">
        <v>5.0890630000000003</v>
      </c>
      <c r="V203">
        <v>1.0739350000000001</v>
      </c>
      <c r="W203">
        <v>11.824757</v>
      </c>
    </row>
    <row r="204" spans="1:24">
      <c r="A204" t="s">
        <v>1731</v>
      </c>
      <c r="B204" t="s">
        <v>43</v>
      </c>
      <c r="C204" t="s">
        <v>1733</v>
      </c>
      <c r="D204" s="2">
        <v>45300.645175729172</v>
      </c>
      <c r="E204" s="2">
        <v>45273.890138240742</v>
      </c>
      <c r="F204" s="6">
        <f t="shared" si="13"/>
        <v>20</v>
      </c>
      <c r="G204" s="6">
        <f t="shared" si="12"/>
        <v>7.1567249999999998</v>
      </c>
      <c r="H204" s="6">
        <f t="shared" si="14"/>
        <v>8</v>
      </c>
      <c r="I204" s="6" t="str">
        <f t="shared" si="15"/>
        <v>Sim</v>
      </c>
      <c r="J204" t="s">
        <v>382</v>
      </c>
      <c r="K204" t="s">
        <v>283</v>
      </c>
      <c r="L204" t="s">
        <v>387</v>
      </c>
      <c r="O204" t="s">
        <v>279</v>
      </c>
      <c r="P204" t="s">
        <v>278</v>
      </c>
      <c r="Q204">
        <v>1</v>
      </c>
      <c r="R204">
        <v>1</v>
      </c>
      <c r="S204">
        <v>0.69270799999999999</v>
      </c>
      <c r="T204">
        <v>13.218657</v>
      </c>
      <c r="V204">
        <v>3.6999999999999999E-4</v>
      </c>
      <c r="W204">
        <v>12.843275</v>
      </c>
    </row>
    <row r="205" spans="1:24">
      <c r="A205" t="s">
        <v>1725</v>
      </c>
      <c r="B205" t="s">
        <v>250</v>
      </c>
      <c r="C205" t="s">
        <v>1734</v>
      </c>
      <c r="D205" s="2">
        <v>45356.546468622677</v>
      </c>
      <c r="E205" s="2">
        <v>45355.926004374996</v>
      </c>
      <c r="F205" s="6">
        <f t="shared" si="13"/>
        <v>2</v>
      </c>
      <c r="G205" s="6">
        <f t="shared" si="12"/>
        <v>2</v>
      </c>
      <c r="H205" s="6">
        <f t="shared" si="14"/>
        <v>5</v>
      </c>
      <c r="I205" s="6" t="str">
        <f t="shared" si="15"/>
        <v>Sim</v>
      </c>
      <c r="J205" t="s">
        <v>286</v>
      </c>
      <c r="K205" t="s">
        <v>387</v>
      </c>
      <c r="L205" t="s">
        <v>500</v>
      </c>
      <c r="M205" t="s">
        <v>292</v>
      </c>
      <c r="N205" t="s">
        <v>322</v>
      </c>
      <c r="O205" t="s">
        <v>278</v>
      </c>
      <c r="P205" t="s">
        <v>278</v>
      </c>
      <c r="Q205">
        <v>1</v>
      </c>
      <c r="R205">
        <v>1</v>
      </c>
      <c r="S205">
        <v>0.62024299999999999</v>
      </c>
      <c r="V205">
        <v>2.0799999999999999E-4</v>
      </c>
    </row>
    <row r="206" spans="1:24">
      <c r="A206" t="s">
        <v>1728</v>
      </c>
      <c r="B206" t="s">
        <v>250</v>
      </c>
      <c r="C206" t="s">
        <v>1735</v>
      </c>
      <c r="D206" s="2">
        <v>45406.773940972227</v>
      </c>
      <c r="E206" s="2">
        <v>45400.764427650458</v>
      </c>
      <c r="F206" s="6">
        <f t="shared" si="13"/>
        <v>5</v>
      </c>
      <c r="G206" s="6">
        <f t="shared" si="12"/>
        <v>2.9922800000000001</v>
      </c>
      <c r="H206" s="6">
        <f t="shared" si="14"/>
        <v>12</v>
      </c>
      <c r="I206" s="6" t="str">
        <f t="shared" si="15"/>
        <v>Sim</v>
      </c>
      <c r="J206" t="s">
        <v>484</v>
      </c>
      <c r="K206" t="s">
        <v>387</v>
      </c>
      <c r="L206" t="s">
        <v>432</v>
      </c>
      <c r="M206" t="s">
        <v>334</v>
      </c>
      <c r="N206" t="s">
        <v>528</v>
      </c>
      <c r="O206" t="s">
        <v>280</v>
      </c>
      <c r="P206" t="s">
        <v>280</v>
      </c>
      <c r="Q206">
        <v>1</v>
      </c>
      <c r="R206">
        <v>0</v>
      </c>
      <c r="S206">
        <v>6.8999999999999997E-5</v>
      </c>
      <c r="V206">
        <v>4.0017009999999997</v>
      </c>
      <c r="W206">
        <v>2.0077199999999999</v>
      </c>
    </row>
    <row r="207" spans="1:24">
      <c r="A207" t="s">
        <v>1725</v>
      </c>
      <c r="B207" t="s">
        <v>250</v>
      </c>
      <c r="C207" t="s">
        <v>1735</v>
      </c>
      <c r="D207" s="2">
        <v>45299.786024490742</v>
      </c>
      <c r="E207" s="2">
        <v>45273.86499501158</v>
      </c>
      <c r="F207" s="6">
        <f t="shared" si="13"/>
        <v>19</v>
      </c>
      <c r="G207" s="6">
        <f t="shared" si="12"/>
        <v>14.008900000000001</v>
      </c>
      <c r="H207" s="6" t="str">
        <f t="shared" si="14"/>
        <v xml:space="preserve"> </v>
      </c>
      <c r="I207" s="6" t="str">
        <f t="shared" si="15"/>
        <v>Sim</v>
      </c>
      <c r="J207" t="s">
        <v>382</v>
      </c>
      <c r="K207" t="s">
        <v>283</v>
      </c>
      <c r="L207" t="s">
        <v>387</v>
      </c>
      <c r="O207" t="s">
        <v>334</v>
      </c>
      <c r="P207" t="s">
        <v>334</v>
      </c>
      <c r="Q207">
        <v>1</v>
      </c>
      <c r="R207">
        <v>0</v>
      </c>
      <c r="S207">
        <v>0.71433999999999997</v>
      </c>
      <c r="T207">
        <v>14.210174</v>
      </c>
      <c r="V207">
        <v>6.0053939999999999</v>
      </c>
      <c r="W207">
        <v>4.9911000000000003</v>
      </c>
    </row>
    <row r="208" spans="1:24">
      <c r="A208" t="s">
        <v>1726</v>
      </c>
      <c r="B208" t="s">
        <v>250</v>
      </c>
      <c r="C208" t="s">
        <v>1734</v>
      </c>
      <c r="D208" s="2">
        <v>45359.604392083333</v>
      </c>
      <c r="E208" s="2">
        <v>45349.76087056713</v>
      </c>
      <c r="F208" s="6">
        <f t="shared" si="13"/>
        <v>9</v>
      </c>
      <c r="G208" s="6">
        <f t="shared" si="12"/>
        <v>7.9456020000000001</v>
      </c>
      <c r="H208" s="6">
        <f t="shared" si="14"/>
        <v>8</v>
      </c>
      <c r="I208" s="6" t="str">
        <f t="shared" si="15"/>
        <v>Sim</v>
      </c>
      <c r="J208" t="s">
        <v>431</v>
      </c>
      <c r="K208" t="s">
        <v>387</v>
      </c>
      <c r="L208" t="s">
        <v>432</v>
      </c>
      <c r="M208" t="s">
        <v>292</v>
      </c>
      <c r="N208" t="s">
        <v>323</v>
      </c>
      <c r="O208" t="s">
        <v>279</v>
      </c>
      <c r="P208" t="s">
        <v>279</v>
      </c>
      <c r="Q208">
        <v>4</v>
      </c>
      <c r="R208">
        <v>0</v>
      </c>
      <c r="S208">
        <v>5.0900000000000001E-4</v>
      </c>
      <c r="V208">
        <v>8.7886000000000006</v>
      </c>
      <c r="W208">
        <v>1.0543979999999999</v>
      </c>
    </row>
    <row r="209" spans="1:27">
      <c r="A209" t="s">
        <v>1724</v>
      </c>
      <c r="B209" t="s">
        <v>250</v>
      </c>
      <c r="C209" t="s">
        <v>1733</v>
      </c>
      <c r="D209" s="2">
        <v>45412.89017337963</v>
      </c>
      <c r="E209" s="2">
        <v>45408.621496527783</v>
      </c>
      <c r="F209" s="6">
        <f t="shared" si="13"/>
        <v>3</v>
      </c>
      <c r="G209" s="6">
        <f t="shared" si="12"/>
        <v>3</v>
      </c>
      <c r="H209" s="6">
        <f t="shared" si="14"/>
        <v>12</v>
      </c>
      <c r="I209" s="6" t="str">
        <f t="shared" si="15"/>
        <v>Sim</v>
      </c>
      <c r="J209" t="s">
        <v>529</v>
      </c>
      <c r="K209" t="s">
        <v>285</v>
      </c>
      <c r="L209" t="s">
        <v>530</v>
      </c>
      <c r="M209" t="s">
        <v>334</v>
      </c>
      <c r="N209" t="s">
        <v>306</v>
      </c>
      <c r="O209" t="s">
        <v>280</v>
      </c>
      <c r="P209" t="s">
        <v>391</v>
      </c>
      <c r="Q209">
        <v>2</v>
      </c>
      <c r="R209">
        <v>0</v>
      </c>
      <c r="S209">
        <v>2.967778</v>
      </c>
      <c r="T209">
        <v>1.30088</v>
      </c>
    </row>
    <row r="210" spans="1:27">
      <c r="A210" t="s">
        <v>1723</v>
      </c>
      <c r="B210" t="s">
        <v>252</v>
      </c>
      <c r="C210" t="s">
        <v>1737</v>
      </c>
      <c r="E210" s="2">
        <v>45378.893040300929</v>
      </c>
      <c r="F210" s="6">
        <f t="shared" si="13"/>
        <v>-32413</v>
      </c>
      <c r="G210" s="6">
        <f t="shared" si="12"/>
        <v>-32413</v>
      </c>
      <c r="H210" s="6" t="str">
        <f t="shared" si="14"/>
        <v xml:space="preserve"> </v>
      </c>
      <c r="I210" s="6" t="str">
        <f t="shared" si="15"/>
        <v>Sim</v>
      </c>
      <c r="J210" t="s">
        <v>501</v>
      </c>
      <c r="K210" t="s">
        <v>287</v>
      </c>
      <c r="L210" t="s">
        <v>492</v>
      </c>
      <c r="M210" t="s">
        <v>334</v>
      </c>
      <c r="N210" t="s">
        <v>378</v>
      </c>
      <c r="S210">
        <v>4.5922919999999996</v>
      </c>
    </row>
    <row r="211" spans="1:27">
      <c r="A211" t="s">
        <v>1721</v>
      </c>
      <c r="B211" t="s">
        <v>250</v>
      </c>
      <c r="C211" t="s">
        <v>1736</v>
      </c>
      <c r="D211" s="2">
        <v>45412.890065659732</v>
      </c>
      <c r="E211" s="2">
        <v>45406.210771099533</v>
      </c>
      <c r="F211" s="6">
        <f t="shared" si="13"/>
        <v>5</v>
      </c>
      <c r="G211" s="6">
        <f t="shared" si="12"/>
        <v>5</v>
      </c>
      <c r="H211" s="6">
        <f t="shared" si="14"/>
        <v>12</v>
      </c>
      <c r="I211" s="6" t="str">
        <f t="shared" si="15"/>
        <v>Sim</v>
      </c>
      <c r="J211" t="s">
        <v>529</v>
      </c>
      <c r="K211" t="s">
        <v>285</v>
      </c>
      <c r="L211" t="s">
        <v>531</v>
      </c>
      <c r="M211" t="s">
        <v>289</v>
      </c>
      <c r="N211" t="s">
        <v>532</v>
      </c>
      <c r="O211" t="s">
        <v>280</v>
      </c>
      <c r="P211" t="s">
        <v>391</v>
      </c>
      <c r="S211">
        <v>2.4053010000000001</v>
      </c>
      <c r="T211">
        <v>4.2739700000000003</v>
      </c>
    </row>
    <row r="212" spans="1:27">
      <c r="A212" t="s">
        <v>1731</v>
      </c>
      <c r="B212" t="s">
        <v>250</v>
      </c>
      <c r="C212" t="s">
        <v>1737</v>
      </c>
      <c r="D212" s="2">
        <v>45370.530490509263</v>
      </c>
      <c r="E212" s="2">
        <v>45349.615448113429</v>
      </c>
      <c r="F212" s="6">
        <f t="shared" si="13"/>
        <v>16</v>
      </c>
      <c r="G212" s="6">
        <f t="shared" si="12"/>
        <v>11.387326</v>
      </c>
      <c r="H212" s="6">
        <f t="shared" si="14"/>
        <v>5</v>
      </c>
      <c r="I212" s="6" t="str">
        <f t="shared" si="15"/>
        <v>Não</v>
      </c>
      <c r="J212" t="s">
        <v>482</v>
      </c>
      <c r="K212" t="s">
        <v>387</v>
      </c>
      <c r="L212" t="s">
        <v>387</v>
      </c>
      <c r="M212" t="s">
        <v>292</v>
      </c>
      <c r="N212" t="s">
        <v>324</v>
      </c>
      <c r="O212" t="s">
        <v>278</v>
      </c>
      <c r="P212" t="s">
        <v>278</v>
      </c>
      <c r="S212">
        <v>6.025023</v>
      </c>
      <c r="T212">
        <v>8.0815629999999992</v>
      </c>
      <c r="V212">
        <v>2.128924</v>
      </c>
      <c r="W212">
        <v>4.6126740000000002</v>
      </c>
      <c r="X212">
        <v>6.6817000000000001E-2</v>
      </c>
    </row>
    <row r="213" spans="1:27">
      <c r="A213" t="s">
        <v>1724</v>
      </c>
      <c r="B213" t="s">
        <v>250</v>
      </c>
      <c r="C213" t="s">
        <v>1736</v>
      </c>
      <c r="D213" s="66">
        <v>45414.471276349315</v>
      </c>
      <c r="E213" s="66">
        <v>45411.653687742029</v>
      </c>
      <c r="F213" s="6">
        <f t="shared" si="13"/>
        <v>4</v>
      </c>
      <c r="G213" s="6">
        <f t="shared" si="12"/>
        <v>4</v>
      </c>
      <c r="H213" s="6">
        <f t="shared" si="14"/>
        <v>5</v>
      </c>
      <c r="I213" s="6" t="str">
        <f t="shared" si="15"/>
        <v>Sim</v>
      </c>
      <c r="J213" t="s">
        <v>687</v>
      </c>
      <c r="K213" t="s">
        <v>285</v>
      </c>
      <c r="L213" t="s">
        <v>688</v>
      </c>
      <c r="M213" t="s">
        <v>289</v>
      </c>
      <c r="N213" t="s">
        <v>689</v>
      </c>
      <c r="O213" t="s">
        <v>278</v>
      </c>
      <c r="P213" t="s">
        <v>278</v>
      </c>
      <c r="S213" t="s">
        <v>690</v>
      </c>
    </row>
    <row r="214" spans="1:27">
      <c r="A214" t="s">
        <v>1728</v>
      </c>
      <c r="B214" t="s">
        <v>551</v>
      </c>
      <c r="C214" t="s">
        <v>1737</v>
      </c>
      <c r="D214" s="66">
        <v>45439.688985714769</v>
      </c>
      <c r="E214" s="66">
        <v>45436.516022040203</v>
      </c>
      <c r="F214" s="6">
        <f t="shared" si="13"/>
        <v>2</v>
      </c>
      <c r="G214" s="6">
        <f t="shared" si="12"/>
        <v>2</v>
      </c>
      <c r="H214" s="6">
        <f t="shared" si="14"/>
        <v>12</v>
      </c>
      <c r="I214" s="6" t="str">
        <f t="shared" si="15"/>
        <v>Sim</v>
      </c>
      <c r="J214" t="s">
        <v>15</v>
      </c>
      <c r="K214" t="s">
        <v>387</v>
      </c>
      <c r="L214" t="s">
        <v>388</v>
      </c>
      <c r="M214" t="s">
        <v>251</v>
      </c>
      <c r="N214" t="s">
        <v>552</v>
      </c>
      <c r="O214" t="s">
        <v>280</v>
      </c>
      <c r="P214" t="s">
        <v>334</v>
      </c>
      <c r="S214" t="s">
        <v>553</v>
      </c>
      <c r="T214" t="s">
        <v>554</v>
      </c>
    </row>
    <row r="215" spans="1:27">
      <c r="A215" t="s">
        <v>1728</v>
      </c>
      <c r="B215" t="s">
        <v>551</v>
      </c>
      <c r="C215" t="s">
        <v>1735</v>
      </c>
      <c r="D215" s="66">
        <v>45439.689023551917</v>
      </c>
      <c r="E215" s="66">
        <v>45436.521088290945</v>
      </c>
      <c r="F215" s="6">
        <f t="shared" si="13"/>
        <v>2</v>
      </c>
      <c r="G215" s="6">
        <f t="shared" si="12"/>
        <v>2</v>
      </c>
      <c r="H215" s="6">
        <f t="shared" si="14"/>
        <v>12</v>
      </c>
      <c r="I215" s="6" t="str">
        <f t="shared" si="15"/>
        <v>Sim</v>
      </c>
      <c r="J215" t="s">
        <v>15</v>
      </c>
      <c r="K215" t="s">
        <v>387</v>
      </c>
      <c r="L215" t="s">
        <v>388</v>
      </c>
      <c r="M215" t="s">
        <v>251</v>
      </c>
      <c r="N215" t="s">
        <v>552</v>
      </c>
      <c r="O215" t="s">
        <v>280</v>
      </c>
      <c r="P215" t="s">
        <v>334</v>
      </c>
      <c r="S215" t="s">
        <v>555</v>
      </c>
      <c r="T215" t="s">
        <v>556</v>
      </c>
    </row>
    <row r="216" spans="1:27">
      <c r="A216" t="s">
        <v>1731</v>
      </c>
      <c r="B216" t="s">
        <v>551</v>
      </c>
      <c r="C216" t="s">
        <v>1737</v>
      </c>
      <c r="D216" s="66">
        <v>45436.473140788628</v>
      </c>
      <c r="E216" s="66">
        <v>45434.48225291173</v>
      </c>
      <c r="F216" s="6">
        <f t="shared" si="13"/>
        <v>3</v>
      </c>
      <c r="G216" s="6">
        <f t="shared" si="12"/>
        <v>3</v>
      </c>
      <c r="H216" s="6">
        <f t="shared" si="14"/>
        <v>12</v>
      </c>
      <c r="I216" s="6" t="str">
        <f t="shared" si="15"/>
        <v>Sim</v>
      </c>
      <c r="J216" t="s">
        <v>721</v>
      </c>
      <c r="K216" t="s">
        <v>288</v>
      </c>
      <c r="L216" t="s">
        <v>722</v>
      </c>
      <c r="M216" t="s">
        <v>289</v>
      </c>
      <c r="N216" t="s">
        <v>723</v>
      </c>
      <c r="O216" t="s">
        <v>280</v>
      </c>
      <c r="P216" t="s">
        <v>547</v>
      </c>
      <c r="Q216">
        <v>0</v>
      </c>
      <c r="R216">
        <v>0</v>
      </c>
      <c r="S216" t="s">
        <v>724</v>
      </c>
      <c r="V216" t="s">
        <v>725</v>
      </c>
    </row>
    <row r="217" spans="1:27">
      <c r="A217" t="s">
        <v>1721</v>
      </c>
      <c r="B217" t="s">
        <v>551</v>
      </c>
      <c r="C217" t="s">
        <v>1734</v>
      </c>
      <c r="D217" s="66">
        <v>45439.689174961473</v>
      </c>
      <c r="E217" s="66">
        <v>45436.561077199251</v>
      </c>
      <c r="F217" s="6">
        <f t="shared" si="13"/>
        <v>2</v>
      </c>
      <c r="G217" s="6">
        <f t="shared" si="12"/>
        <v>2</v>
      </c>
      <c r="H217" s="6">
        <f t="shared" si="14"/>
        <v>12</v>
      </c>
      <c r="I217" s="6" t="str">
        <f t="shared" si="15"/>
        <v>Sim</v>
      </c>
      <c r="J217" t="s">
        <v>15</v>
      </c>
      <c r="K217" t="s">
        <v>387</v>
      </c>
      <c r="L217" t="s">
        <v>388</v>
      </c>
      <c r="M217" t="s">
        <v>251</v>
      </c>
      <c r="N217" t="s">
        <v>560</v>
      </c>
      <c r="O217" t="s">
        <v>280</v>
      </c>
      <c r="P217" t="s">
        <v>334</v>
      </c>
      <c r="S217" t="s">
        <v>561</v>
      </c>
      <c r="T217" t="s">
        <v>562</v>
      </c>
    </row>
    <row r="218" spans="1:27">
      <c r="A218" t="s">
        <v>1730</v>
      </c>
      <c r="B218" t="s">
        <v>252</v>
      </c>
      <c r="C218" t="s">
        <v>1733</v>
      </c>
      <c r="D218" s="66">
        <v>45439.534042585859</v>
      </c>
      <c r="E218" s="66">
        <v>45439.481491219267</v>
      </c>
      <c r="F218" s="6">
        <f t="shared" si="13"/>
        <v>1</v>
      </c>
      <c r="G218" s="6">
        <f t="shared" si="12"/>
        <v>1</v>
      </c>
      <c r="H218" s="6" t="str">
        <f t="shared" si="14"/>
        <v xml:space="preserve"> </v>
      </c>
      <c r="I218" s="6" t="str">
        <f t="shared" si="15"/>
        <v>Sim</v>
      </c>
      <c r="J218" t="s">
        <v>754</v>
      </c>
      <c r="K218" t="s">
        <v>288</v>
      </c>
      <c r="L218" t="s">
        <v>445</v>
      </c>
      <c r="M218" t="s">
        <v>292</v>
      </c>
      <c r="N218" t="s">
        <v>755</v>
      </c>
      <c r="O218" t="s">
        <v>633</v>
      </c>
      <c r="P218" t="s">
        <v>633</v>
      </c>
      <c r="S218" t="s">
        <v>756</v>
      </c>
    </row>
    <row r="219" spans="1:27">
      <c r="A219" t="s">
        <v>1724</v>
      </c>
      <c r="B219" t="s">
        <v>250</v>
      </c>
      <c r="C219" t="s">
        <v>1733</v>
      </c>
      <c r="D219" s="66">
        <v>45422.672235358208</v>
      </c>
      <c r="E219" s="66">
        <v>45421.51802795878</v>
      </c>
      <c r="F219" s="6">
        <f t="shared" si="13"/>
        <v>2</v>
      </c>
      <c r="G219" s="6">
        <f t="shared" si="12"/>
        <v>2</v>
      </c>
      <c r="H219" s="6" t="str">
        <f t="shared" si="14"/>
        <v xml:space="preserve"> </v>
      </c>
      <c r="I219" s="6" t="str">
        <f t="shared" si="15"/>
        <v>Sim</v>
      </c>
      <c r="J219" t="s">
        <v>632</v>
      </c>
      <c r="K219" t="s">
        <v>285</v>
      </c>
      <c r="L219" t="s">
        <v>492</v>
      </c>
      <c r="M219" t="s">
        <v>289</v>
      </c>
      <c r="N219" t="s">
        <v>350</v>
      </c>
      <c r="O219" t="s">
        <v>633</v>
      </c>
      <c r="P219" t="s">
        <v>633</v>
      </c>
      <c r="S219" t="s">
        <v>634</v>
      </c>
    </row>
    <row r="220" spans="1:27">
      <c r="A220" t="s">
        <v>1728</v>
      </c>
      <c r="B220" t="s">
        <v>250</v>
      </c>
      <c r="C220" t="s">
        <v>1737</v>
      </c>
      <c r="D220" s="66">
        <v>45419.395258613462</v>
      </c>
      <c r="E220" s="66">
        <v>45418.458802063476</v>
      </c>
      <c r="F220" s="6">
        <f t="shared" si="13"/>
        <v>2</v>
      </c>
      <c r="G220" s="6">
        <f t="shared" si="12"/>
        <v>2</v>
      </c>
      <c r="H220" s="6">
        <f t="shared" si="14"/>
        <v>5</v>
      </c>
      <c r="I220" s="6" t="str">
        <f t="shared" si="15"/>
        <v>Sim</v>
      </c>
      <c r="J220" t="s">
        <v>627</v>
      </c>
      <c r="K220" t="s">
        <v>387</v>
      </c>
      <c r="L220" t="s">
        <v>628</v>
      </c>
      <c r="M220" t="s">
        <v>291</v>
      </c>
      <c r="N220" t="s">
        <v>629</v>
      </c>
      <c r="O220" t="s">
        <v>278</v>
      </c>
      <c r="P220" t="s">
        <v>280</v>
      </c>
      <c r="S220" t="s">
        <v>630</v>
      </c>
      <c r="T220" t="s">
        <v>631</v>
      </c>
      <c r="AA220" t="s">
        <v>570</v>
      </c>
    </row>
    <row r="221" spans="1:27">
      <c r="A221" t="s">
        <v>1727</v>
      </c>
      <c r="B221" t="s">
        <v>250</v>
      </c>
      <c r="C221" t="s">
        <v>1737</v>
      </c>
      <c r="D221" s="66">
        <v>45421.474645664603</v>
      </c>
      <c r="E221" s="66">
        <v>45421.474423493193</v>
      </c>
      <c r="F221" s="6">
        <f t="shared" si="13"/>
        <v>1</v>
      </c>
      <c r="G221" s="6">
        <f t="shared" si="12"/>
        <v>1</v>
      </c>
      <c r="H221" s="6">
        <f t="shared" si="14"/>
        <v>5</v>
      </c>
      <c r="I221" s="6" t="str">
        <f t="shared" si="15"/>
        <v>Sim</v>
      </c>
      <c r="J221" t="s">
        <v>673</v>
      </c>
      <c r="K221" t="s">
        <v>285</v>
      </c>
      <c r="L221" t="s">
        <v>674</v>
      </c>
      <c r="M221" t="s">
        <v>292</v>
      </c>
      <c r="N221" t="s">
        <v>675</v>
      </c>
      <c r="O221" t="s">
        <v>278</v>
      </c>
      <c r="P221" t="s">
        <v>278</v>
      </c>
      <c r="S221" t="s">
        <v>676</v>
      </c>
    </row>
    <row r="222" spans="1:27">
      <c r="A222" t="s">
        <v>1725</v>
      </c>
      <c r="B222" t="s">
        <v>250</v>
      </c>
      <c r="C222" t="s">
        <v>1737</v>
      </c>
      <c r="D222" s="66">
        <v>45434.676343513354</v>
      </c>
      <c r="E222" s="66">
        <v>45426.581041147605</v>
      </c>
      <c r="F222" s="6">
        <f t="shared" si="13"/>
        <v>7</v>
      </c>
      <c r="G222" s="6">
        <f t="shared" si="12"/>
        <v>5.8279399999999999</v>
      </c>
      <c r="H222" s="6">
        <f t="shared" si="14"/>
        <v>12</v>
      </c>
      <c r="I222" s="6" t="str">
        <f t="shared" si="15"/>
        <v>Sim</v>
      </c>
      <c r="J222" t="s">
        <v>404</v>
      </c>
      <c r="K222" t="s">
        <v>283</v>
      </c>
      <c r="L222" t="s">
        <v>405</v>
      </c>
      <c r="M222" t="s">
        <v>289</v>
      </c>
      <c r="N222" t="s">
        <v>746</v>
      </c>
      <c r="O222" t="s">
        <v>280</v>
      </c>
      <c r="P222" t="s">
        <v>280</v>
      </c>
      <c r="S222" t="s">
        <v>747</v>
      </c>
      <c r="T222" t="s">
        <v>748</v>
      </c>
      <c r="Z222" t="s">
        <v>749</v>
      </c>
    </row>
    <row r="223" spans="1:27">
      <c r="A223" t="s">
        <v>1726</v>
      </c>
      <c r="B223" t="s">
        <v>551</v>
      </c>
      <c r="C223" t="s">
        <v>1733</v>
      </c>
      <c r="D223" s="66">
        <v>45441.456014520612</v>
      </c>
      <c r="E223" s="66">
        <v>45436.563767918698</v>
      </c>
      <c r="F223" s="6">
        <f t="shared" si="13"/>
        <v>4</v>
      </c>
      <c r="G223" s="6">
        <f t="shared" si="12"/>
        <v>2.066262</v>
      </c>
      <c r="H223" s="6">
        <f t="shared" si="14"/>
        <v>12</v>
      </c>
      <c r="I223" s="6" t="str">
        <f t="shared" si="15"/>
        <v>Sim</v>
      </c>
      <c r="J223" t="s">
        <v>15</v>
      </c>
      <c r="K223" t="s">
        <v>387</v>
      </c>
      <c r="L223" t="s">
        <v>388</v>
      </c>
      <c r="M223" t="s">
        <v>251</v>
      </c>
      <c r="N223" t="s">
        <v>552</v>
      </c>
      <c r="O223" t="s">
        <v>280</v>
      </c>
      <c r="P223" t="s">
        <v>334</v>
      </c>
      <c r="S223" t="s">
        <v>580</v>
      </c>
      <c r="T223" t="s">
        <v>581</v>
      </c>
      <c r="U223" t="s">
        <v>582</v>
      </c>
    </row>
    <row r="224" spans="1:27">
      <c r="A224" t="s">
        <v>1728</v>
      </c>
      <c r="B224" t="s">
        <v>250</v>
      </c>
      <c r="C224" t="s">
        <v>1737</v>
      </c>
      <c r="D224" s="66">
        <v>45427.748816258762</v>
      </c>
      <c r="E224" s="66">
        <v>45420.620665042778</v>
      </c>
      <c r="F224" s="6">
        <f t="shared" si="13"/>
        <v>6</v>
      </c>
      <c r="G224" s="6">
        <f t="shared" si="12"/>
        <v>3.7887849999999998</v>
      </c>
      <c r="H224" s="6">
        <f t="shared" si="14"/>
        <v>12</v>
      </c>
      <c r="I224" s="6" t="str">
        <f t="shared" si="15"/>
        <v>Sim</v>
      </c>
      <c r="J224" t="s">
        <v>484</v>
      </c>
      <c r="K224" t="s">
        <v>387</v>
      </c>
      <c r="L224" t="s">
        <v>388</v>
      </c>
      <c r="M224" t="s">
        <v>334</v>
      </c>
      <c r="N224" t="s">
        <v>583</v>
      </c>
      <c r="O224" t="s">
        <v>280</v>
      </c>
      <c r="P224" t="s">
        <v>280</v>
      </c>
      <c r="Q224">
        <v>1</v>
      </c>
      <c r="R224">
        <v>1</v>
      </c>
      <c r="S224" t="s">
        <v>584</v>
      </c>
      <c r="T224" t="s">
        <v>585</v>
      </c>
      <c r="U224" t="s">
        <v>586</v>
      </c>
      <c r="V224" t="s">
        <v>587</v>
      </c>
    </row>
    <row r="225" spans="1:27">
      <c r="A225" t="s">
        <v>1722</v>
      </c>
      <c r="B225" t="s">
        <v>250</v>
      </c>
      <c r="C225" t="s">
        <v>1736</v>
      </c>
      <c r="D225" s="66">
        <v>45429.496406667407</v>
      </c>
      <c r="E225" s="66">
        <v>45411.740536330268</v>
      </c>
      <c r="F225" s="6">
        <f t="shared" si="13"/>
        <v>15</v>
      </c>
      <c r="G225" s="6">
        <f t="shared" si="12"/>
        <v>13.130185000000001</v>
      </c>
      <c r="H225" s="6">
        <f t="shared" si="14"/>
        <v>12</v>
      </c>
      <c r="I225" s="6" t="str">
        <f t="shared" si="15"/>
        <v>Não</v>
      </c>
      <c r="J225" t="s">
        <v>484</v>
      </c>
      <c r="K225" t="s">
        <v>387</v>
      </c>
      <c r="L225" t="s">
        <v>588</v>
      </c>
      <c r="M225" t="s">
        <v>292</v>
      </c>
      <c r="N225" t="s">
        <v>589</v>
      </c>
      <c r="O225" t="s">
        <v>280</v>
      </c>
      <c r="P225" t="s">
        <v>280</v>
      </c>
      <c r="Q225">
        <v>4</v>
      </c>
      <c r="R225">
        <v>0</v>
      </c>
      <c r="S225" t="s">
        <v>590</v>
      </c>
      <c r="V225" t="s">
        <v>591</v>
      </c>
      <c r="W225" t="s">
        <v>592</v>
      </c>
      <c r="Y225" t="s">
        <v>593</v>
      </c>
    </row>
    <row r="226" spans="1:27">
      <c r="A226" t="s">
        <v>1722</v>
      </c>
      <c r="B226" t="s">
        <v>250</v>
      </c>
      <c r="C226" t="s">
        <v>1737</v>
      </c>
      <c r="D226" s="66">
        <v>45420.742570797942</v>
      </c>
      <c r="E226" s="66">
        <v>45418.46135169686</v>
      </c>
      <c r="F226" s="6">
        <f t="shared" si="13"/>
        <v>3</v>
      </c>
      <c r="G226" s="6">
        <f t="shared" si="12"/>
        <v>1.93191</v>
      </c>
      <c r="H226" s="6">
        <f t="shared" si="14"/>
        <v>5</v>
      </c>
      <c r="I226" s="6" t="str">
        <f t="shared" si="15"/>
        <v>Sim</v>
      </c>
      <c r="J226" t="s">
        <v>544</v>
      </c>
      <c r="K226" t="s">
        <v>285</v>
      </c>
      <c r="L226" t="s">
        <v>545</v>
      </c>
      <c r="M226" t="s">
        <v>292</v>
      </c>
      <c r="N226" t="s">
        <v>546</v>
      </c>
      <c r="O226" t="s">
        <v>278</v>
      </c>
      <c r="P226" t="s">
        <v>278</v>
      </c>
      <c r="Q226">
        <v>1</v>
      </c>
      <c r="R226">
        <v>0</v>
      </c>
      <c r="S226" t="s">
        <v>548</v>
      </c>
      <c r="V226" t="s">
        <v>549</v>
      </c>
      <c r="W226" t="s">
        <v>550</v>
      </c>
    </row>
    <row r="227" spans="1:27">
      <c r="A227" t="s">
        <v>1728</v>
      </c>
      <c r="B227" t="s">
        <v>250</v>
      </c>
      <c r="C227" t="s">
        <v>1733</v>
      </c>
      <c r="D227" s="66">
        <v>45433.519909541748</v>
      </c>
      <c r="E227" s="66">
        <v>45432.521180812946</v>
      </c>
      <c r="F227" s="6">
        <f t="shared" si="13"/>
        <v>2</v>
      </c>
      <c r="G227" s="6">
        <f t="shared" si="12"/>
        <v>2</v>
      </c>
      <c r="H227" s="6">
        <f t="shared" si="14"/>
        <v>8</v>
      </c>
      <c r="I227" s="6" t="str">
        <f t="shared" si="15"/>
        <v>Sim</v>
      </c>
      <c r="J227" t="s">
        <v>15</v>
      </c>
      <c r="K227" t="s">
        <v>387</v>
      </c>
      <c r="L227" t="s">
        <v>388</v>
      </c>
      <c r="M227" t="s">
        <v>292</v>
      </c>
      <c r="N227" t="s">
        <v>603</v>
      </c>
      <c r="O227" t="s">
        <v>279</v>
      </c>
      <c r="P227" t="s">
        <v>547</v>
      </c>
      <c r="Q227">
        <v>1</v>
      </c>
      <c r="R227">
        <v>1</v>
      </c>
      <c r="S227" t="s">
        <v>590</v>
      </c>
      <c r="V227" t="s">
        <v>604</v>
      </c>
      <c r="AA227" t="s">
        <v>605</v>
      </c>
    </row>
    <row r="228" spans="1:27">
      <c r="A228" t="s">
        <v>1723</v>
      </c>
      <c r="B228" t="s">
        <v>250</v>
      </c>
      <c r="C228" t="s">
        <v>1735</v>
      </c>
      <c r="D228" s="66">
        <v>45441.708966816215</v>
      </c>
      <c r="E228" s="66">
        <v>45439.4399703448</v>
      </c>
      <c r="F228" s="6">
        <f t="shared" si="13"/>
        <v>3</v>
      </c>
      <c r="G228" s="6">
        <f t="shared" si="12"/>
        <v>3</v>
      </c>
      <c r="H228" s="6">
        <f t="shared" si="14"/>
        <v>8</v>
      </c>
      <c r="I228" s="6" t="str">
        <f t="shared" si="15"/>
        <v>Sim</v>
      </c>
      <c r="J228" t="s">
        <v>420</v>
      </c>
      <c r="K228" t="s">
        <v>288</v>
      </c>
      <c r="L228" t="s">
        <v>421</v>
      </c>
      <c r="M228" t="s">
        <v>290</v>
      </c>
      <c r="N228" t="s">
        <v>564</v>
      </c>
      <c r="O228" t="s">
        <v>279</v>
      </c>
      <c r="P228" t="s">
        <v>278</v>
      </c>
      <c r="S228" t="s">
        <v>565</v>
      </c>
      <c r="X228" t="s">
        <v>566</v>
      </c>
      <c r="AA228" t="s">
        <v>612</v>
      </c>
    </row>
    <row r="229" spans="1:27">
      <c r="A229" t="s">
        <v>1731</v>
      </c>
      <c r="B229" t="s">
        <v>250</v>
      </c>
      <c r="C229" t="s">
        <v>1736</v>
      </c>
      <c r="D229" s="66">
        <v>45443.601857697467</v>
      </c>
      <c r="E229" s="66">
        <v>45443.373868622868</v>
      </c>
      <c r="F229" s="6">
        <f t="shared" si="13"/>
        <v>1</v>
      </c>
      <c r="G229" s="6">
        <f t="shared" si="12"/>
        <v>1</v>
      </c>
      <c r="H229" s="6">
        <f t="shared" si="14"/>
        <v>5</v>
      </c>
      <c r="I229" s="6" t="str">
        <f t="shared" si="15"/>
        <v>Sim</v>
      </c>
      <c r="J229" t="s">
        <v>624</v>
      </c>
      <c r="K229" t="s">
        <v>284</v>
      </c>
      <c r="L229" t="s">
        <v>625</v>
      </c>
      <c r="M229" t="s">
        <v>290</v>
      </c>
      <c r="N229" t="s">
        <v>350</v>
      </c>
      <c r="O229" t="s">
        <v>278</v>
      </c>
      <c r="P229" t="s">
        <v>278</v>
      </c>
      <c r="S229" t="s">
        <v>626</v>
      </c>
      <c r="AA229" t="s">
        <v>617</v>
      </c>
    </row>
    <row r="230" spans="1:27">
      <c r="A230" t="s">
        <v>1730</v>
      </c>
      <c r="B230" t="s">
        <v>551</v>
      </c>
      <c r="C230" t="s">
        <v>1734</v>
      </c>
      <c r="D230" s="66">
        <v>45439.689216800434</v>
      </c>
      <c r="E230" s="66">
        <v>45436.561919756568</v>
      </c>
      <c r="F230" s="6">
        <f t="shared" si="13"/>
        <v>2</v>
      </c>
      <c r="G230" s="6">
        <f t="shared" si="12"/>
        <v>2</v>
      </c>
      <c r="H230" s="6">
        <f t="shared" si="14"/>
        <v>12</v>
      </c>
      <c r="I230" s="6" t="str">
        <f t="shared" si="15"/>
        <v>Sim</v>
      </c>
      <c r="J230" t="s">
        <v>15</v>
      </c>
      <c r="K230" t="s">
        <v>387</v>
      </c>
      <c r="L230" t="s">
        <v>388</v>
      </c>
      <c r="M230" t="s">
        <v>251</v>
      </c>
      <c r="N230" t="s">
        <v>560</v>
      </c>
      <c r="O230" t="s">
        <v>280</v>
      </c>
      <c r="P230" t="s">
        <v>334</v>
      </c>
      <c r="S230" t="s">
        <v>618</v>
      </c>
      <c r="T230" t="s">
        <v>619</v>
      </c>
    </row>
    <row r="231" spans="1:27">
      <c r="A231" t="s">
        <v>1725</v>
      </c>
      <c r="B231" t="s">
        <v>43</v>
      </c>
      <c r="C231" t="s">
        <v>1737</v>
      </c>
      <c r="D231" s="66">
        <v>45422.473734531413</v>
      </c>
      <c r="E231" s="66">
        <v>45414.622000017654</v>
      </c>
      <c r="F231" s="6">
        <f t="shared" si="13"/>
        <v>7</v>
      </c>
      <c r="G231" s="6">
        <f t="shared" si="12"/>
        <v>2.9713079999999996</v>
      </c>
      <c r="H231" s="6">
        <f t="shared" si="14"/>
        <v>5</v>
      </c>
      <c r="I231" s="6" t="str">
        <f t="shared" si="15"/>
        <v>Sim</v>
      </c>
      <c r="J231" t="s">
        <v>624</v>
      </c>
      <c r="K231" t="s">
        <v>284</v>
      </c>
      <c r="L231" t="s">
        <v>663</v>
      </c>
      <c r="M231" t="s">
        <v>290</v>
      </c>
      <c r="N231" t="s">
        <v>664</v>
      </c>
      <c r="O231" t="s">
        <v>278</v>
      </c>
      <c r="P231" t="s">
        <v>278</v>
      </c>
      <c r="Q231">
        <v>1</v>
      </c>
      <c r="R231">
        <v>1</v>
      </c>
      <c r="S231" t="s">
        <v>665</v>
      </c>
      <c r="V231" t="s">
        <v>666</v>
      </c>
      <c r="W231" t="s">
        <v>667</v>
      </c>
      <c r="AA231" t="s">
        <v>623</v>
      </c>
    </row>
    <row r="232" spans="1:27">
      <c r="A232" t="s">
        <v>1728</v>
      </c>
      <c r="B232" t="s">
        <v>250</v>
      </c>
      <c r="C232" t="s">
        <v>1736</v>
      </c>
      <c r="D232" s="66">
        <v>45434.614987706533</v>
      </c>
      <c r="E232" s="66">
        <v>45429.418965175311</v>
      </c>
      <c r="F232" s="6">
        <f t="shared" si="13"/>
        <v>4</v>
      </c>
      <c r="G232" s="6">
        <f t="shared" si="12"/>
        <v>4</v>
      </c>
      <c r="H232" s="6">
        <f t="shared" si="14"/>
        <v>5</v>
      </c>
      <c r="I232" s="6" t="str">
        <f t="shared" si="15"/>
        <v>Sim</v>
      </c>
      <c r="J232" t="s">
        <v>624</v>
      </c>
      <c r="K232" t="s">
        <v>284</v>
      </c>
      <c r="L232" t="s">
        <v>625</v>
      </c>
      <c r="M232" t="s">
        <v>290</v>
      </c>
      <c r="N232" t="s">
        <v>684</v>
      </c>
      <c r="O232" t="s">
        <v>278</v>
      </c>
      <c r="P232" t="s">
        <v>278</v>
      </c>
      <c r="Q232">
        <v>1</v>
      </c>
      <c r="R232">
        <v>1</v>
      </c>
      <c r="S232" t="s">
        <v>685</v>
      </c>
      <c r="V232" t="s">
        <v>686</v>
      </c>
    </row>
    <row r="233" spans="1:27">
      <c r="A233" t="s">
        <v>1729</v>
      </c>
      <c r="B233" t="s">
        <v>250</v>
      </c>
      <c r="C233" t="s">
        <v>1734</v>
      </c>
      <c r="D233" s="66">
        <v>45429.609122906426</v>
      </c>
      <c r="E233" s="66">
        <v>45422.636626154177</v>
      </c>
      <c r="F233" s="6">
        <f t="shared" si="13"/>
        <v>6</v>
      </c>
      <c r="G233" s="6">
        <f t="shared" ref="G233:G296" si="16">F233-U233-W233-Z233</f>
        <v>6</v>
      </c>
      <c r="H233" s="6">
        <f t="shared" si="14"/>
        <v>5</v>
      </c>
      <c r="I233" s="6" t="str">
        <f t="shared" si="15"/>
        <v>Não</v>
      </c>
      <c r="J233" t="s">
        <v>624</v>
      </c>
      <c r="K233" t="s">
        <v>284</v>
      </c>
      <c r="L233" t="s">
        <v>625</v>
      </c>
      <c r="M233" t="s">
        <v>290</v>
      </c>
      <c r="N233" t="s">
        <v>350</v>
      </c>
      <c r="O233" t="s">
        <v>278</v>
      </c>
      <c r="P233" t="s">
        <v>278</v>
      </c>
      <c r="Q233">
        <v>1</v>
      </c>
      <c r="R233">
        <v>1</v>
      </c>
      <c r="S233" t="s">
        <v>744</v>
      </c>
      <c r="V233" t="s">
        <v>745</v>
      </c>
    </row>
    <row r="234" spans="1:27">
      <c r="A234" t="s">
        <v>1722</v>
      </c>
      <c r="B234" t="s">
        <v>250</v>
      </c>
      <c r="C234" t="s">
        <v>1733</v>
      </c>
      <c r="D234" s="66">
        <v>45432.532798383902</v>
      </c>
      <c r="E234" s="66">
        <v>45415.676772799765</v>
      </c>
      <c r="F234" s="6">
        <f t="shared" si="13"/>
        <v>12</v>
      </c>
      <c r="G234" s="6">
        <f t="shared" si="16"/>
        <v>-0.19130799999999937</v>
      </c>
      <c r="H234" s="6">
        <f t="shared" si="14"/>
        <v>5</v>
      </c>
      <c r="I234" s="6" t="str">
        <f t="shared" si="15"/>
        <v>Sim</v>
      </c>
      <c r="J234" t="s">
        <v>595</v>
      </c>
      <c r="K234" t="s">
        <v>288</v>
      </c>
      <c r="L234" t="s">
        <v>596</v>
      </c>
      <c r="M234" t="s">
        <v>292</v>
      </c>
      <c r="N234" t="s">
        <v>597</v>
      </c>
      <c r="O234" t="s">
        <v>278</v>
      </c>
      <c r="P234" t="s">
        <v>278</v>
      </c>
      <c r="Q234">
        <v>1</v>
      </c>
      <c r="R234">
        <v>1</v>
      </c>
      <c r="S234" t="s">
        <v>598</v>
      </c>
      <c r="T234" t="s">
        <v>599</v>
      </c>
      <c r="V234" t="s">
        <v>600</v>
      </c>
      <c r="W234" t="s">
        <v>601</v>
      </c>
      <c r="Z234" t="s">
        <v>602</v>
      </c>
    </row>
    <row r="235" spans="1:27">
      <c r="A235" t="s">
        <v>1725</v>
      </c>
      <c r="B235" t="s">
        <v>250</v>
      </c>
      <c r="C235" t="s">
        <v>1737</v>
      </c>
      <c r="D235" s="66">
        <v>45427.730471670344</v>
      </c>
      <c r="E235" s="66">
        <v>45415.472729457615</v>
      </c>
      <c r="F235" s="6">
        <f t="shared" si="13"/>
        <v>9</v>
      </c>
      <c r="G235" s="6">
        <f t="shared" si="16"/>
        <v>8.9893979999999996</v>
      </c>
      <c r="H235" s="6">
        <f t="shared" si="14"/>
        <v>5</v>
      </c>
      <c r="I235" s="6" t="str">
        <f t="shared" si="15"/>
        <v>Não</v>
      </c>
      <c r="J235" t="s">
        <v>431</v>
      </c>
      <c r="K235" t="s">
        <v>387</v>
      </c>
      <c r="L235" t="s">
        <v>588</v>
      </c>
      <c r="M235" t="s">
        <v>292</v>
      </c>
      <c r="N235" t="s">
        <v>635</v>
      </c>
      <c r="O235" t="s">
        <v>278</v>
      </c>
      <c r="P235" t="s">
        <v>278</v>
      </c>
      <c r="Q235">
        <v>1</v>
      </c>
      <c r="R235">
        <v>0</v>
      </c>
      <c r="S235" t="s">
        <v>636</v>
      </c>
      <c r="T235" t="s">
        <v>637</v>
      </c>
      <c r="V235" t="s">
        <v>638</v>
      </c>
      <c r="W235" t="s">
        <v>639</v>
      </c>
    </row>
    <row r="236" spans="1:27">
      <c r="A236" t="s">
        <v>1724</v>
      </c>
      <c r="B236" t="s">
        <v>250</v>
      </c>
      <c r="C236" t="s">
        <v>1737</v>
      </c>
      <c r="D236" s="66">
        <v>45432.512128346934</v>
      </c>
      <c r="E236" s="66">
        <v>45429.741081882785</v>
      </c>
      <c r="F236" s="6">
        <f t="shared" si="13"/>
        <v>2</v>
      </c>
      <c r="G236" s="6">
        <f t="shared" si="16"/>
        <v>2</v>
      </c>
      <c r="H236" s="6">
        <f t="shared" si="14"/>
        <v>5</v>
      </c>
      <c r="I236" s="6" t="str">
        <f t="shared" si="15"/>
        <v>Sim</v>
      </c>
      <c r="J236" t="s">
        <v>89</v>
      </c>
      <c r="K236" t="s">
        <v>387</v>
      </c>
      <c r="L236" t="s">
        <v>393</v>
      </c>
      <c r="M236" t="s">
        <v>290</v>
      </c>
      <c r="N236" t="s">
        <v>640</v>
      </c>
      <c r="O236" t="s">
        <v>278</v>
      </c>
      <c r="P236" t="s">
        <v>278</v>
      </c>
      <c r="S236" t="s">
        <v>641</v>
      </c>
      <c r="T236" t="s">
        <v>642</v>
      </c>
    </row>
    <row r="237" spans="1:27">
      <c r="A237" t="s">
        <v>1731</v>
      </c>
      <c r="B237" t="s">
        <v>250</v>
      </c>
      <c r="C237" t="s">
        <v>1736</v>
      </c>
      <c r="D237" s="66">
        <v>45440.614700584825</v>
      </c>
      <c r="E237" s="66">
        <v>45435.513097402043</v>
      </c>
      <c r="F237" s="6">
        <f t="shared" si="13"/>
        <v>4</v>
      </c>
      <c r="G237" s="6">
        <f t="shared" si="16"/>
        <v>4</v>
      </c>
      <c r="H237" s="6">
        <f t="shared" si="14"/>
        <v>5</v>
      </c>
      <c r="I237" s="6" t="str">
        <f t="shared" si="15"/>
        <v>Sim</v>
      </c>
      <c r="J237" t="s">
        <v>482</v>
      </c>
      <c r="K237" t="s">
        <v>387</v>
      </c>
      <c r="L237" t="s">
        <v>381</v>
      </c>
      <c r="M237" t="s">
        <v>292</v>
      </c>
      <c r="N237" t="s">
        <v>557</v>
      </c>
      <c r="O237" t="s">
        <v>278</v>
      </c>
      <c r="P237" t="s">
        <v>278</v>
      </c>
      <c r="S237" t="s">
        <v>558</v>
      </c>
      <c r="T237" t="s">
        <v>559</v>
      </c>
    </row>
    <row r="238" spans="1:27">
      <c r="A238" t="s">
        <v>1725</v>
      </c>
      <c r="B238" t="s">
        <v>250</v>
      </c>
      <c r="C238" t="s">
        <v>1735</v>
      </c>
      <c r="D238" s="66">
        <v>45440.61974295017</v>
      </c>
      <c r="E238" s="66">
        <v>45439.479740166113</v>
      </c>
      <c r="F238" s="6">
        <f t="shared" si="13"/>
        <v>2</v>
      </c>
      <c r="G238" s="6">
        <f t="shared" si="16"/>
        <v>1.9924310000000001</v>
      </c>
      <c r="H238" s="6">
        <f t="shared" si="14"/>
        <v>5</v>
      </c>
      <c r="I238" s="6" t="str">
        <f t="shared" si="15"/>
        <v>Sim</v>
      </c>
      <c r="J238" t="s">
        <v>482</v>
      </c>
      <c r="K238" t="s">
        <v>387</v>
      </c>
      <c r="L238" t="s">
        <v>381</v>
      </c>
      <c r="M238" t="s">
        <v>292</v>
      </c>
      <c r="N238" t="s">
        <v>603</v>
      </c>
      <c r="O238" t="s">
        <v>278</v>
      </c>
      <c r="P238" t="s">
        <v>278</v>
      </c>
      <c r="Q238">
        <v>1</v>
      </c>
      <c r="R238">
        <v>0</v>
      </c>
      <c r="S238" t="s">
        <v>620</v>
      </c>
      <c r="V238" t="s">
        <v>621</v>
      </c>
      <c r="W238" t="s">
        <v>622</v>
      </c>
    </row>
    <row r="239" spans="1:27">
      <c r="A239" t="s">
        <v>1724</v>
      </c>
      <c r="B239" t="s">
        <v>250</v>
      </c>
      <c r="C239" t="s">
        <v>1735</v>
      </c>
      <c r="D239" s="66">
        <v>45435.478511663838</v>
      </c>
      <c r="E239" s="66">
        <v>45434.512968856056</v>
      </c>
      <c r="F239" s="6">
        <f t="shared" si="13"/>
        <v>2</v>
      </c>
      <c r="G239" s="6">
        <f t="shared" si="16"/>
        <v>1.995579</v>
      </c>
      <c r="H239" s="6">
        <f t="shared" si="14"/>
        <v>5</v>
      </c>
      <c r="I239" s="6" t="str">
        <f t="shared" si="15"/>
        <v>Sim</v>
      </c>
      <c r="J239" t="s">
        <v>651</v>
      </c>
      <c r="K239" t="s">
        <v>387</v>
      </c>
      <c r="L239" t="s">
        <v>381</v>
      </c>
      <c r="M239" t="s">
        <v>289</v>
      </c>
      <c r="N239" t="s">
        <v>652</v>
      </c>
      <c r="O239" t="s">
        <v>278</v>
      </c>
      <c r="P239" t="s">
        <v>278</v>
      </c>
      <c r="Q239">
        <v>1</v>
      </c>
      <c r="R239">
        <v>0</v>
      </c>
      <c r="S239" t="s">
        <v>653</v>
      </c>
      <c r="V239" t="s">
        <v>654</v>
      </c>
      <c r="W239" t="s">
        <v>655</v>
      </c>
    </row>
    <row r="240" spans="1:27">
      <c r="A240" t="s">
        <v>1724</v>
      </c>
      <c r="B240" t="s">
        <v>551</v>
      </c>
      <c r="C240" t="s">
        <v>1735</v>
      </c>
      <c r="D240" s="66">
        <v>45439.688755904121</v>
      </c>
      <c r="E240" s="66">
        <v>45436.508396379693</v>
      </c>
      <c r="F240" s="6">
        <f t="shared" si="13"/>
        <v>2</v>
      </c>
      <c r="G240" s="6">
        <f t="shared" si="16"/>
        <v>2</v>
      </c>
      <c r="H240" s="6">
        <f t="shared" si="14"/>
        <v>12</v>
      </c>
      <c r="I240" s="6" t="str">
        <f t="shared" si="15"/>
        <v>Sim</v>
      </c>
      <c r="J240" t="s">
        <v>15</v>
      </c>
      <c r="K240" t="s">
        <v>387</v>
      </c>
      <c r="L240" t="s">
        <v>388</v>
      </c>
      <c r="M240" t="s">
        <v>251</v>
      </c>
      <c r="N240" t="s">
        <v>560</v>
      </c>
      <c r="O240" t="s">
        <v>280</v>
      </c>
      <c r="P240" t="s">
        <v>334</v>
      </c>
      <c r="S240" t="s">
        <v>656</v>
      </c>
      <c r="T240" t="s">
        <v>657</v>
      </c>
    </row>
    <row r="241" spans="1:27">
      <c r="A241" t="s">
        <v>1730</v>
      </c>
      <c r="B241" t="s">
        <v>43</v>
      </c>
      <c r="C241" t="s">
        <v>1735</v>
      </c>
      <c r="D241" s="66">
        <v>45439.465848134678</v>
      </c>
      <c r="E241" s="66">
        <v>45414.454236180172</v>
      </c>
      <c r="F241" s="6">
        <f t="shared" si="13"/>
        <v>18</v>
      </c>
      <c r="G241" s="6">
        <f t="shared" si="16"/>
        <v>14.023044000000001</v>
      </c>
      <c r="H241" s="6">
        <f t="shared" si="14"/>
        <v>5</v>
      </c>
      <c r="I241" s="6" t="str">
        <f t="shared" si="15"/>
        <v>Não</v>
      </c>
      <c r="J241" t="s">
        <v>392</v>
      </c>
      <c r="K241" t="s">
        <v>387</v>
      </c>
      <c r="L241" t="s">
        <v>388</v>
      </c>
      <c r="M241" t="s">
        <v>292</v>
      </c>
      <c r="N241" t="s">
        <v>658</v>
      </c>
      <c r="O241" t="s">
        <v>278</v>
      </c>
      <c r="P241" t="s">
        <v>278</v>
      </c>
      <c r="Q241">
        <v>3</v>
      </c>
      <c r="R241">
        <v>0</v>
      </c>
      <c r="S241" t="s">
        <v>659</v>
      </c>
      <c r="V241" t="s">
        <v>660</v>
      </c>
      <c r="W241" t="s">
        <v>661</v>
      </c>
      <c r="AA241" t="s">
        <v>662</v>
      </c>
    </row>
    <row r="242" spans="1:27">
      <c r="A242" t="s">
        <v>1727</v>
      </c>
      <c r="B242" t="s">
        <v>250</v>
      </c>
      <c r="C242" t="s">
        <v>1734</v>
      </c>
      <c r="D242" s="2">
        <v>45414.560511261567</v>
      </c>
      <c r="E242" s="2">
        <v>45405.63856146991</v>
      </c>
      <c r="F242" s="6">
        <f t="shared" si="13"/>
        <v>8</v>
      </c>
      <c r="G242" s="6">
        <f t="shared" si="16"/>
        <v>5.2549650000000003</v>
      </c>
      <c r="H242" s="6" t="str">
        <f t="shared" si="14"/>
        <v xml:space="preserve"> </v>
      </c>
      <c r="I242" s="6" t="str">
        <f t="shared" si="15"/>
        <v>Sim</v>
      </c>
      <c r="J242" t="s">
        <v>508</v>
      </c>
      <c r="K242" t="s">
        <v>285</v>
      </c>
      <c r="L242" t="s">
        <v>509</v>
      </c>
      <c r="M242" t="s">
        <v>292</v>
      </c>
      <c r="N242" t="s">
        <v>510</v>
      </c>
      <c r="Q242">
        <v>1</v>
      </c>
      <c r="R242">
        <v>0</v>
      </c>
      <c r="S242">
        <v>2.9779979999999999</v>
      </c>
      <c r="V242">
        <v>3.0114350000000001</v>
      </c>
      <c r="W242">
        <v>2.7450350000000001</v>
      </c>
      <c r="X242">
        <v>0.187442</v>
      </c>
    </row>
    <row r="243" spans="1:27">
      <c r="A243" t="s">
        <v>1724</v>
      </c>
      <c r="B243" t="s">
        <v>551</v>
      </c>
      <c r="C243" t="s">
        <v>1733</v>
      </c>
      <c r="D243" s="66">
        <v>45439.689249817704</v>
      </c>
      <c r="E243" s="66">
        <v>45436.562961338524</v>
      </c>
      <c r="F243" s="6">
        <f t="shared" si="13"/>
        <v>2</v>
      </c>
      <c r="G243" s="6">
        <f t="shared" si="16"/>
        <v>2</v>
      </c>
      <c r="H243" s="6">
        <f t="shared" si="14"/>
        <v>12</v>
      </c>
      <c r="I243" s="6" t="str">
        <f t="shared" si="15"/>
        <v>Sim</v>
      </c>
      <c r="J243" t="s">
        <v>15</v>
      </c>
      <c r="K243" t="s">
        <v>387</v>
      </c>
      <c r="L243" t="s">
        <v>388</v>
      </c>
      <c r="M243" t="s">
        <v>251</v>
      </c>
      <c r="N243" t="s">
        <v>552</v>
      </c>
      <c r="O243" t="s">
        <v>280</v>
      </c>
      <c r="P243" t="s">
        <v>334</v>
      </c>
      <c r="S243" t="s">
        <v>668</v>
      </c>
      <c r="T243" t="s">
        <v>669</v>
      </c>
    </row>
    <row r="244" spans="1:27">
      <c r="A244" t="s">
        <v>1730</v>
      </c>
      <c r="B244" t="s">
        <v>252</v>
      </c>
      <c r="C244" t="s">
        <v>1735</v>
      </c>
      <c r="D244" s="66">
        <v>45433.503558066725</v>
      </c>
      <c r="E244" s="66">
        <v>45427.375431016859</v>
      </c>
      <c r="F244" s="6">
        <f t="shared" si="13"/>
        <v>5</v>
      </c>
      <c r="G244" s="6">
        <f t="shared" si="16"/>
        <v>5</v>
      </c>
      <c r="H244" s="6" t="str">
        <f t="shared" si="14"/>
        <v xml:space="preserve"> </v>
      </c>
      <c r="I244" s="6" t="str">
        <f t="shared" si="15"/>
        <v>Sim</v>
      </c>
      <c r="J244" t="s">
        <v>643</v>
      </c>
      <c r="K244" t="s">
        <v>283</v>
      </c>
      <c r="L244" t="s">
        <v>644</v>
      </c>
      <c r="M244" t="s">
        <v>334</v>
      </c>
      <c r="N244" t="s">
        <v>376</v>
      </c>
      <c r="O244" t="s">
        <v>633</v>
      </c>
      <c r="P244" t="s">
        <v>633</v>
      </c>
      <c r="S244" t="s">
        <v>645</v>
      </c>
    </row>
    <row r="245" spans="1:27">
      <c r="A245" t="s">
        <v>1721</v>
      </c>
      <c r="B245" t="s">
        <v>250</v>
      </c>
      <c r="C245" t="s">
        <v>1734</v>
      </c>
      <c r="D245" s="66">
        <v>45433.629885998569</v>
      </c>
      <c r="E245" s="66">
        <v>45421.799139922761</v>
      </c>
      <c r="F245" s="6">
        <f t="shared" si="13"/>
        <v>9</v>
      </c>
      <c r="G245" s="6">
        <f t="shared" si="16"/>
        <v>9</v>
      </c>
      <c r="H245" s="6">
        <f t="shared" si="14"/>
        <v>12</v>
      </c>
      <c r="I245" s="6" t="str">
        <f t="shared" si="15"/>
        <v>Sim</v>
      </c>
      <c r="J245" t="s">
        <v>646</v>
      </c>
      <c r="K245" t="s">
        <v>285</v>
      </c>
      <c r="L245" t="s">
        <v>647</v>
      </c>
      <c r="M245" t="s">
        <v>291</v>
      </c>
      <c r="N245" t="s">
        <v>648</v>
      </c>
      <c r="O245" t="s">
        <v>280</v>
      </c>
      <c r="P245" t="s">
        <v>280</v>
      </c>
      <c r="S245" t="s">
        <v>649</v>
      </c>
      <c r="T245" t="s">
        <v>650</v>
      </c>
    </row>
    <row r="246" spans="1:27">
      <c r="A246" t="s">
        <v>1723</v>
      </c>
      <c r="B246" t="s">
        <v>250</v>
      </c>
      <c r="C246" t="s">
        <v>1736</v>
      </c>
      <c r="D246" s="66">
        <v>45434.533383635593</v>
      </c>
      <c r="E246" s="66">
        <v>45419.513012367694</v>
      </c>
      <c r="F246" s="6">
        <f t="shared" si="13"/>
        <v>12</v>
      </c>
      <c r="G246" s="6">
        <f t="shared" si="16"/>
        <v>-3.0193060000000003</v>
      </c>
      <c r="H246" s="6">
        <f t="shared" si="14"/>
        <v>12</v>
      </c>
      <c r="I246" s="6" t="str">
        <f t="shared" si="15"/>
        <v>Sim</v>
      </c>
      <c r="J246" t="s">
        <v>15</v>
      </c>
      <c r="K246" t="s">
        <v>387</v>
      </c>
      <c r="L246" t="s">
        <v>677</v>
      </c>
      <c r="M246" t="s">
        <v>292</v>
      </c>
      <c r="N246" t="s">
        <v>678</v>
      </c>
      <c r="O246" t="s">
        <v>280</v>
      </c>
      <c r="P246" t="s">
        <v>279</v>
      </c>
      <c r="Q246">
        <v>10</v>
      </c>
      <c r="R246">
        <v>10</v>
      </c>
      <c r="S246" t="s">
        <v>679</v>
      </c>
      <c r="V246" t="s">
        <v>553</v>
      </c>
      <c r="W246" t="s">
        <v>680</v>
      </c>
    </row>
    <row r="247" spans="1:27">
      <c r="A247" t="s">
        <v>1730</v>
      </c>
      <c r="B247" t="s">
        <v>252</v>
      </c>
      <c r="C247" t="s">
        <v>1735</v>
      </c>
      <c r="D247" s="66">
        <v>45432.526829246286</v>
      </c>
      <c r="E247" s="66">
        <v>45428.689207043361</v>
      </c>
      <c r="F247" s="6">
        <f t="shared" si="13"/>
        <v>3</v>
      </c>
      <c r="G247" s="6">
        <f t="shared" si="16"/>
        <v>3</v>
      </c>
      <c r="H247" s="6">
        <f t="shared" si="14"/>
        <v>5</v>
      </c>
      <c r="I247" s="6" t="str">
        <f t="shared" si="15"/>
        <v>Sim</v>
      </c>
      <c r="J247" t="s">
        <v>670</v>
      </c>
      <c r="K247" t="s">
        <v>288</v>
      </c>
      <c r="L247" t="s">
        <v>671</v>
      </c>
      <c r="M247" t="s">
        <v>292</v>
      </c>
      <c r="N247" t="s">
        <v>303</v>
      </c>
      <c r="O247" t="s">
        <v>278</v>
      </c>
      <c r="P247" t="s">
        <v>278</v>
      </c>
      <c r="S247" t="s">
        <v>672</v>
      </c>
    </row>
    <row r="248" spans="1:27">
      <c r="A248" t="s">
        <v>1724</v>
      </c>
      <c r="B248" t="s">
        <v>252</v>
      </c>
      <c r="C248" t="s">
        <v>1735</v>
      </c>
      <c r="D248" s="66">
        <v>45433.432551378268</v>
      </c>
      <c r="E248" s="66">
        <v>45432.681460334737</v>
      </c>
      <c r="F248" s="6">
        <f t="shared" si="13"/>
        <v>2</v>
      </c>
      <c r="G248" s="6">
        <f t="shared" si="16"/>
        <v>2</v>
      </c>
      <c r="H248" s="6">
        <f t="shared" si="14"/>
        <v>5</v>
      </c>
      <c r="I248" s="6" t="str">
        <f t="shared" si="15"/>
        <v>Sim</v>
      </c>
      <c r="J248" t="s">
        <v>415</v>
      </c>
      <c r="K248" t="s">
        <v>387</v>
      </c>
      <c r="L248" t="s">
        <v>381</v>
      </c>
      <c r="M248" t="s">
        <v>292</v>
      </c>
      <c r="N248" t="s">
        <v>350</v>
      </c>
      <c r="O248" t="s">
        <v>278</v>
      </c>
      <c r="P248" t="s">
        <v>278</v>
      </c>
      <c r="S248" t="s">
        <v>563</v>
      </c>
    </row>
    <row r="249" spans="1:27">
      <c r="A249" t="s">
        <v>1726</v>
      </c>
      <c r="B249" t="s">
        <v>250</v>
      </c>
      <c r="C249" t="s">
        <v>1733</v>
      </c>
      <c r="D249" s="66">
        <v>45427.730388630283</v>
      </c>
      <c r="E249" s="66">
        <v>45422.499163421446</v>
      </c>
      <c r="F249" s="6">
        <f t="shared" si="13"/>
        <v>4</v>
      </c>
      <c r="G249" s="6">
        <f t="shared" si="16"/>
        <v>2.0198499999999999</v>
      </c>
      <c r="H249" s="6">
        <f t="shared" si="14"/>
        <v>5</v>
      </c>
      <c r="I249" s="6" t="str">
        <f t="shared" si="15"/>
        <v>Sim</v>
      </c>
      <c r="J249" t="s">
        <v>415</v>
      </c>
      <c r="K249" t="s">
        <v>387</v>
      </c>
      <c r="L249" t="s">
        <v>381</v>
      </c>
      <c r="M249" t="s">
        <v>292</v>
      </c>
      <c r="N249" t="s">
        <v>571</v>
      </c>
      <c r="O249" t="s">
        <v>278</v>
      </c>
      <c r="P249" t="s">
        <v>547</v>
      </c>
      <c r="Q249">
        <v>2</v>
      </c>
      <c r="R249">
        <v>0</v>
      </c>
      <c r="S249" t="s">
        <v>572</v>
      </c>
      <c r="V249" t="s">
        <v>573</v>
      </c>
      <c r="W249" t="s">
        <v>574</v>
      </c>
    </row>
    <row r="250" spans="1:27">
      <c r="A250" t="s">
        <v>1724</v>
      </c>
      <c r="B250" t="s">
        <v>250</v>
      </c>
      <c r="C250" t="s">
        <v>1737</v>
      </c>
      <c r="D250" s="66">
        <v>45421.740135948246</v>
      </c>
      <c r="E250" s="66">
        <v>45419.509743195449</v>
      </c>
      <c r="F250" s="6">
        <f t="shared" si="13"/>
        <v>3</v>
      </c>
      <c r="G250" s="6">
        <f t="shared" si="16"/>
        <v>2.9997919999999998</v>
      </c>
      <c r="H250" s="6">
        <f t="shared" si="14"/>
        <v>8</v>
      </c>
      <c r="I250" s="6" t="str">
        <f t="shared" si="15"/>
        <v>Sim</v>
      </c>
      <c r="J250" t="s">
        <v>15</v>
      </c>
      <c r="K250" t="s">
        <v>387</v>
      </c>
      <c r="L250" t="s">
        <v>388</v>
      </c>
      <c r="M250" t="s">
        <v>289</v>
      </c>
      <c r="N250" t="s">
        <v>148</v>
      </c>
      <c r="O250" t="s">
        <v>279</v>
      </c>
      <c r="P250" t="s">
        <v>547</v>
      </c>
      <c r="Q250">
        <v>1</v>
      </c>
      <c r="R250">
        <v>6</v>
      </c>
      <c r="S250" t="s">
        <v>642</v>
      </c>
      <c r="V250" t="s">
        <v>691</v>
      </c>
      <c r="W250" t="s">
        <v>676</v>
      </c>
    </row>
    <row r="251" spans="1:27">
      <c r="A251" t="s">
        <v>1724</v>
      </c>
      <c r="B251" t="s">
        <v>551</v>
      </c>
      <c r="C251" t="s">
        <v>1735</v>
      </c>
      <c r="D251" s="66">
        <v>45439.68906549953</v>
      </c>
      <c r="E251" s="66">
        <v>45436.527819890995</v>
      </c>
      <c r="F251" s="6">
        <f t="shared" si="13"/>
        <v>2</v>
      </c>
      <c r="G251" s="6">
        <f t="shared" si="16"/>
        <v>2</v>
      </c>
      <c r="H251" s="6">
        <f t="shared" si="14"/>
        <v>12</v>
      </c>
      <c r="I251" s="6" t="str">
        <f t="shared" si="15"/>
        <v>Sim</v>
      </c>
      <c r="J251" t="s">
        <v>15</v>
      </c>
      <c r="K251" t="s">
        <v>387</v>
      </c>
      <c r="L251" t="s">
        <v>388</v>
      </c>
      <c r="M251" t="s">
        <v>251</v>
      </c>
      <c r="N251" t="s">
        <v>552</v>
      </c>
      <c r="O251" t="s">
        <v>280</v>
      </c>
      <c r="P251" t="s">
        <v>334</v>
      </c>
      <c r="S251" t="s">
        <v>692</v>
      </c>
      <c r="T251" t="s">
        <v>693</v>
      </c>
    </row>
    <row r="252" spans="1:27">
      <c r="A252" t="s">
        <v>1722</v>
      </c>
      <c r="B252" t="s">
        <v>250</v>
      </c>
      <c r="C252" t="s">
        <v>1733</v>
      </c>
      <c r="D252" s="66">
        <v>45414.472803161225</v>
      </c>
      <c r="E252" s="66">
        <v>45411.587272659046</v>
      </c>
      <c r="F252" s="6">
        <f t="shared" si="13"/>
        <v>4</v>
      </c>
      <c r="G252" s="6">
        <f t="shared" si="16"/>
        <v>4</v>
      </c>
      <c r="H252" s="6">
        <f t="shared" si="14"/>
        <v>5</v>
      </c>
      <c r="I252" s="6" t="str">
        <f t="shared" si="15"/>
        <v>Sim</v>
      </c>
      <c r="J252" t="s">
        <v>484</v>
      </c>
      <c r="K252" t="s">
        <v>387</v>
      </c>
      <c r="L252" t="s">
        <v>588</v>
      </c>
      <c r="M252" t="s">
        <v>292</v>
      </c>
      <c r="N252" t="s">
        <v>694</v>
      </c>
      <c r="O252" t="s">
        <v>278</v>
      </c>
      <c r="P252" t="s">
        <v>278</v>
      </c>
      <c r="Q252">
        <v>1</v>
      </c>
      <c r="R252">
        <v>1</v>
      </c>
      <c r="S252" t="s">
        <v>695</v>
      </c>
      <c r="V252" t="s">
        <v>696</v>
      </c>
    </row>
    <row r="253" spans="1:27">
      <c r="A253" t="s">
        <v>1725</v>
      </c>
      <c r="B253" t="s">
        <v>250</v>
      </c>
      <c r="C253" t="s">
        <v>1735</v>
      </c>
      <c r="D253" s="66">
        <v>45418.474117076286</v>
      </c>
      <c r="E253" s="66">
        <v>45414.416274792908</v>
      </c>
      <c r="F253" s="6">
        <f t="shared" si="13"/>
        <v>3</v>
      </c>
      <c r="G253" s="6">
        <f t="shared" si="16"/>
        <v>-0.76410899999999993</v>
      </c>
      <c r="H253" s="6">
        <f t="shared" si="14"/>
        <v>8</v>
      </c>
      <c r="I253" s="6" t="str">
        <f t="shared" si="15"/>
        <v>Sim</v>
      </c>
      <c r="J253" t="s">
        <v>594</v>
      </c>
      <c r="K253" t="s">
        <v>288</v>
      </c>
      <c r="L253" t="s">
        <v>697</v>
      </c>
      <c r="M253" t="s">
        <v>334</v>
      </c>
      <c r="N253" t="s">
        <v>698</v>
      </c>
      <c r="O253" t="s">
        <v>279</v>
      </c>
      <c r="P253" t="s">
        <v>278</v>
      </c>
      <c r="Q253">
        <v>1</v>
      </c>
      <c r="R253">
        <v>1</v>
      </c>
      <c r="S253" t="s">
        <v>699</v>
      </c>
      <c r="V253" t="s">
        <v>700</v>
      </c>
      <c r="W253" t="s">
        <v>701</v>
      </c>
    </row>
    <row r="254" spans="1:27">
      <c r="A254" t="s">
        <v>1725</v>
      </c>
      <c r="B254" t="s">
        <v>551</v>
      </c>
      <c r="C254" t="s">
        <v>1737</v>
      </c>
      <c r="D254" s="66">
        <v>45439.689106165577</v>
      </c>
      <c r="E254" s="66">
        <v>45436.559370373303</v>
      </c>
      <c r="F254" s="6">
        <f t="shared" si="13"/>
        <v>2</v>
      </c>
      <c r="G254" s="6">
        <f t="shared" si="16"/>
        <v>2</v>
      </c>
      <c r="H254" s="6">
        <f t="shared" si="14"/>
        <v>12</v>
      </c>
      <c r="I254" s="6" t="str">
        <f t="shared" si="15"/>
        <v>Sim</v>
      </c>
      <c r="J254" t="s">
        <v>15</v>
      </c>
      <c r="K254" t="s">
        <v>387</v>
      </c>
      <c r="L254" t="s">
        <v>388</v>
      </c>
      <c r="M254" t="s">
        <v>251</v>
      </c>
      <c r="N254" t="s">
        <v>552</v>
      </c>
      <c r="O254" t="s">
        <v>280</v>
      </c>
      <c r="P254" t="s">
        <v>334</v>
      </c>
      <c r="S254" t="s">
        <v>702</v>
      </c>
      <c r="T254" t="s">
        <v>703</v>
      </c>
    </row>
    <row r="255" spans="1:27">
      <c r="A255" t="s">
        <v>1726</v>
      </c>
      <c r="B255" t="s">
        <v>551</v>
      </c>
      <c r="C255" t="s">
        <v>1734</v>
      </c>
      <c r="D255" s="66">
        <v>45439.688849011611</v>
      </c>
      <c r="E255" s="66">
        <v>45436.511793056758</v>
      </c>
      <c r="F255" s="6">
        <f t="shared" si="13"/>
        <v>2</v>
      </c>
      <c r="G255" s="6">
        <f t="shared" si="16"/>
        <v>2</v>
      </c>
      <c r="H255" s="6">
        <f t="shared" si="14"/>
        <v>12</v>
      </c>
      <c r="I255" s="6" t="str">
        <f t="shared" si="15"/>
        <v>Sim</v>
      </c>
      <c r="J255" t="s">
        <v>15</v>
      </c>
      <c r="K255" t="s">
        <v>387</v>
      </c>
      <c r="L255" t="s">
        <v>388</v>
      </c>
      <c r="M255" t="s">
        <v>251</v>
      </c>
      <c r="N255" t="s">
        <v>704</v>
      </c>
      <c r="O255" t="s">
        <v>280</v>
      </c>
      <c r="P255" t="s">
        <v>334</v>
      </c>
      <c r="S255" t="s">
        <v>705</v>
      </c>
      <c r="T255" t="s">
        <v>706</v>
      </c>
    </row>
    <row r="256" spans="1:27">
      <c r="A256" t="s">
        <v>1724</v>
      </c>
      <c r="B256" t="s">
        <v>250</v>
      </c>
      <c r="C256" t="s">
        <v>1737</v>
      </c>
      <c r="D256" s="66">
        <v>45440.615118495989</v>
      </c>
      <c r="E256" s="66">
        <v>45428.520839129618</v>
      </c>
      <c r="F256" s="6">
        <f t="shared" si="13"/>
        <v>9</v>
      </c>
      <c r="G256" s="6">
        <f t="shared" si="16"/>
        <v>4.8690160000000002</v>
      </c>
      <c r="H256" s="6">
        <f t="shared" si="14"/>
        <v>5</v>
      </c>
      <c r="I256" s="6" t="str">
        <f t="shared" si="15"/>
        <v>Sim</v>
      </c>
      <c r="J256" t="s">
        <v>415</v>
      </c>
      <c r="K256" t="s">
        <v>387</v>
      </c>
      <c r="L256" t="s">
        <v>606</v>
      </c>
      <c r="M256" t="s">
        <v>292</v>
      </c>
      <c r="N256" t="s">
        <v>607</v>
      </c>
      <c r="O256" t="s">
        <v>278</v>
      </c>
      <c r="P256" t="s">
        <v>278</v>
      </c>
      <c r="Q256">
        <v>3</v>
      </c>
      <c r="R256">
        <v>0</v>
      </c>
      <c r="S256" t="s">
        <v>608</v>
      </c>
      <c r="T256" t="s">
        <v>609</v>
      </c>
      <c r="V256" t="s">
        <v>610</v>
      </c>
      <c r="W256" t="s">
        <v>611</v>
      </c>
      <c r="AA256" t="s">
        <v>712</v>
      </c>
    </row>
    <row r="257" spans="1:27">
      <c r="A257" t="s">
        <v>1726</v>
      </c>
      <c r="B257" t="s">
        <v>250</v>
      </c>
      <c r="C257" t="s">
        <v>1735</v>
      </c>
      <c r="D257" s="66">
        <v>45439.489459136195</v>
      </c>
      <c r="E257" s="66">
        <v>45433.421958487466</v>
      </c>
      <c r="F257" s="6">
        <f t="shared" si="13"/>
        <v>5</v>
      </c>
      <c r="G257" s="6">
        <f t="shared" si="16"/>
        <v>1.9404629999999998</v>
      </c>
      <c r="H257" s="6">
        <f t="shared" si="14"/>
        <v>5</v>
      </c>
      <c r="I257" s="6" t="str">
        <f t="shared" si="15"/>
        <v>Sim</v>
      </c>
      <c r="J257" t="s">
        <v>415</v>
      </c>
      <c r="K257" t="s">
        <v>387</v>
      </c>
      <c r="L257" t="s">
        <v>381</v>
      </c>
      <c r="M257" t="s">
        <v>292</v>
      </c>
      <c r="N257" t="s">
        <v>613</v>
      </c>
      <c r="O257" t="s">
        <v>278</v>
      </c>
      <c r="P257" t="s">
        <v>278</v>
      </c>
      <c r="Q257">
        <v>3</v>
      </c>
      <c r="R257">
        <v>0</v>
      </c>
      <c r="S257" t="s">
        <v>614</v>
      </c>
      <c r="V257" t="s">
        <v>615</v>
      </c>
      <c r="W257" t="s">
        <v>616</v>
      </c>
    </row>
    <row r="258" spans="1:27">
      <c r="A258" t="s">
        <v>1731</v>
      </c>
      <c r="B258" t="s">
        <v>250</v>
      </c>
      <c r="C258" t="s">
        <v>1735</v>
      </c>
      <c r="D258" s="66">
        <v>45421.747376211846</v>
      </c>
      <c r="E258" s="66">
        <v>45421.744304739841</v>
      </c>
      <c r="F258" s="6">
        <f t="shared" ref="F258:F321" si="17">NETWORKDAYS.INTL(E258,D258)</f>
        <v>1</v>
      </c>
      <c r="G258" s="6">
        <f t="shared" si="16"/>
        <v>0.99956</v>
      </c>
      <c r="H258" s="6" t="str">
        <f t="shared" ref="H258:H321" si="18">IF(O258="Média",8,IF(O258="Normal",5,IF(O258="Alta",12," ")))</f>
        <v xml:space="preserve"> </v>
      </c>
      <c r="I258" s="6" t="str">
        <f t="shared" ref="I258:I321" si="19">IF(G258&lt;=H258, "Sim","Não")</f>
        <v>Sim</v>
      </c>
      <c r="J258" t="s">
        <v>15</v>
      </c>
      <c r="K258" t="s">
        <v>387</v>
      </c>
      <c r="L258" t="s">
        <v>677</v>
      </c>
      <c r="M258" t="s">
        <v>289</v>
      </c>
      <c r="N258" t="s">
        <v>148</v>
      </c>
      <c r="O258" t="s">
        <v>547</v>
      </c>
      <c r="P258" t="s">
        <v>279</v>
      </c>
      <c r="Q258">
        <v>1</v>
      </c>
      <c r="R258">
        <v>1</v>
      </c>
      <c r="S258" t="s">
        <v>716</v>
      </c>
      <c r="V258" t="s">
        <v>717</v>
      </c>
      <c r="W258" t="s">
        <v>718</v>
      </c>
    </row>
    <row r="259" spans="1:27">
      <c r="A259" t="s">
        <v>1728</v>
      </c>
      <c r="B259" t="s">
        <v>250</v>
      </c>
      <c r="C259" t="s">
        <v>1733</v>
      </c>
      <c r="D259" s="66">
        <v>45432.512378384308</v>
      </c>
      <c r="E259" s="66">
        <v>45429.72896130415</v>
      </c>
      <c r="F259" s="6">
        <f t="shared" si="17"/>
        <v>2</v>
      </c>
      <c r="G259" s="6">
        <f t="shared" si="16"/>
        <v>2</v>
      </c>
      <c r="H259" s="6">
        <f t="shared" si="18"/>
        <v>5</v>
      </c>
      <c r="I259" s="6" t="str">
        <f t="shared" si="19"/>
        <v>Sim</v>
      </c>
      <c r="J259" t="s">
        <v>89</v>
      </c>
      <c r="K259" t="s">
        <v>387</v>
      </c>
      <c r="L259" t="s">
        <v>393</v>
      </c>
      <c r="M259" t="s">
        <v>290</v>
      </c>
      <c r="N259" t="s">
        <v>719</v>
      </c>
      <c r="O259" t="s">
        <v>278</v>
      </c>
      <c r="P259" t="s">
        <v>278</v>
      </c>
      <c r="S259" t="s">
        <v>720</v>
      </c>
    </row>
    <row r="260" spans="1:27">
      <c r="A260" t="s">
        <v>1726</v>
      </c>
      <c r="B260" t="s">
        <v>43</v>
      </c>
      <c r="C260" t="s">
        <v>1735</v>
      </c>
      <c r="D260" s="66">
        <v>45440.613975594737</v>
      </c>
      <c r="E260" s="66">
        <v>45429.523830757927</v>
      </c>
      <c r="F260" s="6">
        <f t="shared" si="17"/>
        <v>8</v>
      </c>
      <c r="G260" s="6">
        <f t="shared" si="16"/>
        <v>6.8577779999999997</v>
      </c>
      <c r="H260" s="6">
        <f t="shared" si="18"/>
        <v>5</v>
      </c>
      <c r="I260" s="6" t="str">
        <f t="shared" si="19"/>
        <v>Não</v>
      </c>
      <c r="J260" t="s">
        <v>415</v>
      </c>
      <c r="K260" t="s">
        <v>387</v>
      </c>
      <c r="L260" t="s">
        <v>606</v>
      </c>
      <c r="M260" t="s">
        <v>292</v>
      </c>
      <c r="N260" t="s">
        <v>707</v>
      </c>
      <c r="O260" t="s">
        <v>278</v>
      </c>
      <c r="P260" t="s">
        <v>278</v>
      </c>
      <c r="Q260">
        <v>3</v>
      </c>
      <c r="R260">
        <v>0</v>
      </c>
      <c r="S260" t="s">
        <v>708</v>
      </c>
      <c r="T260" t="s">
        <v>709</v>
      </c>
      <c r="V260" t="s">
        <v>710</v>
      </c>
      <c r="W260" t="s">
        <v>711</v>
      </c>
    </row>
    <row r="261" spans="1:27">
      <c r="A261" t="s">
        <v>1731</v>
      </c>
      <c r="B261" t="s">
        <v>250</v>
      </c>
      <c r="C261" t="s">
        <v>1734</v>
      </c>
      <c r="D261" s="66">
        <v>45440.475883564141</v>
      </c>
      <c r="E261" s="66">
        <v>45419.647336410999</v>
      </c>
      <c r="F261" s="6">
        <f t="shared" si="17"/>
        <v>16</v>
      </c>
      <c r="G261" s="6">
        <f t="shared" si="16"/>
        <v>-3.8165270000000007</v>
      </c>
      <c r="H261" s="6" t="str">
        <f t="shared" si="18"/>
        <v xml:space="preserve"> </v>
      </c>
      <c r="I261" s="6" t="str">
        <f t="shared" si="19"/>
        <v>Sim</v>
      </c>
      <c r="J261" t="s">
        <v>726</v>
      </c>
      <c r="K261" t="s">
        <v>288</v>
      </c>
      <c r="L261" t="s">
        <v>727</v>
      </c>
      <c r="M261" t="s">
        <v>292</v>
      </c>
      <c r="N261" t="s">
        <v>728</v>
      </c>
      <c r="O261" t="s">
        <v>729</v>
      </c>
      <c r="P261" t="s">
        <v>729</v>
      </c>
      <c r="Q261">
        <v>1</v>
      </c>
      <c r="R261">
        <v>1</v>
      </c>
      <c r="S261" t="s">
        <v>730</v>
      </c>
      <c r="T261" t="s">
        <v>731</v>
      </c>
      <c r="V261" t="s">
        <v>732</v>
      </c>
      <c r="W261" t="s">
        <v>733</v>
      </c>
      <c r="Z261" t="s">
        <v>734</v>
      </c>
    </row>
    <row r="262" spans="1:27">
      <c r="A262" t="s">
        <v>1721</v>
      </c>
      <c r="B262" t="s">
        <v>551</v>
      </c>
      <c r="C262" t="s">
        <v>1736</v>
      </c>
      <c r="D262" s="66">
        <v>45439.688940461565</v>
      </c>
      <c r="E262" s="66">
        <v>45436.514300856499</v>
      </c>
      <c r="F262" s="6">
        <f t="shared" si="17"/>
        <v>2</v>
      </c>
      <c r="G262" s="6">
        <f t="shared" si="16"/>
        <v>2</v>
      </c>
      <c r="H262" s="6">
        <f t="shared" si="18"/>
        <v>12</v>
      </c>
      <c r="I262" s="6" t="str">
        <f t="shared" si="19"/>
        <v>Sim</v>
      </c>
      <c r="J262" t="s">
        <v>15</v>
      </c>
      <c r="K262" t="s">
        <v>387</v>
      </c>
      <c r="L262" t="s">
        <v>388</v>
      </c>
      <c r="M262" t="s">
        <v>251</v>
      </c>
      <c r="N262" t="s">
        <v>552</v>
      </c>
      <c r="O262" t="s">
        <v>280</v>
      </c>
      <c r="P262" t="s">
        <v>334</v>
      </c>
      <c r="S262" t="s">
        <v>735</v>
      </c>
      <c r="T262" t="s">
        <v>736</v>
      </c>
    </row>
    <row r="263" spans="1:27">
      <c r="A263" t="s">
        <v>1727</v>
      </c>
      <c r="B263" t="s">
        <v>551</v>
      </c>
      <c r="C263" t="s">
        <v>1734</v>
      </c>
      <c r="D263" s="66">
        <v>45439.689294700693</v>
      </c>
      <c r="E263" s="66">
        <v>45436.564813471043</v>
      </c>
      <c r="F263" s="6">
        <f t="shared" si="17"/>
        <v>2</v>
      </c>
      <c r="G263" s="6">
        <f t="shared" si="16"/>
        <v>2</v>
      </c>
      <c r="H263" s="6">
        <f t="shared" si="18"/>
        <v>12</v>
      </c>
      <c r="I263" s="6" t="str">
        <f t="shared" si="19"/>
        <v>Sim</v>
      </c>
      <c r="J263" t="s">
        <v>15</v>
      </c>
      <c r="K263" t="s">
        <v>387</v>
      </c>
      <c r="L263" t="s">
        <v>388</v>
      </c>
      <c r="M263" t="s">
        <v>251</v>
      </c>
      <c r="N263" t="s">
        <v>552</v>
      </c>
      <c r="O263" t="s">
        <v>280</v>
      </c>
      <c r="P263" t="s">
        <v>334</v>
      </c>
      <c r="S263" t="s">
        <v>737</v>
      </c>
      <c r="T263" t="s">
        <v>738</v>
      </c>
    </row>
    <row r="264" spans="1:27">
      <c r="A264" t="s">
        <v>1722</v>
      </c>
      <c r="B264" t="s">
        <v>43</v>
      </c>
      <c r="C264" t="s">
        <v>1734</v>
      </c>
      <c r="D264" s="66">
        <v>45429.494868869944</v>
      </c>
      <c r="E264" s="66">
        <v>45414.456580687038</v>
      </c>
      <c r="F264" s="6">
        <f t="shared" si="17"/>
        <v>12</v>
      </c>
      <c r="G264" s="6">
        <f t="shared" si="16"/>
        <v>10.225058000000001</v>
      </c>
      <c r="H264" s="6">
        <f t="shared" si="18"/>
        <v>5</v>
      </c>
      <c r="I264" s="6" t="str">
        <f t="shared" si="19"/>
        <v>Não</v>
      </c>
      <c r="J264" t="s">
        <v>392</v>
      </c>
      <c r="K264" t="s">
        <v>387</v>
      </c>
      <c r="L264" t="s">
        <v>388</v>
      </c>
      <c r="M264" t="s">
        <v>292</v>
      </c>
      <c r="N264" t="s">
        <v>739</v>
      </c>
      <c r="O264" t="s">
        <v>278</v>
      </c>
      <c r="P264" t="s">
        <v>278</v>
      </c>
      <c r="Q264">
        <v>1</v>
      </c>
      <c r="R264">
        <v>0</v>
      </c>
      <c r="S264" t="s">
        <v>740</v>
      </c>
      <c r="T264" t="s">
        <v>741</v>
      </c>
      <c r="V264" t="s">
        <v>742</v>
      </c>
      <c r="W264" t="s">
        <v>743</v>
      </c>
    </row>
    <row r="265" spans="1:27">
      <c r="A265" t="s">
        <v>1722</v>
      </c>
      <c r="B265" t="s">
        <v>250</v>
      </c>
      <c r="C265" t="s">
        <v>1737</v>
      </c>
      <c r="D265" s="66">
        <v>45425.455556773435</v>
      </c>
      <c r="E265" s="66">
        <v>45422.669611072663</v>
      </c>
      <c r="F265" s="6">
        <f t="shared" si="17"/>
        <v>2</v>
      </c>
      <c r="G265" s="6">
        <f t="shared" si="16"/>
        <v>1.999155</v>
      </c>
      <c r="H265" s="6">
        <f t="shared" si="18"/>
        <v>5</v>
      </c>
      <c r="I265" s="6" t="str">
        <f t="shared" si="19"/>
        <v>Sim</v>
      </c>
      <c r="J265" t="s">
        <v>415</v>
      </c>
      <c r="K265" t="s">
        <v>387</v>
      </c>
      <c r="L265" t="s">
        <v>381</v>
      </c>
      <c r="M265" t="s">
        <v>292</v>
      </c>
      <c r="N265" t="s">
        <v>348</v>
      </c>
      <c r="O265" t="s">
        <v>278</v>
      </c>
      <c r="P265" t="s">
        <v>547</v>
      </c>
      <c r="Q265">
        <v>1</v>
      </c>
      <c r="R265">
        <v>0</v>
      </c>
      <c r="S265" t="s">
        <v>713</v>
      </c>
      <c r="V265" t="s">
        <v>714</v>
      </c>
      <c r="W265" t="s">
        <v>715</v>
      </c>
    </row>
    <row r="266" spans="1:27">
      <c r="A266" t="s">
        <v>1729</v>
      </c>
      <c r="B266" t="s">
        <v>250</v>
      </c>
      <c r="C266" t="s">
        <v>1736</v>
      </c>
      <c r="D266" s="66">
        <v>45443.743338021115</v>
      </c>
      <c r="E266" s="66">
        <v>45433.447351568553</v>
      </c>
      <c r="F266" s="6">
        <f t="shared" si="17"/>
        <v>9</v>
      </c>
      <c r="G266" s="6">
        <f t="shared" si="16"/>
        <v>8.9324999999999992</v>
      </c>
      <c r="H266" s="6">
        <f t="shared" si="18"/>
        <v>8</v>
      </c>
      <c r="I266" s="6" t="str">
        <f t="shared" si="19"/>
        <v>Não</v>
      </c>
      <c r="J266" t="s">
        <v>415</v>
      </c>
      <c r="K266" t="s">
        <v>387</v>
      </c>
      <c r="L266" t="s">
        <v>381</v>
      </c>
      <c r="M266" t="s">
        <v>292</v>
      </c>
      <c r="N266" t="s">
        <v>613</v>
      </c>
      <c r="O266" t="s">
        <v>279</v>
      </c>
      <c r="P266" t="s">
        <v>278</v>
      </c>
      <c r="Q266">
        <v>4</v>
      </c>
      <c r="R266">
        <v>0</v>
      </c>
      <c r="S266" t="s">
        <v>758</v>
      </c>
      <c r="T266" t="s">
        <v>759</v>
      </c>
      <c r="V266" t="s">
        <v>760</v>
      </c>
      <c r="W266" t="s">
        <v>761</v>
      </c>
    </row>
    <row r="267" spans="1:27">
      <c r="A267" t="s">
        <v>1728</v>
      </c>
      <c r="B267" t="s">
        <v>250</v>
      </c>
      <c r="C267" t="s">
        <v>1737</v>
      </c>
      <c r="D267" s="66">
        <v>45421.747305372344</v>
      </c>
      <c r="E267" s="66">
        <v>45421.746004664594</v>
      </c>
      <c r="F267" s="6">
        <f t="shared" si="17"/>
        <v>1</v>
      </c>
      <c r="G267" s="6">
        <f t="shared" si="16"/>
        <v>0.999699</v>
      </c>
      <c r="H267" s="6" t="str">
        <f t="shared" si="18"/>
        <v xml:space="preserve"> </v>
      </c>
      <c r="I267" s="6" t="str">
        <f t="shared" si="19"/>
        <v>Sim</v>
      </c>
      <c r="J267" t="s">
        <v>15</v>
      </c>
      <c r="K267" t="s">
        <v>387</v>
      </c>
      <c r="L267" t="s">
        <v>388</v>
      </c>
      <c r="M267" t="s">
        <v>289</v>
      </c>
      <c r="N267" t="s">
        <v>148</v>
      </c>
      <c r="O267" t="s">
        <v>547</v>
      </c>
      <c r="P267" t="s">
        <v>279</v>
      </c>
      <c r="Q267">
        <v>1</v>
      </c>
      <c r="R267">
        <v>1</v>
      </c>
      <c r="S267" t="s">
        <v>679</v>
      </c>
      <c r="V267" t="s">
        <v>750</v>
      </c>
      <c r="W267" t="s">
        <v>751</v>
      </c>
    </row>
    <row r="268" spans="1:27">
      <c r="A268" t="s">
        <v>1725</v>
      </c>
      <c r="B268" t="s">
        <v>551</v>
      </c>
      <c r="C268" t="s">
        <v>1736</v>
      </c>
      <c r="D268" s="66">
        <v>45439.688896307605</v>
      </c>
      <c r="E268" s="66">
        <v>45436.512884019183</v>
      </c>
      <c r="F268" s="6">
        <f t="shared" si="17"/>
        <v>2</v>
      </c>
      <c r="G268" s="6">
        <f t="shared" si="16"/>
        <v>2</v>
      </c>
      <c r="H268" s="6">
        <f t="shared" si="18"/>
        <v>12</v>
      </c>
      <c r="I268" s="6" t="str">
        <f t="shared" si="19"/>
        <v>Sim</v>
      </c>
      <c r="J268" t="s">
        <v>15</v>
      </c>
      <c r="K268" t="s">
        <v>387</v>
      </c>
      <c r="L268" t="s">
        <v>388</v>
      </c>
      <c r="M268" t="s">
        <v>251</v>
      </c>
      <c r="N268" t="s">
        <v>560</v>
      </c>
      <c r="O268" t="s">
        <v>280</v>
      </c>
      <c r="P268" t="s">
        <v>334</v>
      </c>
      <c r="S268" t="s">
        <v>752</v>
      </c>
      <c r="T268" t="s">
        <v>753</v>
      </c>
    </row>
    <row r="269" spans="1:27">
      <c r="A269" t="s">
        <v>1724</v>
      </c>
      <c r="B269" t="s">
        <v>250</v>
      </c>
      <c r="C269" t="s">
        <v>1737</v>
      </c>
      <c r="D269" s="66">
        <v>45425.534312760959</v>
      </c>
      <c r="E269" s="66">
        <v>45422.492448854675</v>
      </c>
      <c r="F269" s="6">
        <f t="shared" si="17"/>
        <v>2</v>
      </c>
      <c r="G269" s="6">
        <f t="shared" si="16"/>
        <v>2</v>
      </c>
      <c r="H269" s="6">
        <f t="shared" si="18"/>
        <v>8</v>
      </c>
      <c r="I269" s="6" t="str">
        <f t="shared" si="19"/>
        <v>Sim</v>
      </c>
      <c r="J269" t="s">
        <v>575</v>
      </c>
      <c r="K269" t="s">
        <v>284</v>
      </c>
      <c r="L269" t="s">
        <v>576</v>
      </c>
      <c r="M269" t="s">
        <v>290</v>
      </c>
      <c r="N269" t="s">
        <v>577</v>
      </c>
      <c r="O269" t="s">
        <v>279</v>
      </c>
      <c r="P269" t="s">
        <v>278</v>
      </c>
      <c r="Q269">
        <v>1</v>
      </c>
      <c r="R269">
        <v>1</v>
      </c>
      <c r="S269" t="s">
        <v>578</v>
      </c>
      <c r="V269" t="s">
        <v>579</v>
      </c>
    </row>
    <row r="270" spans="1:27">
      <c r="A270" t="s">
        <v>1721</v>
      </c>
      <c r="B270" t="s">
        <v>250</v>
      </c>
      <c r="C270" t="s">
        <v>1733</v>
      </c>
      <c r="D270" s="66">
        <v>45432.512044072413</v>
      </c>
      <c r="E270" s="66">
        <v>45429.73061195686</v>
      </c>
      <c r="F270" s="6">
        <f t="shared" si="17"/>
        <v>2</v>
      </c>
      <c r="G270" s="6">
        <f t="shared" si="16"/>
        <v>2</v>
      </c>
      <c r="H270" s="6">
        <f t="shared" si="18"/>
        <v>5</v>
      </c>
      <c r="I270" s="6" t="str">
        <f t="shared" si="19"/>
        <v>Sim</v>
      </c>
      <c r="J270" t="s">
        <v>89</v>
      </c>
      <c r="K270" t="s">
        <v>387</v>
      </c>
      <c r="L270" t="s">
        <v>393</v>
      </c>
      <c r="M270" t="s">
        <v>290</v>
      </c>
      <c r="N270" t="s">
        <v>719</v>
      </c>
      <c r="O270" t="s">
        <v>278</v>
      </c>
      <c r="P270" t="s">
        <v>278</v>
      </c>
      <c r="S270" t="s">
        <v>757</v>
      </c>
    </row>
    <row r="271" spans="1:27">
      <c r="A271" t="s">
        <v>1727</v>
      </c>
      <c r="B271" t="s">
        <v>250</v>
      </c>
      <c r="C271" t="s">
        <v>1733</v>
      </c>
      <c r="D271" s="66">
        <v>45429.608808456156</v>
      </c>
      <c r="E271" s="66">
        <v>45422.737942161191</v>
      </c>
      <c r="F271" s="6">
        <f t="shared" si="17"/>
        <v>6</v>
      </c>
      <c r="G271" s="6">
        <f t="shared" si="16"/>
        <v>6</v>
      </c>
      <c r="H271" s="6">
        <f t="shared" si="18"/>
        <v>5</v>
      </c>
      <c r="I271" s="6" t="str">
        <f t="shared" si="19"/>
        <v>Não</v>
      </c>
      <c r="J271" t="s">
        <v>575</v>
      </c>
      <c r="K271" t="s">
        <v>284</v>
      </c>
      <c r="L271" t="s">
        <v>576</v>
      </c>
      <c r="M271" t="s">
        <v>290</v>
      </c>
      <c r="N271" t="s">
        <v>681</v>
      </c>
      <c r="O271" t="s">
        <v>278</v>
      </c>
      <c r="P271" t="s">
        <v>278</v>
      </c>
      <c r="Q271">
        <v>1</v>
      </c>
      <c r="R271">
        <v>1</v>
      </c>
      <c r="S271" t="s">
        <v>682</v>
      </c>
      <c r="V271" t="s">
        <v>683</v>
      </c>
      <c r="AA271" t="s">
        <v>762</v>
      </c>
    </row>
    <row r="272" spans="1:27">
      <c r="A272" t="s">
        <v>1725</v>
      </c>
      <c r="B272" t="s">
        <v>252</v>
      </c>
      <c r="C272" t="s">
        <v>1736</v>
      </c>
      <c r="D272" s="66">
        <v>45448.686444758212</v>
      </c>
      <c r="E272" s="66">
        <v>45447.677772015209</v>
      </c>
      <c r="F272" s="6">
        <f t="shared" si="17"/>
        <v>2</v>
      </c>
      <c r="G272" s="6">
        <f t="shared" si="16"/>
        <v>2</v>
      </c>
      <c r="H272" s="6" t="str">
        <f t="shared" si="18"/>
        <v xml:space="preserve"> </v>
      </c>
      <c r="I272" s="6" t="str">
        <f t="shared" si="19"/>
        <v>Sim</v>
      </c>
      <c r="J272" t="s">
        <v>909</v>
      </c>
      <c r="K272" t="s">
        <v>387</v>
      </c>
      <c r="L272" t="s">
        <v>910</v>
      </c>
      <c r="M272" t="s">
        <v>251</v>
      </c>
      <c r="N272" t="s">
        <v>911</v>
      </c>
      <c r="O272" t="s">
        <v>633</v>
      </c>
      <c r="P272" t="s">
        <v>633</v>
      </c>
      <c r="S272" t="s">
        <v>912</v>
      </c>
      <c r="AA272" t="s">
        <v>769</v>
      </c>
    </row>
    <row r="273" spans="1:27">
      <c r="A273" t="s">
        <v>1723</v>
      </c>
      <c r="B273" t="s">
        <v>250</v>
      </c>
      <c r="C273" t="s">
        <v>1736</v>
      </c>
      <c r="D273" s="66">
        <v>45448.68814751257</v>
      </c>
      <c r="E273" s="66">
        <v>45446.583330239235</v>
      </c>
      <c r="F273" s="6">
        <f t="shared" si="17"/>
        <v>3</v>
      </c>
      <c r="G273" s="6">
        <f t="shared" si="16"/>
        <v>3</v>
      </c>
      <c r="H273" s="6">
        <f t="shared" si="18"/>
        <v>12</v>
      </c>
      <c r="I273" s="6" t="str">
        <f t="shared" si="19"/>
        <v>Sim</v>
      </c>
      <c r="J273" t="s">
        <v>431</v>
      </c>
      <c r="K273" t="s">
        <v>387</v>
      </c>
      <c r="L273" t="s">
        <v>588</v>
      </c>
      <c r="M273" t="s">
        <v>292</v>
      </c>
      <c r="N273" t="s">
        <v>770</v>
      </c>
      <c r="O273" t="s">
        <v>280</v>
      </c>
      <c r="P273" t="s">
        <v>547</v>
      </c>
      <c r="Q273">
        <v>2</v>
      </c>
      <c r="R273">
        <v>0</v>
      </c>
      <c r="S273" t="s">
        <v>751</v>
      </c>
      <c r="V273" t="s">
        <v>771</v>
      </c>
      <c r="AA273" t="s">
        <v>772</v>
      </c>
    </row>
    <row r="274" spans="1:27">
      <c r="A274" t="s">
        <v>1724</v>
      </c>
      <c r="B274" t="s">
        <v>250</v>
      </c>
      <c r="C274" t="s">
        <v>1733</v>
      </c>
      <c r="D274" s="66">
        <v>45456.732079724316</v>
      </c>
      <c r="E274" s="66">
        <v>45450.498628020396</v>
      </c>
      <c r="F274" s="6">
        <f t="shared" si="17"/>
        <v>5</v>
      </c>
      <c r="G274" s="6">
        <f t="shared" si="16"/>
        <v>5</v>
      </c>
      <c r="H274" s="6">
        <f t="shared" si="18"/>
        <v>8</v>
      </c>
      <c r="I274" s="6" t="str">
        <f t="shared" si="19"/>
        <v>Sim</v>
      </c>
      <c r="J274" t="s">
        <v>431</v>
      </c>
      <c r="K274" t="s">
        <v>387</v>
      </c>
      <c r="L274" t="s">
        <v>588</v>
      </c>
      <c r="M274" t="s">
        <v>292</v>
      </c>
      <c r="N274" t="s">
        <v>773</v>
      </c>
      <c r="O274" t="s">
        <v>279</v>
      </c>
      <c r="P274" t="s">
        <v>279</v>
      </c>
      <c r="Q274">
        <v>4</v>
      </c>
      <c r="R274">
        <v>0</v>
      </c>
      <c r="S274" t="s">
        <v>566</v>
      </c>
      <c r="V274" t="s">
        <v>774</v>
      </c>
      <c r="AA274" t="s">
        <v>775</v>
      </c>
    </row>
    <row r="275" spans="1:27">
      <c r="A275" t="s">
        <v>1727</v>
      </c>
      <c r="B275" t="s">
        <v>43</v>
      </c>
      <c r="C275" t="s">
        <v>1733</v>
      </c>
      <c r="D275" s="66">
        <v>45447.745207086264</v>
      </c>
      <c r="E275" s="66">
        <v>45441.572232957617</v>
      </c>
      <c r="F275" s="6">
        <f t="shared" si="17"/>
        <v>5</v>
      </c>
      <c r="G275" s="6">
        <f t="shared" si="16"/>
        <v>4.0090159999999999</v>
      </c>
      <c r="H275" s="6">
        <f t="shared" si="18"/>
        <v>5</v>
      </c>
      <c r="I275" s="6" t="str">
        <f t="shared" si="19"/>
        <v>Sim</v>
      </c>
      <c r="J275" t="s">
        <v>446</v>
      </c>
      <c r="K275" t="s">
        <v>288</v>
      </c>
      <c r="L275" t="s">
        <v>445</v>
      </c>
      <c r="M275" t="s">
        <v>292</v>
      </c>
      <c r="N275" t="s">
        <v>901</v>
      </c>
      <c r="O275" t="s">
        <v>278</v>
      </c>
      <c r="P275" t="s">
        <v>278</v>
      </c>
      <c r="Q275">
        <v>1</v>
      </c>
      <c r="R275">
        <v>0</v>
      </c>
      <c r="S275" t="s">
        <v>902</v>
      </c>
      <c r="V275" t="s">
        <v>903</v>
      </c>
      <c r="W275" t="s">
        <v>904</v>
      </c>
      <c r="AA275" t="s">
        <v>782</v>
      </c>
    </row>
    <row r="276" spans="1:27">
      <c r="A276" t="s">
        <v>1724</v>
      </c>
      <c r="B276" t="s">
        <v>250</v>
      </c>
      <c r="C276" t="s">
        <v>1735</v>
      </c>
      <c r="D276" s="66">
        <v>45448.638694520858</v>
      </c>
      <c r="E276" s="66">
        <v>45434.535422820183</v>
      </c>
      <c r="F276" s="6">
        <f t="shared" si="17"/>
        <v>11</v>
      </c>
      <c r="G276" s="6">
        <f t="shared" si="16"/>
        <v>3.8396410000000012</v>
      </c>
      <c r="H276" s="6">
        <f t="shared" si="18"/>
        <v>5</v>
      </c>
      <c r="I276" s="6" t="str">
        <f t="shared" si="19"/>
        <v>Sim</v>
      </c>
      <c r="J276" t="s">
        <v>406</v>
      </c>
      <c r="K276" t="s">
        <v>283</v>
      </c>
      <c r="L276" t="s">
        <v>783</v>
      </c>
      <c r="M276" t="s">
        <v>292</v>
      </c>
      <c r="N276" t="s">
        <v>784</v>
      </c>
      <c r="O276" t="s">
        <v>278</v>
      </c>
      <c r="P276" t="s">
        <v>278</v>
      </c>
      <c r="Q276">
        <v>1</v>
      </c>
      <c r="R276">
        <v>0</v>
      </c>
      <c r="S276" t="s">
        <v>785</v>
      </c>
      <c r="T276" t="s">
        <v>786</v>
      </c>
      <c r="U276" t="s">
        <v>787</v>
      </c>
      <c r="V276" t="s">
        <v>788</v>
      </c>
      <c r="W276" t="s">
        <v>789</v>
      </c>
      <c r="X276" t="s">
        <v>790</v>
      </c>
      <c r="AA276" t="s">
        <v>791</v>
      </c>
    </row>
    <row r="277" spans="1:27">
      <c r="A277" t="s">
        <v>1728</v>
      </c>
      <c r="B277" t="s">
        <v>250</v>
      </c>
      <c r="C277" t="s">
        <v>1734</v>
      </c>
      <c r="D277" s="66">
        <v>45461.407957997573</v>
      </c>
      <c r="E277" s="66">
        <v>45461.406791262438</v>
      </c>
      <c r="F277" s="6">
        <f t="shared" si="17"/>
        <v>1</v>
      </c>
      <c r="G277" s="6">
        <f t="shared" si="16"/>
        <v>1</v>
      </c>
      <c r="H277" s="6" t="str">
        <f t="shared" si="18"/>
        <v xml:space="preserve"> </v>
      </c>
      <c r="I277" s="6" t="str">
        <f t="shared" si="19"/>
        <v>Sim</v>
      </c>
      <c r="J277" t="s">
        <v>484</v>
      </c>
      <c r="K277" t="s">
        <v>387</v>
      </c>
      <c r="L277" t="s">
        <v>792</v>
      </c>
      <c r="M277" t="s">
        <v>251</v>
      </c>
      <c r="N277" t="s">
        <v>793</v>
      </c>
      <c r="O277" t="s">
        <v>794</v>
      </c>
      <c r="P277" t="s">
        <v>794</v>
      </c>
      <c r="S277" t="s">
        <v>795</v>
      </c>
    </row>
    <row r="278" spans="1:27">
      <c r="A278" t="s">
        <v>1725</v>
      </c>
      <c r="B278" t="s">
        <v>250</v>
      </c>
      <c r="C278" t="s">
        <v>1733</v>
      </c>
      <c r="D278" s="66">
        <v>45461.388149071943</v>
      </c>
      <c r="E278" s="66">
        <v>45461.387842921598</v>
      </c>
      <c r="F278" s="6">
        <f t="shared" si="17"/>
        <v>1</v>
      </c>
      <c r="G278" s="6">
        <f t="shared" si="16"/>
        <v>1</v>
      </c>
      <c r="H278" s="6" t="str">
        <f t="shared" si="18"/>
        <v xml:space="preserve"> </v>
      </c>
      <c r="I278" s="6" t="str">
        <f t="shared" si="19"/>
        <v>Sim</v>
      </c>
      <c r="J278" t="s">
        <v>431</v>
      </c>
      <c r="K278" t="s">
        <v>387</v>
      </c>
      <c r="L278" t="s">
        <v>792</v>
      </c>
      <c r="M278" t="s">
        <v>251</v>
      </c>
      <c r="N278" t="s">
        <v>793</v>
      </c>
      <c r="O278" t="s">
        <v>794</v>
      </c>
      <c r="P278" t="s">
        <v>794</v>
      </c>
      <c r="S278" t="s">
        <v>751</v>
      </c>
    </row>
    <row r="279" spans="1:27">
      <c r="A279" t="s">
        <v>1726</v>
      </c>
      <c r="B279" t="s">
        <v>250</v>
      </c>
      <c r="C279" t="s">
        <v>1736</v>
      </c>
      <c r="D279" s="66">
        <v>45454.584614601503</v>
      </c>
      <c r="E279" s="66">
        <v>45434.662707121148</v>
      </c>
      <c r="F279" s="6">
        <f t="shared" si="17"/>
        <v>15</v>
      </c>
      <c r="G279" s="6">
        <f t="shared" si="16"/>
        <v>15</v>
      </c>
      <c r="H279" s="6">
        <f t="shared" si="18"/>
        <v>5</v>
      </c>
      <c r="I279" s="6" t="str">
        <f t="shared" si="19"/>
        <v>Não</v>
      </c>
      <c r="J279" t="s">
        <v>406</v>
      </c>
      <c r="K279" t="s">
        <v>283</v>
      </c>
      <c r="L279" t="s">
        <v>783</v>
      </c>
      <c r="M279" t="s">
        <v>290</v>
      </c>
      <c r="N279" t="s">
        <v>867</v>
      </c>
      <c r="O279" t="s">
        <v>278</v>
      </c>
      <c r="P279" t="s">
        <v>278</v>
      </c>
      <c r="S279" t="s">
        <v>868</v>
      </c>
      <c r="AA279" t="s">
        <v>800</v>
      </c>
    </row>
    <row r="280" spans="1:27">
      <c r="A280" t="s">
        <v>1721</v>
      </c>
      <c r="B280" t="s">
        <v>250</v>
      </c>
      <c r="C280" t="s">
        <v>1733</v>
      </c>
      <c r="D280" s="66">
        <v>45471.611421814348</v>
      </c>
      <c r="E280" s="66">
        <v>45448.421705853638</v>
      </c>
      <c r="F280" s="6">
        <f t="shared" si="17"/>
        <v>18</v>
      </c>
      <c r="G280" s="6">
        <f t="shared" si="16"/>
        <v>18</v>
      </c>
      <c r="H280" s="6">
        <f t="shared" si="18"/>
        <v>12</v>
      </c>
      <c r="I280" s="6" t="str">
        <f t="shared" si="19"/>
        <v>Não</v>
      </c>
      <c r="J280" t="s">
        <v>887</v>
      </c>
      <c r="K280" t="s">
        <v>287</v>
      </c>
      <c r="L280" t="s">
        <v>888</v>
      </c>
      <c r="M280" t="s">
        <v>290</v>
      </c>
      <c r="N280" t="s">
        <v>889</v>
      </c>
      <c r="O280" t="s">
        <v>280</v>
      </c>
      <c r="P280" t="s">
        <v>278</v>
      </c>
      <c r="S280" t="s">
        <v>890</v>
      </c>
    </row>
    <row r="281" spans="1:27">
      <c r="A281" t="s">
        <v>1725</v>
      </c>
      <c r="B281" t="s">
        <v>551</v>
      </c>
      <c r="C281" t="s">
        <v>1733</v>
      </c>
      <c r="D281" s="66">
        <v>45470.500030244584</v>
      </c>
      <c r="E281" s="66">
        <v>45468.679986027586</v>
      </c>
      <c r="F281" s="6">
        <f t="shared" si="17"/>
        <v>3</v>
      </c>
      <c r="G281" s="6">
        <f t="shared" si="16"/>
        <v>3</v>
      </c>
      <c r="H281" s="6">
        <f t="shared" si="18"/>
        <v>5</v>
      </c>
      <c r="I281" s="6" t="str">
        <f t="shared" si="19"/>
        <v>Sim</v>
      </c>
      <c r="J281" t="s">
        <v>857</v>
      </c>
      <c r="K281" t="s">
        <v>288</v>
      </c>
      <c r="L281" t="s">
        <v>858</v>
      </c>
      <c r="M281" t="s">
        <v>292</v>
      </c>
      <c r="N281" t="s">
        <v>859</v>
      </c>
      <c r="O281" t="s">
        <v>278</v>
      </c>
      <c r="P281" t="s">
        <v>278</v>
      </c>
      <c r="S281" t="s">
        <v>860</v>
      </c>
      <c r="T281" t="s">
        <v>861</v>
      </c>
      <c r="V281" t="s">
        <v>862</v>
      </c>
    </row>
    <row r="282" spans="1:27">
      <c r="A282" t="s">
        <v>1721</v>
      </c>
      <c r="B282" t="s">
        <v>252</v>
      </c>
      <c r="C282" t="s">
        <v>1736</v>
      </c>
      <c r="D282" s="66">
        <v>45470.453392843723</v>
      </c>
      <c r="E282" s="66">
        <v>45467.486384001051</v>
      </c>
      <c r="F282" s="6">
        <f t="shared" si="17"/>
        <v>4</v>
      </c>
      <c r="G282" s="6">
        <f t="shared" si="16"/>
        <v>4</v>
      </c>
      <c r="H282" s="6" t="str">
        <f t="shared" si="18"/>
        <v xml:space="preserve"> </v>
      </c>
      <c r="I282" s="6" t="str">
        <f t="shared" si="19"/>
        <v>Sim</v>
      </c>
      <c r="J282" t="s">
        <v>822</v>
      </c>
      <c r="K282" t="s">
        <v>288</v>
      </c>
      <c r="L282" t="s">
        <v>823</v>
      </c>
      <c r="M282" t="s">
        <v>289</v>
      </c>
      <c r="N282" t="s">
        <v>824</v>
      </c>
      <c r="O282" t="s">
        <v>633</v>
      </c>
      <c r="P282" t="s">
        <v>633</v>
      </c>
      <c r="S282" t="s">
        <v>825</v>
      </c>
      <c r="X282" t="s">
        <v>826</v>
      </c>
    </row>
    <row r="283" spans="1:27">
      <c r="A283" t="s">
        <v>1723</v>
      </c>
      <c r="B283" t="s">
        <v>252</v>
      </c>
      <c r="C283" t="s">
        <v>1733</v>
      </c>
      <c r="D283" s="66">
        <v>45470.434025880924</v>
      </c>
      <c r="E283" s="66">
        <v>45468.384791445998</v>
      </c>
      <c r="F283" s="6">
        <f t="shared" si="17"/>
        <v>3</v>
      </c>
      <c r="G283" s="6">
        <f t="shared" si="16"/>
        <v>3</v>
      </c>
      <c r="H283" s="6" t="str">
        <f t="shared" si="18"/>
        <v xml:space="preserve"> </v>
      </c>
      <c r="I283" s="6" t="str">
        <f t="shared" si="19"/>
        <v>Sim</v>
      </c>
      <c r="J283" t="s">
        <v>822</v>
      </c>
      <c r="K283" t="s">
        <v>288</v>
      </c>
      <c r="L283" t="s">
        <v>823</v>
      </c>
      <c r="M283" t="s">
        <v>289</v>
      </c>
      <c r="N283" t="s">
        <v>148</v>
      </c>
      <c r="O283" t="s">
        <v>633</v>
      </c>
      <c r="P283" t="s">
        <v>633</v>
      </c>
      <c r="S283" t="s">
        <v>835</v>
      </c>
    </row>
    <row r="284" spans="1:27">
      <c r="A284" t="s">
        <v>1722</v>
      </c>
      <c r="B284" t="s">
        <v>250</v>
      </c>
      <c r="C284" t="s">
        <v>1737</v>
      </c>
      <c r="D284" s="66">
        <v>45446.599781814541</v>
      </c>
      <c r="E284" s="66">
        <v>45446.599247834405</v>
      </c>
      <c r="F284" s="6">
        <f t="shared" si="17"/>
        <v>1</v>
      </c>
      <c r="G284" s="6">
        <f t="shared" si="16"/>
        <v>1</v>
      </c>
      <c r="H284" s="6">
        <f t="shared" si="18"/>
        <v>12</v>
      </c>
      <c r="I284" s="6" t="str">
        <f t="shared" si="19"/>
        <v>Sim</v>
      </c>
      <c r="J284" t="s">
        <v>431</v>
      </c>
      <c r="K284" t="s">
        <v>387</v>
      </c>
      <c r="L284" t="s">
        <v>817</v>
      </c>
      <c r="M284" t="s">
        <v>292</v>
      </c>
      <c r="N284" t="s">
        <v>818</v>
      </c>
      <c r="O284" t="s">
        <v>280</v>
      </c>
      <c r="Q284">
        <v>2</v>
      </c>
      <c r="R284">
        <v>2</v>
      </c>
      <c r="S284" t="s">
        <v>819</v>
      </c>
      <c r="V284" t="s">
        <v>590</v>
      </c>
    </row>
    <row r="285" spans="1:27">
      <c r="A285" t="s">
        <v>1724</v>
      </c>
      <c r="B285" t="s">
        <v>252</v>
      </c>
      <c r="C285" t="s">
        <v>1735</v>
      </c>
      <c r="D285" s="66">
        <v>45470.433039401447</v>
      </c>
      <c r="E285" s="66">
        <v>45468.413898847735</v>
      </c>
      <c r="F285" s="6">
        <f t="shared" si="17"/>
        <v>3</v>
      </c>
      <c r="G285" s="6">
        <f t="shared" si="16"/>
        <v>3</v>
      </c>
      <c r="H285" s="6" t="str">
        <f t="shared" si="18"/>
        <v xml:space="preserve"> </v>
      </c>
      <c r="I285" s="6" t="str">
        <f t="shared" si="19"/>
        <v>Sim</v>
      </c>
      <c r="J285" t="s">
        <v>822</v>
      </c>
      <c r="K285" t="s">
        <v>288</v>
      </c>
      <c r="L285" t="s">
        <v>823</v>
      </c>
      <c r="M285" t="s">
        <v>289</v>
      </c>
      <c r="N285" t="s">
        <v>148</v>
      </c>
      <c r="O285" t="s">
        <v>633</v>
      </c>
      <c r="P285" t="s">
        <v>633</v>
      </c>
      <c r="S285" t="s">
        <v>869</v>
      </c>
    </row>
    <row r="286" spans="1:27">
      <c r="A286" t="s">
        <v>1729</v>
      </c>
      <c r="B286" t="s">
        <v>43</v>
      </c>
      <c r="C286" t="s">
        <v>1733</v>
      </c>
      <c r="D286" s="66">
        <v>45448.688449400266</v>
      </c>
      <c r="E286" s="66">
        <v>45439.396388584479</v>
      </c>
      <c r="F286" s="6">
        <f t="shared" si="17"/>
        <v>8</v>
      </c>
      <c r="G286" s="6">
        <f t="shared" si="16"/>
        <v>0.79316000000000031</v>
      </c>
      <c r="H286" s="6">
        <f t="shared" si="18"/>
        <v>12</v>
      </c>
      <c r="I286" s="6" t="str">
        <f t="shared" si="19"/>
        <v>Sim</v>
      </c>
      <c r="J286" t="s">
        <v>776</v>
      </c>
      <c r="K286" t="s">
        <v>288</v>
      </c>
      <c r="L286" t="s">
        <v>473</v>
      </c>
      <c r="M286" t="s">
        <v>292</v>
      </c>
      <c r="N286" t="s">
        <v>777</v>
      </c>
      <c r="O286" t="s">
        <v>280</v>
      </c>
      <c r="P286" t="s">
        <v>334</v>
      </c>
      <c r="Q286">
        <v>1</v>
      </c>
      <c r="R286">
        <v>0</v>
      </c>
      <c r="S286" t="s">
        <v>778</v>
      </c>
      <c r="T286" t="s">
        <v>779</v>
      </c>
      <c r="V286" t="s">
        <v>780</v>
      </c>
      <c r="W286" t="s">
        <v>781</v>
      </c>
    </row>
    <row r="287" spans="1:27">
      <c r="A287" t="s">
        <v>1731</v>
      </c>
      <c r="B287" t="s">
        <v>250</v>
      </c>
      <c r="C287" t="s">
        <v>1735</v>
      </c>
      <c r="D287" s="66">
        <v>45461.393513856237</v>
      </c>
      <c r="E287" s="66">
        <v>45461.393269098226</v>
      </c>
      <c r="F287" s="6">
        <f t="shared" si="17"/>
        <v>1</v>
      </c>
      <c r="G287" s="6">
        <f t="shared" si="16"/>
        <v>1</v>
      </c>
      <c r="H287" s="6" t="str">
        <f t="shared" si="18"/>
        <v xml:space="preserve"> </v>
      </c>
      <c r="I287" s="6" t="str">
        <f t="shared" si="19"/>
        <v>Sim</v>
      </c>
      <c r="J287" t="s">
        <v>484</v>
      </c>
      <c r="K287" t="s">
        <v>387</v>
      </c>
      <c r="L287" t="s">
        <v>792</v>
      </c>
      <c r="M287" t="s">
        <v>251</v>
      </c>
      <c r="N287" t="s">
        <v>827</v>
      </c>
      <c r="O287" t="s">
        <v>794</v>
      </c>
      <c r="P287" t="s">
        <v>794</v>
      </c>
      <c r="S287" t="s">
        <v>828</v>
      </c>
    </row>
    <row r="288" spans="1:27">
      <c r="A288" t="s">
        <v>1730</v>
      </c>
      <c r="B288" t="s">
        <v>250</v>
      </c>
      <c r="C288" t="s">
        <v>1736</v>
      </c>
      <c r="D288" s="66">
        <v>45461.408670344848</v>
      </c>
      <c r="E288" s="66">
        <v>45461.397362189105</v>
      </c>
      <c r="F288" s="6">
        <f t="shared" si="17"/>
        <v>1</v>
      </c>
      <c r="G288" s="6">
        <f t="shared" si="16"/>
        <v>1</v>
      </c>
      <c r="H288" s="6" t="str">
        <f t="shared" si="18"/>
        <v xml:space="preserve"> </v>
      </c>
      <c r="I288" s="6" t="str">
        <f t="shared" si="19"/>
        <v>Sim</v>
      </c>
      <c r="J288" t="s">
        <v>484</v>
      </c>
      <c r="K288" t="s">
        <v>387</v>
      </c>
      <c r="L288" t="s">
        <v>792</v>
      </c>
      <c r="M288" t="s">
        <v>251</v>
      </c>
      <c r="N288" t="s">
        <v>827</v>
      </c>
      <c r="O288" t="s">
        <v>794</v>
      </c>
      <c r="P288" t="s">
        <v>794</v>
      </c>
      <c r="S288" t="s">
        <v>829</v>
      </c>
    </row>
    <row r="289" spans="1:27">
      <c r="A289" t="s">
        <v>1721</v>
      </c>
      <c r="B289" t="s">
        <v>250</v>
      </c>
      <c r="C289" t="s">
        <v>1737</v>
      </c>
      <c r="D289" s="66">
        <v>45461.408368110126</v>
      </c>
      <c r="E289" s="66">
        <v>45461.402789263724</v>
      </c>
      <c r="F289" s="6">
        <f t="shared" si="17"/>
        <v>1</v>
      </c>
      <c r="G289" s="6">
        <f t="shared" si="16"/>
        <v>1</v>
      </c>
      <c r="H289" s="6" t="str">
        <f t="shared" si="18"/>
        <v xml:space="preserve"> </v>
      </c>
      <c r="I289" s="6" t="str">
        <f t="shared" si="19"/>
        <v>Sim</v>
      </c>
      <c r="J289" t="s">
        <v>484</v>
      </c>
      <c r="K289" t="s">
        <v>387</v>
      </c>
      <c r="L289" t="s">
        <v>830</v>
      </c>
      <c r="M289" t="s">
        <v>251</v>
      </c>
      <c r="N289" t="s">
        <v>793</v>
      </c>
      <c r="O289" t="s">
        <v>794</v>
      </c>
      <c r="P289" t="s">
        <v>794</v>
      </c>
      <c r="S289" t="s">
        <v>831</v>
      </c>
    </row>
    <row r="290" spans="1:27">
      <c r="A290" t="s">
        <v>1725</v>
      </c>
      <c r="B290" t="s">
        <v>250</v>
      </c>
      <c r="C290" t="s">
        <v>1735</v>
      </c>
      <c r="D290" s="66">
        <v>45456.73217903015</v>
      </c>
      <c r="E290" s="66">
        <v>45449.697206932142</v>
      </c>
      <c r="F290" s="6">
        <f t="shared" si="17"/>
        <v>6</v>
      </c>
      <c r="G290" s="6">
        <f t="shared" si="16"/>
        <v>6</v>
      </c>
      <c r="H290" s="6">
        <f t="shared" si="18"/>
        <v>5</v>
      </c>
      <c r="I290" s="6" t="str">
        <f t="shared" si="19"/>
        <v>Não</v>
      </c>
      <c r="J290" t="s">
        <v>431</v>
      </c>
      <c r="K290" t="s">
        <v>387</v>
      </c>
      <c r="L290" t="s">
        <v>588</v>
      </c>
      <c r="M290" t="s">
        <v>292</v>
      </c>
      <c r="N290" t="s">
        <v>773</v>
      </c>
      <c r="O290" t="s">
        <v>278</v>
      </c>
      <c r="P290" t="s">
        <v>280</v>
      </c>
      <c r="Q290">
        <v>1</v>
      </c>
      <c r="R290">
        <v>0</v>
      </c>
      <c r="S290" t="s">
        <v>832</v>
      </c>
      <c r="V290" t="s">
        <v>833</v>
      </c>
      <c r="AA290" t="s">
        <v>834</v>
      </c>
    </row>
    <row r="291" spans="1:27">
      <c r="A291" t="s">
        <v>1731</v>
      </c>
      <c r="B291" t="s">
        <v>252</v>
      </c>
      <c r="C291" t="s">
        <v>1735</v>
      </c>
      <c r="D291" s="66">
        <v>45457.622535379625</v>
      </c>
      <c r="E291" s="66">
        <v>45455.493320922797</v>
      </c>
      <c r="F291" s="6">
        <f t="shared" si="17"/>
        <v>3</v>
      </c>
      <c r="G291" s="6">
        <f t="shared" si="16"/>
        <v>3</v>
      </c>
      <c r="H291" s="6" t="str">
        <f t="shared" si="18"/>
        <v xml:space="preserve"> </v>
      </c>
      <c r="I291" s="6" t="str">
        <f t="shared" si="19"/>
        <v>Sim</v>
      </c>
      <c r="J291" t="s">
        <v>870</v>
      </c>
      <c r="K291" t="s">
        <v>387</v>
      </c>
      <c r="L291" t="s">
        <v>871</v>
      </c>
      <c r="M291" t="s">
        <v>292</v>
      </c>
      <c r="N291" t="s">
        <v>872</v>
      </c>
      <c r="O291" t="s">
        <v>633</v>
      </c>
      <c r="P291" t="s">
        <v>633</v>
      </c>
      <c r="S291" t="s">
        <v>873</v>
      </c>
    </row>
    <row r="292" spans="1:27">
      <c r="A292" t="s">
        <v>1721</v>
      </c>
      <c r="B292" t="s">
        <v>250</v>
      </c>
      <c r="C292" t="s">
        <v>1733</v>
      </c>
      <c r="D292" s="66">
        <v>45463.489276621571</v>
      </c>
      <c r="E292" s="66">
        <v>45461.647202911474</v>
      </c>
      <c r="F292" s="6">
        <f t="shared" si="17"/>
        <v>3</v>
      </c>
      <c r="G292" s="6">
        <f t="shared" si="16"/>
        <v>3</v>
      </c>
      <c r="H292" s="6">
        <f t="shared" si="18"/>
        <v>5</v>
      </c>
      <c r="I292" s="6" t="str">
        <f t="shared" si="19"/>
        <v>Sim</v>
      </c>
      <c r="J292" t="s">
        <v>624</v>
      </c>
      <c r="K292" t="s">
        <v>284</v>
      </c>
      <c r="L292" t="s">
        <v>855</v>
      </c>
      <c r="M292" t="s">
        <v>290</v>
      </c>
      <c r="N292" t="s">
        <v>719</v>
      </c>
      <c r="O292" t="s">
        <v>278</v>
      </c>
      <c r="P292" t="s">
        <v>278</v>
      </c>
      <c r="S292" t="s">
        <v>856</v>
      </c>
      <c r="AA292" t="s">
        <v>840</v>
      </c>
    </row>
    <row r="293" spans="1:27">
      <c r="A293" t="s">
        <v>1730</v>
      </c>
      <c r="B293" t="s">
        <v>43</v>
      </c>
      <c r="C293" t="s">
        <v>1734</v>
      </c>
      <c r="D293" s="66">
        <v>45456.71321331097</v>
      </c>
      <c r="E293" s="66">
        <v>45446.488034905524</v>
      </c>
      <c r="F293" s="6">
        <f t="shared" si="17"/>
        <v>9</v>
      </c>
      <c r="G293" s="6">
        <f t="shared" si="16"/>
        <v>5.7058450000000001</v>
      </c>
      <c r="H293" s="6">
        <f t="shared" si="18"/>
        <v>5</v>
      </c>
      <c r="I293" s="6" t="str">
        <f t="shared" si="19"/>
        <v>Não</v>
      </c>
      <c r="J293" t="s">
        <v>482</v>
      </c>
      <c r="K293" t="s">
        <v>387</v>
      </c>
      <c r="L293" t="s">
        <v>381</v>
      </c>
      <c r="M293" t="s">
        <v>292</v>
      </c>
      <c r="N293" t="s">
        <v>796</v>
      </c>
      <c r="O293" t="s">
        <v>278</v>
      </c>
      <c r="P293" t="s">
        <v>280</v>
      </c>
      <c r="Q293">
        <v>1</v>
      </c>
      <c r="R293">
        <v>1</v>
      </c>
      <c r="S293" t="s">
        <v>797</v>
      </c>
      <c r="V293" t="s">
        <v>798</v>
      </c>
      <c r="W293" t="s">
        <v>799</v>
      </c>
    </row>
    <row r="294" spans="1:27">
      <c r="A294" t="s">
        <v>1727</v>
      </c>
      <c r="B294" t="s">
        <v>252</v>
      </c>
      <c r="C294" t="s">
        <v>1733</v>
      </c>
      <c r="D294" s="66">
        <v>45446.578218332776</v>
      </c>
      <c r="E294" s="66">
        <v>45446.438175966759</v>
      </c>
      <c r="F294" s="6">
        <f t="shared" si="17"/>
        <v>1</v>
      </c>
      <c r="G294" s="6">
        <f t="shared" si="16"/>
        <v>1</v>
      </c>
      <c r="H294" s="6" t="str">
        <f t="shared" si="18"/>
        <v xml:space="preserve"> </v>
      </c>
      <c r="I294" s="6" t="str">
        <f t="shared" si="19"/>
        <v>Sim</v>
      </c>
      <c r="J294" t="s">
        <v>482</v>
      </c>
      <c r="K294" t="s">
        <v>387</v>
      </c>
      <c r="L294" t="s">
        <v>381</v>
      </c>
      <c r="M294" t="s">
        <v>292</v>
      </c>
      <c r="N294" t="s">
        <v>844</v>
      </c>
      <c r="O294" t="s">
        <v>633</v>
      </c>
      <c r="P294" t="s">
        <v>633</v>
      </c>
      <c r="S294" t="s">
        <v>845</v>
      </c>
    </row>
    <row r="295" spans="1:27">
      <c r="A295" t="s">
        <v>1725</v>
      </c>
      <c r="B295" t="s">
        <v>250</v>
      </c>
      <c r="C295" t="s">
        <v>1733</v>
      </c>
      <c r="D295" s="66">
        <v>45471.724423919208</v>
      </c>
      <c r="E295" s="66">
        <v>45464.665159902026</v>
      </c>
      <c r="F295" s="6">
        <f t="shared" si="17"/>
        <v>6</v>
      </c>
      <c r="G295" s="6">
        <f t="shared" si="16"/>
        <v>6</v>
      </c>
      <c r="H295" s="6">
        <f t="shared" si="18"/>
        <v>5</v>
      </c>
      <c r="I295" s="6" t="str">
        <f t="shared" si="19"/>
        <v>Não</v>
      </c>
      <c r="J295" t="s">
        <v>508</v>
      </c>
      <c r="K295" t="s">
        <v>387</v>
      </c>
      <c r="L295" t="s">
        <v>606</v>
      </c>
      <c r="M295" t="s">
        <v>292</v>
      </c>
      <c r="N295" t="s">
        <v>836</v>
      </c>
      <c r="O295" t="s">
        <v>278</v>
      </c>
      <c r="P295" t="s">
        <v>279</v>
      </c>
      <c r="Q295">
        <v>3</v>
      </c>
      <c r="R295">
        <v>0</v>
      </c>
      <c r="S295" t="s">
        <v>837</v>
      </c>
      <c r="T295" t="s">
        <v>838</v>
      </c>
      <c r="V295" t="s">
        <v>839</v>
      </c>
      <c r="AA295" t="s">
        <v>852</v>
      </c>
    </row>
    <row r="296" spans="1:27">
      <c r="A296" t="s">
        <v>1731</v>
      </c>
      <c r="B296" t="s">
        <v>250</v>
      </c>
      <c r="C296" t="s">
        <v>1734</v>
      </c>
      <c r="D296" s="66">
        <v>45461.408895919514</v>
      </c>
      <c r="E296" s="66">
        <v>45461.394526059616</v>
      </c>
      <c r="F296" s="6">
        <f t="shared" si="17"/>
        <v>1</v>
      </c>
      <c r="G296" s="6">
        <f t="shared" si="16"/>
        <v>1</v>
      </c>
      <c r="H296" s="6" t="str">
        <f t="shared" si="18"/>
        <v xml:space="preserve"> </v>
      </c>
      <c r="I296" s="6" t="str">
        <f t="shared" si="19"/>
        <v>Sim</v>
      </c>
      <c r="J296" t="s">
        <v>484</v>
      </c>
      <c r="K296" t="s">
        <v>387</v>
      </c>
      <c r="L296" t="s">
        <v>853</v>
      </c>
      <c r="M296" t="s">
        <v>251</v>
      </c>
      <c r="N296" t="s">
        <v>827</v>
      </c>
      <c r="O296" t="s">
        <v>794</v>
      </c>
      <c r="P296" t="s">
        <v>794</v>
      </c>
      <c r="S296" t="s">
        <v>854</v>
      </c>
    </row>
    <row r="297" spans="1:27">
      <c r="A297" t="s">
        <v>1723</v>
      </c>
      <c r="B297" t="s">
        <v>250</v>
      </c>
      <c r="C297" t="s">
        <v>1733</v>
      </c>
      <c r="D297" s="66">
        <v>45471.710652733687</v>
      </c>
      <c r="E297" s="66">
        <v>45468.51247098056</v>
      </c>
      <c r="F297" s="6">
        <f t="shared" si="17"/>
        <v>4</v>
      </c>
      <c r="G297" s="6">
        <f t="shared" ref="G297:G360" si="20">F297-U297-W297-Z297</f>
        <v>4</v>
      </c>
      <c r="H297" s="6">
        <f t="shared" si="18"/>
        <v>5</v>
      </c>
      <c r="I297" s="6" t="str">
        <f t="shared" si="19"/>
        <v>Sim</v>
      </c>
      <c r="J297" t="s">
        <v>863</v>
      </c>
      <c r="K297" t="s">
        <v>288</v>
      </c>
      <c r="L297" t="s">
        <v>864</v>
      </c>
      <c r="M297" t="s">
        <v>292</v>
      </c>
      <c r="N297" t="s">
        <v>297</v>
      </c>
      <c r="O297" t="s">
        <v>278</v>
      </c>
      <c r="P297" t="s">
        <v>278</v>
      </c>
      <c r="Q297">
        <v>3</v>
      </c>
      <c r="R297">
        <v>0</v>
      </c>
      <c r="S297" t="s">
        <v>865</v>
      </c>
      <c r="V297" t="s">
        <v>866</v>
      </c>
    </row>
    <row r="298" spans="1:27">
      <c r="A298" t="s">
        <v>1726</v>
      </c>
      <c r="B298" t="s">
        <v>250</v>
      </c>
      <c r="C298" t="s">
        <v>1735</v>
      </c>
      <c r="D298" s="66">
        <v>45471.611359493181</v>
      </c>
      <c r="E298" s="66">
        <v>45447.471475973784</v>
      </c>
      <c r="F298" s="6">
        <f t="shared" si="17"/>
        <v>19</v>
      </c>
      <c r="G298" s="6">
        <f t="shared" si="20"/>
        <v>19</v>
      </c>
      <c r="H298" s="6">
        <f t="shared" si="18"/>
        <v>12</v>
      </c>
      <c r="I298" s="6" t="str">
        <f t="shared" si="19"/>
        <v>Não</v>
      </c>
      <c r="J298" t="s">
        <v>923</v>
      </c>
      <c r="K298" t="s">
        <v>284</v>
      </c>
      <c r="L298" t="s">
        <v>855</v>
      </c>
      <c r="M298" t="s">
        <v>290</v>
      </c>
      <c r="N298" t="s">
        <v>924</v>
      </c>
      <c r="O298" t="s">
        <v>280</v>
      </c>
      <c r="P298" t="s">
        <v>278</v>
      </c>
      <c r="S298" t="s">
        <v>925</v>
      </c>
    </row>
    <row r="299" spans="1:27">
      <c r="A299" t="s">
        <v>1723</v>
      </c>
      <c r="B299" t="s">
        <v>43</v>
      </c>
      <c r="C299" t="s">
        <v>1734</v>
      </c>
      <c r="D299" s="66">
        <v>45447.645543392035</v>
      </c>
      <c r="E299" s="66">
        <v>45435.772207806054</v>
      </c>
      <c r="F299" s="6">
        <f t="shared" si="17"/>
        <v>9</v>
      </c>
      <c r="G299" s="6">
        <f t="shared" si="20"/>
        <v>5.0703469999999999</v>
      </c>
      <c r="H299" s="6">
        <f t="shared" si="18"/>
        <v>5</v>
      </c>
      <c r="I299" s="6" t="str">
        <f t="shared" si="19"/>
        <v>Não</v>
      </c>
      <c r="J299" t="s">
        <v>846</v>
      </c>
      <c r="K299" t="s">
        <v>284</v>
      </c>
      <c r="L299" t="s">
        <v>847</v>
      </c>
      <c r="M299" t="s">
        <v>292</v>
      </c>
      <c r="N299" t="s">
        <v>848</v>
      </c>
      <c r="O299" t="s">
        <v>278</v>
      </c>
      <c r="P299" t="s">
        <v>278</v>
      </c>
      <c r="Q299">
        <v>1</v>
      </c>
      <c r="R299">
        <v>1</v>
      </c>
      <c r="S299" t="s">
        <v>849</v>
      </c>
      <c r="V299" t="s">
        <v>850</v>
      </c>
      <c r="W299" t="s">
        <v>851</v>
      </c>
    </row>
    <row r="300" spans="1:27">
      <c r="A300" t="s">
        <v>1727</v>
      </c>
      <c r="B300" t="s">
        <v>43</v>
      </c>
      <c r="C300" t="s">
        <v>1736</v>
      </c>
      <c r="D300" s="66">
        <v>45470.423930843317</v>
      </c>
      <c r="E300" s="66">
        <v>45446.62694412627</v>
      </c>
      <c r="F300" s="6">
        <f t="shared" si="17"/>
        <v>19</v>
      </c>
      <c r="G300" s="6">
        <f t="shared" si="20"/>
        <v>15.979433</v>
      </c>
      <c r="H300" s="6" t="str">
        <f t="shared" si="18"/>
        <v xml:space="preserve"> </v>
      </c>
      <c r="I300" s="6" t="str">
        <f t="shared" si="19"/>
        <v>Sim</v>
      </c>
      <c r="J300" t="s">
        <v>805</v>
      </c>
      <c r="K300" t="s">
        <v>387</v>
      </c>
      <c r="L300" t="s">
        <v>806</v>
      </c>
      <c r="M300" t="s">
        <v>334</v>
      </c>
      <c r="N300" t="s">
        <v>807</v>
      </c>
      <c r="O300" t="s">
        <v>334</v>
      </c>
      <c r="P300" t="s">
        <v>334</v>
      </c>
      <c r="Q300">
        <v>8</v>
      </c>
      <c r="R300">
        <v>11</v>
      </c>
      <c r="S300" t="s">
        <v>808</v>
      </c>
      <c r="V300" t="s">
        <v>809</v>
      </c>
      <c r="W300" t="s">
        <v>810</v>
      </c>
      <c r="X300" t="s">
        <v>811</v>
      </c>
    </row>
    <row r="301" spans="1:27">
      <c r="A301" t="s">
        <v>1722</v>
      </c>
      <c r="B301" t="s">
        <v>250</v>
      </c>
      <c r="C301" t="s">
        <v>1735</v>
      </c>
      <c r="D301" s="66">
        <v>45470.423696853963</v>
      </c>
      <c r="E301" s="66">
        <v>45446.632708710771</v>
      </c>
      <c r="F301" s="6">
        <f t="shared" si="17"/>
        <v>19</v>
      </c>
      <c r="G301" s="6">
        <f t="shared" si="20"/>
        <v>3.0434490000000007</v>
      </c>
      <c r="H301" s="6" t="str">
        <f t="shared" si="18"/>
        <v xml:space="preserve"> </v>
      </c>
      <c r="I301" s="6" t="str">
        <f t="shared" si="19"/>
        <v>Sim</v>
      </c>
      <c r="J301" t="s">
        <v>805</v>
      </c>
      <c r="K301" t="s">
        <v>387</v>
      </c>
      <c r="L301" t="s">
        <v>806</v>
      </c>
      <c r="M301" t="s">
        <v>334</v>
      </c>
      <c r="N301" t="s">
        <v>893</v>
      </c>
      <c r="O301" t="s">
        <v>334</v>
      </c>
      <c r="P301" t="s">
        <v>334</v>
      </c>
      <c r="Q301">
        <v>7</v>
      </c>
      <c r="R301">
        <v>11</v>
      </c>
      <c r="S301" t="s">
        <v>894</v>
      </c>
      <c r="V301" t="s">
        <v>895</v>
      </c>
      <c r="W301" t="s">
        <v>896</v>
      </c>
    </row>
    <row r="302" spans="1:27">
      <c r="A302" t="s">
        <v>1731</v>
      </c>
      <c r="B302" t="s">
        <v>43</v>
      </c>
      <c r="C302" t="s">
        <v>1737</v>
      </c>
      <c r="D302" s="66">
        <v>45448.688334224855</v>
      </c>
      <c r="E302" s="66">
        <v>45440.491974622892</v>
      </c>
      <c r="F302" s="6">
        <f t="shared" si="17"/>
        <v>7</v>
      </c>
      <c r="G302" s="6">
        <f t="shared" si="20"/>
        <v>-7.1654999999999802E-2</v>
      </c>
      <c r="H302" s="6">
        <f t="shared" si="18"/>
        <v>5</v>
      </c>
      <c r="I302" s="6" t="str">
        <f t="shared" si="19"/>
        <v>Sim</v>
      </c>
      <c r="J302" t="s">
        <v>763</v>
      </c>
      <c r="K302" t="s">
        <v>387</v>
      </c>
      <c r="L302" t="s">
        <v>509</v>
      </c>
      <c r="M302" t="s">
        <v>292</v>
      </c>
      <c r="N302" t="s">
        <v>764</v>
      </c>
      <c r="O302" t="s">
        <v>278</v>
      </c>
      <c r="P302" t="s">
        <v>278</v>
      </c>
      <c r="Q302">
        <v>3</v>
      </c>
      <c r="R302">
        <v>0</v>
      </c>
      <c r="S302" t="s">
        <v>765</v>
      </c>
      <c r="T302" t="s">
        <v>766</v>
      </c>
      <c r="V302" t="s">
        <v>767</v>
      </c>
      <c r="W302" t="s">
        <v>768</v>
      </c>
    </row>
    <row r="303" spans="1:27">
      <c r="A303" t="s">
        <v>1725</v>
      </c>
      <c r="B303" t="s">
        <v>250</v>
      </c>
      <c r="C303" t="s">
        <v>1734</v>
      </c>
      <c r="D303" s="66">
        <v>45461.389025068987</v>
      </c>
      <c r="E303" s="66">
        <v>45461.3887894039</v>
      </c>
      <c r="F303" s="6">
        <f t="shared" si="17"/>
        <v>1</v>
      </c>
      <c r="G303" s="6">
        <f t="shared" si="20"/>
        <v>1</v>
      </c>
      <c r="H303" s="6" t="str">
        <f t="shared" si="18"/>
        <v xml:space="preserve"> </v>
      </c>
      <c r="I303" s="6" t="str">
        <f t="shared" si="19"/>
        <v>Sim</v>
      </c>
      <c r="J303" t="s">
        <v>431</v>
      </c>
      <c r="K303" t="s">
        <v>387</v>
      </c>
      <c r="L303" t="s">
        <v>874</v>
      </c>
      <c r="M303" t="s">
        <v>251</v>
      </c>
      <c r="N303" t="s">
        <v>793</v>
      </c>
      <c r="O303" t="s">
        <v>794</v>
      </c>
      <c r="P303" t="s">
        <v>794</v>
      </c>
      <c r="S303" t="s">
        <v>875</v>
      </c>
    </row>
    <row r="304" spans="1:27">
      <c r="A304" t="s">
        <v>1727</v>
      </c>
      <c r="B304" t="s">
        <v>250</v>
      </c>
      <c r="C304" t="s">
        <v>1736</v>
      </c>
      <c r="D304" s="66">
        <v>45453.665184832105</v>
      </c>
      <c r="E304" s="66">
        <v>45446.697665502827</v>
      </c>
      <c r="F304" s="6">
        <f t="shared" si="17"/>
        <v>6</v>
      </c>
      <c r="G304" s="6">
        <f t="shared" si="20"/>
        <v>5.7217359999999999</v>
      </c>
      <c r="H304" s="6">
        <f t="shared" si="18"/>
        <v>8</v>
      </c>
      <c r="I304" s="6" t="str">
        <f t="shared" si="19"/>
        <v>Sim</v>
      </c>
      <c r="J304" t="s">
        <v>484</v>
      </c>
      <c r="K304" t="s">
        <v>387</v>
      </c>
      <c r="L304" t="s">
        <v>388</v>
      </c>
      <c r="M304" t="s">
        <v>292</v>
      </c>
      <c r="N304" t="s">
        <v>876</v>
      </c>
      <c r="O304" t="s">
        <v>279</v>
      </c>
      <c r="P304" t="s">
        <v>280</v>
      </c>
      <c r="Q304">
        <v>10</v>
      </c>
      <c r="R304">
        <v>0</v>
      </c>
      <c r="S304" t="s">
        <v>828</v>
      </c>
      <c r="V304" t="s">
        <v>877</v>
      </c>
      <c r="W304" t="s">
        <v>878</v>
      </c>
      <c r="Y304" t="s">
        <v>879</v>
      </c>
    </row>
    <row r="305" spans="1:27">
      <c r="A305" t="s">
        <v>1729</v>
      </c>
      <c r="B305" t="s">
        <v>250</v>
      </c>
      <c r="C305" t="s">
        <v>1733</v>
      </c>
      <c r="D305" s="66">
        <v>45463.481290215765</v>
      </c>
      <c r="E305" s="66">
        <v>45450.500289760806</v>
      </c>
      <c r="F305" s="6">
        <f t="shared" si="17"/>
        <v>10</v>
      </c>
      <c r="G305" s="6">
        <f t="shared" si="20"/>
        <v>10</v>
      </c>
      <c r="H305" s="6" t="str">
        <f t="shared" si="18"/>
        <v xml:space="preserve"> </v>
      </c>
      <c r="I305" s="6" t="str">
        <f t="shared" si="19"/>
        <v>Sim</v>
      </c>
      <c r="J305" t="s">
        <v>415</v>
      </c>
      <c r="K305" t="s">
        <v>387</v>
      </c>
      <c r="L305" t="s">
        <v>606</v>
      </c>
      <c r="M305" t="s">
        <v>292</v>
      </c>
      <c r="N305" t="s">
        <v>764</v>
      </c>
      <c r="O305" t="s">
        <v>334</v>
      </c>
      <c r="P305" t="s">
        <v>334</v>
      </c>
      <c r="S305" t="s">
        <v>820</v>
      </c>
      <c r="T305" t="s">
        <v>821</v>
      </c>
      <c r="AA305" t="s">
        <v>885</v>
      </c>
    </row>
    <row r="306" spans="1:27">
      <c r="A306" t="s">
        <v>1727</v>
      </c>
      <c r="B306" t="s">
        <v>250</v>
      </c>
      <c r="C306" t="s">
        <v>1736</v>
      </c>
      <c r="D306" s="66">
        <v>45461.386633587113</v>
      </c>
      <c r="E306" s="66">
        <v>45461.386505965842</v>
      </c>
      <c r="F306" s="6">
        <f t="shared" si="17"/>
        <v>1</v>
      </c>
      <c r="G306" s="6">
        <f t="shared" si="20"/>
        <v>1</v>
      </c>
      <c r="H306" s="6" t="str">
        <f t="shared" si="18"/>
        <v xml:space="preserve"> </v>
      </c>
      <c r="I306" s="6" t="str">
        <f t="shared" si="19"/>
        <v>Sim</v>
      </c>
      <c r="J306" t="s">
        <v>484</v>
      </c>
      <c r="K306" t="s">
        <v>387</v>
      </c>
      <c r="L306" t="s">
        <v>792</v>
      </c>
      <c r="M306" t="s">
        <v>251</v>
      </c>
      <c r="N306" t="s">
        <v>793</v>
      </c>
      <c r="O306" t="s">
        <v>794</v>
      </c>
      <c r="P306" t="s">
        <v>794</v>
      </c>
      <c r="S306" t="s">
        <v>886</v>
      </c>
    </row>
    <row r="307" spans="1:27">
      <c r="A307" t="s">
        <v>1728</v>
      </c>
      <c r="B307" t="s">
        <v>250</v>
      </c>
      <c r="C307" t="s">
        <v>1737</v>
      </c>
      <c r="D307" s="66">
        <v>45455.674647488078</v>
      </c>
      <c r="E307" s="66">
        <v>45449.467637281436</v>
      </c>
      <c r="F307" s="6">
        <f t="shared" si="17"/>
        <v>5</v>
      </c>
      <c r="G307" s="6">
        <f t="shared" si="20"/>
        <v>5</v>
      </c>
      <c r="H307" s="6">
        <f t="shared" si="18"/>
        <v>5</v>
      </c>
      <c r="I307" s="6" t="str">
        <f t="shared" si="19"/>
        <v>Sim</v>
      </c>
      <c r="J307" t="s">
        <v>415</v>
      </c>
      <c r="K307" t="s">
        <v>387</v>
      </c>
      <c r="L307" t="s">
        <v>606</v>
      </c>
      <c r="M307" t="s">
        <v>291</v>
      </c>
      <c r="N307" t="s">
        <v>841</v>
      </c>
      <c r="O307" t="s">
        <v>278</v>
      </c>
      <c r="P307" t="s">
        <v>278</v>
      </c>
      <c r="Q307">
        <v>1</v>
      </c>
      <c r="R307">
        <v>1</v>
      </c>
      <c r="S307" t="s">
        <v>842</v>
      </c>
      <c r="V307" t="s">
        <v>843</v>
      </c>
    </row>
    <row r="308" spans="1:27">
      <c r="A308" t="s">
        <v>1731</v>
      </c>
      <c r="B308" t="s">
        <v>250</v>
      </c>
      <c r="C308" t="s">
        <v>1733</v>
      </c>
      <c r="D308" s="66">
        <v>45461.40773531155</v>
      </c>
      <c r="E308" s="66">
        <v>45461.407499617431</v>
      </c>
      <c r="F308" s="6">
        <f t="shared" si="17"/>
        <v>1</v>
      </c>
      <c r="G308" s="6">
        <f t="shared" si="20"/>
        <v>1</v>
      </c>
      <c r="H308" s="6" t="str">
        <f t="shared" si="18"/>
        <v xml:space="preserve"> </v>
      </c>
      <c r="I308" s="6" t="str">
        <f t="shared" si="19"/>
        <v>Sim</v>
      </c>
      <c r="J308" t="s">
        <v>484</v>
      </c>
      <c r="K308" t="s">
        <v>387</v>
      </c>
      <c r="L308" t="s">
        <v>891</v>
      </c>
      <c r="M308" t="s">
        <v>251</v>
      </c>
      <c r="N308" t="s">
        <v>827</v>
      </c>
      <c r="O308" t="s">
        <v>794</v>
      </c>
      <c r="P308" t="s">
        <v>794</v>
      </c>
      <c r="S308" t="s">
        <v>875</v>
      </c>
    </row>
    <row r="309" spans="1:27">
      <c r="A309" t="s">
        <v>1723</v>
      </c>
      <c r="B309" t="s">
        <v>250</v>
      </c>
      <c r="C309" t="s">
        <v>1733</v>
      </c>
      <c r="D309" s="66">
        <v>45461.392233263796</v>
      </c>
      <c r="E309" s="66">
        <v>45461.391868677165</v>
      </c>
      <c r="F309" s="6">
        <f t="shared" si="17"/>
        <v>1</v>
      </c>
      <c r="G309" s="6">
        <f t="shared" si="20"/>
        <v>1</v>
      </c>
      <c r="H309" s="6" t="str">
        <f t="shared" si="18"/>
        <v xml:space="preserve"> </v>
      </c>
      <c r="I309" s="6" t="str">
        <f t="shared" si="19"/>
        <v>Sim</v>
      </c>
      <c r="J309" t="s">
        <v>484</v>
      </c>
      <c r="K309" t="s">
        <v>387</v>
      </c>
      <c r="L309" t="s">
        <v>792</v>
      </c>
      <c r="M309" t="s">
        <v>251</v>
      </c>
      <c r="N309" t="s">
        <v>793</v>
      </c>
      <c r="O309" t="s">
        <v>794</v>
      </c>
      <c r="P309" t="s">
        <v>794</v>
      </c>
      <c r="S309" t="s">
        <v>679</v>
      </c>
    </row>
    <row r="310" spans="1:27">
      <c r="A310" t="s">
        <v>1725</v>
      </c>
      <c r="B310" t="s">
        <v>250</v>
      </c>
      <c r="C310" t="s">
        <v>1734</v>
      </c>
      <c r="D310" s="66">
        <v>45461.389923922914</v>
      </c>
      <c r="E310" s="66">
        <v>45461.38971934624</v>
      </c>
      <c r="F310" s="6">
        <f t="shared" si="17"/>
        <v>1</v>
      </c>
      <c r="G310" s="6">
        <f t="shared" si="20"/>
        <v>1</v>
      </c>
      <c r="H310" s="6" t="str">
        <f t="shared" si="18"/>
        <v xml:space="preserve"> </v>
      </c>
      <c r="I310" s="6" t="str">
        <f t="shared" si="19"/>
        <v>Sim</v>
      </c>
      <c r="J310" t="s">
        <v>484</v>
      </c>
      <c r="K310" t="s">
        <v>387</v>
      </c>
      <c r="L310" t="s">
        <v>892</v>
      </c>
      <c r="M310" t="s">
        <v>251</v>
      </c>
      <c r="N310" t="s">
        <v>793</v>
      </c>
      <c r="O310" t="s">
        <v>794</v>
      </c>
      <c r="P310" t="s">
        <v>794</v>
      </c>
      <c r="S310" t="s">
        <v>695</v>
      </c>
    </row>
    <row r="311" spans="1:27">
      <c r="A311" t="s">
        <v>1722</v>
      </c>
      <c r="B311" t="s">
        <v>250</v>
      </c>
      <c r="C311" t="s">
        <v>1734</v>
      </c>
      <c r="D311" s="66">
        <v>45457.349969878218</v>
      </c>
      <c r="E311" s="66">
        <v>45453.513432309475</v>
      </c>
      <c r="F311" s="6">
        <f t="shared" si="17"/>
        <v>5</v>
      </c>
      <c r="G311" s="6">
        <f t="shared" si="20"/>
        <v>4.170706</v>
      </c>
      <c r="H311" s="6">
        <f t="shared" si="18"/>
        <v>5</v>
      </c>
      <c r="I311" s="6" t="str">
        <f t="shared" si="19"/>
        <v>Sim</v>
      </c>
      <c r="J311" t="s">
        <v>415</v>
      </c>
      <c r="K311" t="s">
        <v>387</v>
      </c>
      <c r="L311" t="s">
        <v>606</v>
      </c>
      <c r="M311" t="s">
        <v>292</v>
      </c>
      <c r="N311" t="s">
        <v>880</v>
      </c>
      <c r="O311" t="s">
        <v>278</v>
      </c>
      <c r="P311" t="s">
        <v>280</v>
      </c>
      <c r="Q311">
        <v>2</v>
      </c>
      <c r="R311">
        <v>0</v>
      </c>
      <c r="S311" t="s">
        <v>881</v>
      </c>
      <c r="T311" t="s">
        <v>882</v>
      </c>
      <c r="V311" t="s">
        <v>883</v>
      </c>
      <c r="W311" t="s">
        <v>884</v>
      </c>
      <c r="AA311" t="s">
        <v>897</v>
      </c>
    </row>
    <row r="312" spans="1:27">
      <c r="A312" t="s">
        <v>1730</v>
      </c>
      <c r="B312" t="s">
        <v>250</v>
      </c>
      <c r="C312" t="s">
        <v>1733</v>
      </c>
      <c r="D312" s="66">
        <v>45471.611085334443</v>
      </c>
      <c r="E312" s="66">
        <v>45461.399524618486</v>
      </c>
      <c r="F312" s="6">
        <f t="shared" si="17"/>
        <v>9</v>
      </c>
      <c r="G312" s="6">
        <f t="shared" si="20"/>
        <v>9</v>
      </c>
      <c r="H312" s="6">
        <f t="shared" si="18"/>
        <v>5</v>
      </c>
      <c r="I312" s="6" t="str">
        <f t="shared" si="19"/>
        <v>Não</v>
      </c>
      <c r="J312" t="s">
        <v>400</v>
      </c>
      <c r="K312" t="s">
        <v>284</v>
      </c>
      <c r="L312" t="s">
        <v>812</v>
      </c>
      <c r="M312" t="s">
        <v>290</v>
      </c>
      <c r="N312" t="s">
        <v>813</v>
      </c>
      <c r="O312" t="s">
        <v>278</v>
      </c>
      <c r="P312" t="s">
        <v>278</v>
      </c>
      <c r="S312" t="s">
        <v>814</v>
      </c>
    </row>
    <row r="313" spans="1:27">
      <c r="A313" t="s">
        <v>1728</v>
      </c>
      <c r="B313" t="s">
        <v>250</v>
      </c>
      <c r="C313" t="s">
        <v>1735</v>
      </c>
      <c r="D313" s="66">
        <v>45446.597006590811</v>
      </c>
      <c r="E313" s="66">
        <v>45446.596711986691</v>
      </c>
      <c r="F313" s="6">
        <f t="shared" si="17"/>
        <v>1</v>
      </c>
      <c r="G313" s="6">
        <f t="shared" si="20"/>
        <v>1</v>
      </c>
      <c r="H313" s="6">
        <f t="shared" si="18"/>
        <v>5</v>
      </c>
      <c r="I313" s="6" t="str">
        <f t="shared" si="19"/>
        <v>Sim</v>
      </c>
      <c r="J313" t="s">
        <v>431</v>
      </c>
      <c r="K313" t="s">
        <v>387</v>
      </c>
      <c r="L313" t="s">
        <v>900</v>
      </c>
      <c r="M313" t="s">
        <v>292</v>
      </c>
      <c r="N313" t="s">
        <v>773</v>
      </c>
      <c r="O313" t="s">
        <v>278</v>
      </c>
      <c r="P313" t="s">
        <v>278</v>
      </c>
      <c r="Q313">
        <v>1</v>
      </c>
      <c r="R313">
        <v>0</v>
      </c>
      <c r="S313" t="s">
        <v>636</v>
      </c>
      <c r="V313" t="s">
        <v>636</v>
      </c>
    </row>
    <row r="314" spans="1:27">
      <c r="A314" t="s">
        <v>1726</v>
      </c>
      <c r="B314" t="s">
        <v>250</v>
      </c>
      <c r="C314" t="s">
        <v>1737</v>
      </c>
      <c r="D314" s="66">
        <v>45471.61119257367</v>
      </c>
      <c r="E314" s="66">
        <v>45462.640416315531</v>
      </c>
      <c r="F314" s="6">
        <f t="shared" si="17"/>
        <v>8</v>
      </c>
      <c r="G314" s="6">
        <f t="shared" si="20"/>
        <v>8</v>
      </c>
      <c r="H314" s="6">
        <f t="shared" si="18"/>
        <v>5</v>
      </c>
      <c r="I314" s="6" t="str">
        <f t="shared" si="19"/>
        <v>Não</v>
      </c>
      <c r="J314" t="s">
        <v>400</v>
      </c>
      <c r="K314" t="s">
        <v>284</v>
      </c>
      <c r="L314" t="s">
        <v>812</v>
      </c>
      <c r="M314" t="s">
        <v>290</v>
      </c>
      <c r="N314" t="s">
        <v>815</v>
      </c>
      <c r="O314" t="s">
        <v>278</v>
      </c>
      <c r="P314" t="s">
        <v>278</v>
      </c>
      <c r="S314" t="s">
        <v>816</v>
      </c>
      <c r="AA314" t="s">
        <v>905</v>
      </c>
    </row>
    <row r="315" spans="1:27">
      <c r="A315" t="s">
        <v>1731</v>
      </c>
      <c r="B315" t="s">
        <v>250</v>
      </c>
      <c r="C315" t="s">
        <v>1733</v>
      </c>
      <c r="D315" s="66">
        <v>45453.665507369042</v>
      </c>
      <c r="E315" s="66">
        <v>45450.535700656044</v>
      </c>
      <c r="F315" s="6">
        <f t="shared" si="17"/>
        <v>2</v>
      </c>
      <c r="G315" s="6">
        <f t="shared" si="20"/>
        <v>2</v>
      </c>
      <c r="H315" s="6" t="str">
        <f t="shared" si="18"/>
        <v xml:space="preserve"> </v>
      </c>
      <c r="I315" s="6" t="str">
        <f t="shared" si="19"/>
        <v>Sim</v>
      </c>
      <c r="J315" t="s">
        <v>431</v>
      </c>
      <c r="K315" t="s">
        <v>387</v>
      </c>
      <c r="L315" t="s">
        <v>588</v>
      </c>
      <c r="M315" t="s">
        <v>292</v>
      </c>
      <c r="N315" t="s">
        <v>906</v>
      </c>
      <c r="O315" t="s">
        <v>907</v>
      </c>
      <c r="P315" t="s">
        <v>794</v>
      </c>
      <c r="Q315">
        <v>1</v>
      </c>
      <c r="R315">
        <v>1</v>
      </c>
      <c r="S315" t="s">
        <v>676</v>
      </c>
      <c r="T315" t="s">
        <v>882</v>
      </c>
      <c r="V315" t="s">
        <v>908</v>
      </c>
    </row>
    <row r="316" spans="1:27">
      <c r="A316" t="s">
        <v>1727</v>
      </c>
      <c r="B316" t="s">
        <v>250</v>
      </c>
      <c r="C316" t="s">
        <v>1733</v>
      </c>
      <c r="D316" s="66">
        <v>45471.611252224189</v>
      </c>
      <c r="E316" s="66">
        <v>45461.397286220257</v>
      </c>
      <c r="F316" s="6">
        <f t="shared" si="17"/>
        <v>9</v>
      </c>
      <c r="G316" s="6">
        <f t="shared" si="20"/>
        <v>9</v>
      </c>
      <c r="H316" s="6">
        <f t="shared" si="18"/>
        <v>5</v>
      </c>
      <c r="I316" s="6" t="str">
        <f t="shared" si="19"/>
        <v>Não</v>
      </c>
      <c r="J316" t="s">
        <v>400</v>
      </c>
      <c r="K316" t="s">
        <v>284</v>
      </c>
      <c r="L316" t="s">
        <v>812</v>
      </c>
      <c r="M316" t="s">
        <v>290</v>
      </c>
      <c r="N316" t="s">
        <v>898</v>
      </c>
      <c r="O316" t="s">
        <v>278</v>
      </c>
      <c r="P316" t="s">
        <v>278</v>
      </c>
      <c r="S316" t="s">
        <v>899</v>
      </c>
    </row>
    <row r="317" spans="1:27">
      <c r="A317" t="s">
        <v>1725</v>
      </c>
      <c r="B317" t="s">
        <v>250</v>
      </c>
      <c r="C317" t="s">
        <v>1733</v>
      </c>
      <c r="D317" s="66">
        <v>45450.402037834399</v>
      </c>
      <c r="E317" s="66">
        <v>45450.398344133544</v>
      </c>
      <c r="F317" s="6">
        <f t="shared" si="17"/>
        <v>1</v>
      </c>
      <c r="G317" s="6">
        <f t="shared" si="20"/>
        <v>0.99871500000000002</v>
      </c>
      <c r="H317" s="6">
        <f t="shared" si="18"/>
        <v>5</v>
      </c>
      <c r="I317" s="6" t="str">
        <f t="shared" si="19"/>
        <v>Sim</v>
      </c>
      <c r="J317" t="s">
        <v>913</v>
      </c>
      <c r="K317" t="s">
        <v>387</v>
      </c>
      <c r="L317" t="s">
        <v>914</v>
      </c>
      <c r="M317" t="s">
        <v>292</v>
      </c>
      <c r="N317" t="s">
        <v>350</v>
      </c>
      <c r="O317" t="s">
        <v>278</v>
      </c>
      <c r="P317" t="s">
        <v>278</v>
      </c>
      <c r="Q317">
        <v>2</v>
      </c>
      <c r="R317">
        <v>1</v>
      </c>
      <c r="S317" t="s">
        <v>915</v>
      </c>
      <c r="T317" t="s">
        <v>916</v>
      </c>
      <c r="U317" t="s">
        <v>917</v>
      </c>
      <c r="V317" t="s">
        <v>918</v>
      </c>
    </row>
    <row r="318" spans="1:27">
      <c r="A318" t="s">
        <v>1722</v>
      </c>
      <c r="B318" t="s">
        <v>252</v>
      </c>
      <c r="C318" t="s">
        <v>1737</v>
      </c>
      <c r="D318" s="66">
        <v>45463.631195897258</v>
      </c>
      <c r="E318" s="66">
        <v>45460.823513587522</v>
      </c>
      <c r="F318" s="6">
        <f t="shared" si="17"/>
        <v>4</v>
      </c>
      <c r="G318" s="6">
        <f t="shared" si="20"/>
        <v>4</v>
      </c>
      <c r="H318" s="6" t="str">
        <f t="shared" si="18"/>
        <v xml:space="preserve"> </v>
      </c>
      <c r="I318" s="6" t="str">
        <f t="shared" si="19"/>
        <v>Sim</v>
      </c>
      <c r="J318" t="s">
        <v>801</v>
      </c>
      <c r="K318" t="s">
        <v>285</v>
      </c>
      <c r="L318" t="s">
        <v>802</v>
      </c>
      <c r="M318" t="s">
        <v>292</v>
      </c>
      <c r="N318" t="s">
        <v>803</v>
      </c>
      <c r="O318" t="s">
        <v>633</v>
      </c>
      <c r="P318" t="s">
        <v>633</v>
      </c>
      <c r="S318" t="s">
        <v>804</v>
      </c>
    </row>
    <row r="319" spans="1:27">
      <c r="A319" t="s">
        <v>1726</v>
      </c>
      <c r="B319" t="s">
        <v>250</v>
      </c>
      <c r="C319" t="s">
        <v>1735</v>
      </c>
      <c r="D319" s="66">
        <v>45461.408152505654</v>
      </c>
      <c r="E319" s="66">
        <v>45461.404452500952</v>
      </c>
      <c r="F319" s="6">
        <f t="shared" si="17"/>
        <v>1</v>
      </c>
      <c r="G319" s="6">
        <f t="shared" si="20"/>
        <v>1</v>
      </c>
      <c r="H319" s="6" t="str">
        <f t="shared" si="18"/>
        <v xml:space="preserve"> </v>
      </c>
      <c r="I319" s="6" t="str">
        <f t="shared" si="19"/>
        <v>Sim</v>
      </c>
      <c r="J319" t="s">
        <v>484</v>
      </c>
      <c r="K319" t="s">
        <v>387</v>
      </c>
      <c r="L319" t="s">
        <v>830</v>
      </c>
      <c r="M319" t="s">
        <v>251</v>
      </c>
      <c r="N319" t="s">
        <v>827</v>
      </c>
      <c r="O319" t="s">
        <v>794</v>
      </c>
      <c r="P319" t="s">
        <v>794</v>
      </c>
      <c r="S319" t="s">
        <v>921</v>
      </c>
    </row>
    <row r="320" spans="1:27">
      <c r="A320" t="s">
        <v>1722</v>
      </c>
      <c r="B320" t="s">
        <v>250</v>
      </c>
      <c r="C320" t="s">
        <v>1735</v>
      </c>
      <c r="D320" s="66">
        <v>45461.385968926326</v>
      </c>
      <c r="E320" s="66">
        <v>45461.385818718256</v>
      </c>
      <c r="F320" s="6">
        <f t="shared" si="17"/>
        <v>1</v>
      </c>
      <c r="G320" s="6">
        <f t="shared" si="20"/>
        <v>1</v>
      </c>
      <c r="H320" s="6" t="str">
        <f t="shared" si="18"/>
        <v xml:space="preserve"> </v>
      </c>
      <c r="I320" s="6" t="str">
        <f t="shared" si="19"/>
        <v>Sim</v>
      </c>
      <c r="J320" t="s">
        <v>922</v>
      </c>
      <c r="K320" t="s">
        <v>387</v>
      </c>
      <c r="L320" t="s">
        <v>792</v>
      </c>
      <c r="M320" t="s">
        <v>251</v>
      </c>
      <c r="N320" t="s">
        <v>793</v>
      </c>
      <c r="O320" t="s">
        <v>794</v>
      </c>
      <c r="P320" t="s">
        <v>794</v>
      </c>
      <c r="S320" t="s">
        <v>636</v>
      </c>
    </row>
    <row r="321" spans="1:27">
      <c r="A321" t="s">
        <v>1725</v>
      </c>
      <c r="B321" t="s">
        <v>252</v>
      </c>
      <c r="C321" t="s">
        <v>1736</v>
      </c>
      <c r="D321" s="66">
        <v>45463.631287690216</v>
      </c>
      <c r="E321" s="66">
        <v>45460.81906241909</v>
      </c>
      <c r="F321" s="6">
        <f t="shared" si="17"/>
        <v>4</v>
      </c>
      <c r="G321" s="6">
        <f t="shared" si="20"/>
        <v>4</v>
      </c>
      <c r="H321" s="6" t="str">
        <f t="shared" si="18"/>
        <v xml:space="preserve"> </v>
      </c>
      <c r="I321" s="6" t="str">
        <f t="shared" si="19"/>
        <v>Sim</v>
      </c>
      <c r="J321" t="s">
        <v>801</v>
      </c>
      <c r="K321" t="s">
        <v>285</v>
      </c>
      <c r="L321" t="s">
        <v>802</v>
      </c>
      <c r="M321" t="s">
        <v>292</v>
      </c>
      <c r="N321" t="s">
        <v>919</v>
      </c>
      <c r="O321" t="s">
        <v>633</v>
      </c>
      <c r="P321" t="s">
        <v>633</v>
      </c>
      <c r="S321" t="s">
        <v>920</v>
      </c>
    </row>
    <row r="322" spans="1:27">
      <c r="A322" t="s">
        <v>1724</v>
      </c>
      <c r="B322" t="s">
        <v>250</v>
      </c>
      <c r="C322" t="s">
        <v>1733</v>
      </c>
      <c r="D322" s="66">
        <v>45490.640142930926</v>
      </c>
      <c r="E322" s="66">
        <v>45470.663754019362</v>
      </c>
      <c r="F322" s="6">
        <f t="shared" ref="F322:F385" si="21">NETWORKDAYS.INTL(E322,D322)</f>
        <v>15</v>
      </c>
      <c r="G322" s="6">
        <f t="shared" si="20"/>
        <v>-0.21077499999999993</v>
      </c>
      <c r="H322" s="6">
        <f t="shared" ref="H322:H385" si="22">IF(O322="Média",8,IF(O322="Normal",5,IF(O322="Alta",12," ")))</f>
        <v>5</v>
      </c>
      <c r="I322" s="6" t="str">
        <f t="shared" ref="I322:I385" si="23">IF(G322&lt;=H322, "Sim","Não")</f>
        <v>Sim</v>
      </c>
      <c r="J322" t="s">
        <v>1140</v>
      </c>
      <c r="K322" t="s">
        <v>288</v>
      </c>
      <c r="L322" t="s">
        <v>671</v>
      </c>
      <c r="M322" t="s">
        <v>292</v>
      </c>
      <c r="N322" t="s">
        <v>350</v>
      </c>
      <c r="O322" t="s">
        <v>278</v>
      </c>
      <c r="P322" t="s">
        <v>547</v>
      </c>
      <c r="Q322">
        <v>1</v>
      </c>
      <c r="R322">
        <v>1</v>
      </c>
      <c r="S322" t="s">
        <v>695</v>
      </c>
      <c r="V322" t="s">
        <v>1141</v>
      </c>
      <c r="W322" t="s">
        <v>1142</v>
      </c>
      <c r="X322" t="s">
        <v>1143</v>
      </c>
    </row>
    <row r="323" spans="1:27">
      <c r="A323" t="s">
        <v>1726</v>
      </c>
      <c r="B323" t="s">
        <v>250</v>
      </c>
      <c r="C323" t="s">
        <v>1733</v>
      </c>
      <c r="D323" s="66">
        <v>45490.611554879957</v>
      </c>
      <c r="E323" s="66">
        <v>45484.523464928214</v>
      </c>
      <c r="F323" s="6">
        <f t="shared" si="21"/>
        <v>5</v>
      </c>
      <c r="G323" s="6">
        <f t="shared" si="20"/>
        <v>5</v>
      </c>
      <c r="H323" s="6">
        <f t="shared" si="22"/>
        <v>12</v>
      </c>
      <c r="I323" s="6" t="str">
        <f t="shared" si="23"/>
        <v>Sim</v>
      </c>
      <c r="J323" t="s">
        <v>891</v>
      </c>
      <c r="K323" t="s">
        <v>387</v>
      </c>
      <c r="L323" t="s">
        <v>935</v>
      </c>
      <c r="M323" t="s">
        <v>334</v>
      </c>
      <c r="N323" t="s">
        <v>1049</v>
      </c>
      <c r="O323" t="s">
        <v>280</v>
      </c>
      <c r="P323" t="s">
        <v>794</v>
      </c>
      <c r="Q323">
        <v>1</v>
      </c>
      <c r="S323" t="s">
        <v>1116</v>
      </c>
      <c r="T323" t="s">
        <v>1117</v>
      </c>
    </row>
    <row r="324" spans="1:27">
      <c r="A324" t="s">
        <v>1729</v>
      </c>
      <c r="B324" t="s">
        <v>252</v>
      </c>
      <c r="C324" t="s">
        <v>1737</v>
      </c>
      <c r="D324" s="66">
        <v>45484.6643819167</v>
      </c>
      <c r="E324" s="66">
        <v>45474.613077052381</v>
      </c>
      <c r="F324" s="6">
        <f t="shared" si="21"/>
        <v>9</v>
      </c>
      <c r="G324" s="6">
        <f t="shared" si="20"/>
        <v>9</v>
      </c>
      <c r="H324" s="6" t="str">
        <f t="shared" si="22"/>
        <v xml:space="preserve"> </v>
      </c>
      <c r="I324" s="6" t="str">
        <f t="shared" si="23"/>
        <v>Sim</v>
      </c>
      <c r="J324" t="s">
        <v>754</v>
      </c>
      <c r="K324" t="s">
        <v>288</v>
      </c>
      <c r="L324" t="s">
        <v>445</v>
      </c>
      <c r="M324" t="s">
        <v>292</v>
      </c>
      <c r="N324" t="s">
        <v>973</v>
      </c>
      <c r="O324" t="s">
        <v>633</v>
      </c>
      <c r="P324" t="s">
        <v>633</v>
      </c>
      <c r="Q324">
        <v>1</v>
      </c>
      <c r="S324" t="s">
        <v>974</v>
      </c>
    </row>
    <row r="325" spans="1:27">
      <c r="A325" t="s">
        <v>1721</v>
      </c>
      <c r="B325" t="s">
        <v>252</v>
      </c>
      <c r="C325" t="s">
        <v>1736</v>
      </c>
      <c r="D325" s="66">
        <v>45484.6643819167</v>
      </c>
      <c r="E325" s="66">
        <v>45474.613077052381</v>
      </c>
      <c r="F325" s="6">
        <f t="shared" si="21"/>
        <v>9</v>
      </c>
      <c r="G325" s="6">
        <f t="shared" si="20"/>
        <v>9</v>
      </c>
      <c r="H325" s="6" t="str">
        <f t="shared" si="22"/>
        <v xml:space="preserve"> </v>
      </c>
      <c r="I325" s="6" t="str">
        <f t="shared" si="23"/>
        <v>Sim</v>
      </c>
      <c r="J325" t="s">
        <v>754</v>
      </c>
      <c r="K325" t="s">
        <v>288</v>
      </c>
      <c r="L325" t="s">
        <v>445</v>
      </c>
      <c r="M325" t="s">
        <v>292</v>
      </c>
      <c r="N325" t="s">
        <v>973</v>
      </c>
      <c r="O325" t="s">
        <v>633</v>
      </c>
      <c r="P325" t="s">
        <v>633</v>
      </c>
      <c r="Q325">
        <v>1</v>
      </c>
      <c r="S325" t="s">
        <v>974</v>
      </c>
    </row>
    <row r="326" spans="1:27">
      <c r="A326" t="s">
        <v>1728</v>
      </c>
      <c r="B326" t="s">
        <v>250</v>
      </c>
      <c r="C326" t="s">
        <v>1735</v>
      </c>
      <c r="D326" s="66">
        <v>45474.607606160156</v>
      </c>
      <c r="E326" s="66">
        <v>45462.690349141041</v>
      </c>
      <c r="F326" s="6">
        <f t="shared" si="21"/>
        <v>9</v>
      </c>
      <c r="G326" s="6">
        <f t="shared" si="20"/>
        <v>5.8683560000000003</v>
      </c>
      <c r="H326" s="6">
        <f t="shared" si="22"/>
        <v>8</v>
      </c>
      <c r="I326" s="6" t="str">
        <f t="shared" si="23"/>
        <v>Sim</v>
      </c>
      <c r="J326" t="s">
        <v>406</v>
      </c>
      <c r="K326" t="s">
        <v>283</v>
      </c>
      <c r="L326" t="s">
        <v>518</v>
      </c>
      <c r="M326" t="s">
        <v>292</v>
      </c>
      <c r="N326" t="s">
        <v>376</v>
      </c>
      <c r="O326" t="s">
        <v>279</v>
      </c>
      <c r="P326" t="s">
        <v>280</v>
      </c>
      <c r="Q326">
        <v>1</v>
      </c>
      <c r="S326" t="s">
        <v>932</v>
      </c>
      <c r="T326" t="s">
        <v>933</v>
      </c>
      <c r="W326" t="s">
        <v>934</v>
      </c>
    </row>
    <row r="327" spans="1:27">
      <c r="A327" t="s">
        <v>1726</v>
      </c>
      <c r="B327" t="s">
        <v>252</v>
      </c>
      <c r="C327" t="s">
        <v>1735</v>
      </c>
      <c r="D327" s="66">
        <v>45503.449979039113</v>
      </c>
      <c r="E327" s="66">
        <v>45492.544706508808</v>
      </c>
      <c r="F327" s="6">
        <f t="shared" si="21"/>
        <v>8</v>
      </c>
      <c r="G327" s="6">
        <f t="shared" si="20"/>
        <v>8</v>
      </c>
      <c r="H327" s="6" t="str">
        <f t="shared" si="22"/>
        <v xml:space="preserve"> </v>
      </c>
      <c r="I327" s="6" t="str">
        <f t="shared" si="23"/>
        <v>Sim</v>
      </c>
      <c r="J327" t="s">
        <v>964</v>
      </c>
      <c r="K327" t="s">
        <v>283</v>
      </c>
      <c r="L327" t="s">
        <v>395</v>
      </c>
      <c r="M327" t="s">
        <v>290</v>
      </c>
      <c r="N327" t="s">
        <v>965</v>
      </c>
      <c r="O327" t="s">
        <v>426</v>
      </c>
      <c r="P327" t="s">
        <v>426</v>
      </c>
      <c r="S327" t="s">
        <v>966</v>
      </c>
    </row>
    <row r="328" spans="1:27">
      <c r="A328" t="s">
        <v>1722</v>
      </c>
      <c r="B328" t="s">
        <v>252</v>
      </c>
      <c r="C328" t="s">
        <v>1733</v>
      </c>
      <c r="D328" s="66">
        <v>45503.449979039113</v>
      </c>
      <c r="E328" s="66">
        <v>45492.544706508808</v>
      </c>
      <c r="F328" s="6">
        <f t="shared" si="21"/>
        <v>8</v>
      </c>
      <c r="G328" s="6">
        <f t="shared" si="20"/>
        <v>8</v>
      </c>
      <c r="H328" s="6" t="str">
        <f t="shared" si="22"/>
        <v xml:space="preserve"> </v>
      </c>
      <c r="I328" s="6" t="str">
        <f t="shared" si="23"/>
        <v>Sim</v>
      </c>
      <c r="J328" t="s">
        <v>964</v>
      </c>
      <c r="K328" t="s">
        <v>283</v>
      </c>
      <c r="L328" t="s">
        <v>395</v>
      </c>
      <c r="M328" t="s">
        <v>290</v>
      </c>
      <c r="N328" t="s">
        <v>965</v>
      </c>
      <c r="O328" t="s">
        <v>426</v>
      </c>
      <c r="P328" t="s">
        <v>426</v>
      </c>
      <c r="S328" t="s">
        <v>966</v>
      </c>
    </row>
    <row r="329" spans="1:27">
      <c r="A329" t="s">
        <v>1722</v>
      </c>
      <c r="B329" t="s">
        <v>250</v>
      </c>
      <c r="C329" t="s">
        <v>1736</v>
      </c>
      <c r="D329" s="66">
        <v>45498.611346286329</v>
      </c>
      <c r="E329" s="66">
        <v>45483.657623524436</v>
      </c>
      <c r="F329" s="6">
        <f t="shared" si="21"/>
        <v>12</v>
      </c>
      <c r="G329" s="6">
        <f t="shared" si="20"/>
        <v>6.0437500000000002</v>
      </c>
      <c r="H329" s="6">
        <f t="shared" si="22"/>
        <v>5</v>
      </c>
      <c r="I329" s="6" t="str">
        <f t="shared" si="23"/>
        <v>Não</v>
      </c>
      <c r="J329" t="s">
        <v>857</v>
      </c>
      <c r="K329" t="s">
        <v>288</v>
      </c>
      <c r="L329" t="s">
        <v>984</v>
      </c>
      <c r="M329" t="s">
        <v>292</v>
      </c>
      <c r="N329" t="s">
        <v>985</v>
      </c>
      <c r="O329" t="s">
        <v>278</v>
      </c>
      <c r="P329" t="s">
        <v>278</v>
      </c>
      <c r="Q329">
        <v>1</v>
      </c>
      <c r="R329">
        <v>0</v>
      </c>
      <c r="S329" t="s">
        <v>986</v>
      </c>
      <c r="V329" t="s">
        <v>987</v>
      </c>
      <c r="W329" t="s">
        <v>988</v>
      </c>
    </row>
    <row r="330" spans="1:27">
      <c r="A330" t="s">
        <v>1722</v>
      </c>
      <c r="B330" t="s">
        <v>250</v>
      </c>
      <c r="C330" t="s">
        <v>1737</v>
      </c>
      <c r="D330" s="66">
        <v>45498.611413254992</v>
      </c>
      <c r="E330" s="66">
        <v>45483.660333032567</v>
      </c>
      <c r="F330" s="6">
        <f t="shared" si="21"/>
        <v>12</v>
      </c>
      <c r="G330" s="6">
        <f t="shared" si="20"/>
        <v>6.0437729999999998</v>
      </c>
      <c r="H330" s="6">
        <f t="shared" si="22"/>
        <v>5</v>
      </c>
      <c r="I330" s="6" t="str">
        <f t="shared" si="23"/>
        <v>Não</v>
      </c>
      <c r="J330" t="s">
        <v>1092</v>
      </c>
      <c r="K330" t="s">
        <v>288</v>
      </c>
      <c r="L330" t="s">
        <v>445</v>
      </c>
      <c r="M330" t="s">
        <v>292</v>
      </c>
      <c r="N330" t="s">
        <v>1093</v>
      </c>
      <c r="O330" t="s">
        <v>278</v>
      </c>
      <c r="P330" t="s">
        <v>278</v>
      </c>
      <c r="Q330">
        <v>1</v>
      </c>
      <c r="R330">
        <v>0</v>
      </c>
      <c r="S330" t="s">
        <v>1094</v>
      </c>
      <c r="V330" t="s">
        <v>1095</v>
      </c>
      <c r="W330" t="s">
        <v>1096</v>
      </c>
    </row>
    <row r="331" spans="1:27">
      <c r="A331" t="s">
        <v>1723</v>
      </c>
      <c r="B331" t="s">
        <v>250</v>
      </c>
      <c r="C331" t="s">
        <v>1737</v>
      </c>
      <c r="D331" s="66">
        <v>45484.68107903561</v>
      </c>
      <c r="E331" s="66">
        <v>45484.512001512223</v>
      </c>
      <c r="F331" s="6">
        <f t="shared" si="21"/>
        <v>1</v>
      </c>
      <c r="G331" s="6">
        <f t="shared" si="20"/>
        <v>1</v>
      </c>
      <c r="H331" s="6">
        <f t="shared" si="22"/>
        <v>8</v>
      </c>
      <c r="I331" s="6" t="str">
        <f t="shared" si="23"/>
        <v>Sim</v>
      </c>
      <c r="J331" t="s">
        <v>484</v>
      </c>
      <c r="K331" t="s">
        <v>387</v>
      </c>
      <c r="L331" t="s">
        <v>935</v>
      </c>
      <c r="M331" t="s">
        <v>251</v>
      </c>
      <c r="N331" t="s">
        <v>906</v>
      </c>
      <c r="O331" t="s">
        <v>279</v>
      </c>
      <c r="P331" t="s">
        <v>794</v>
      </c>
      <c r="Q331">
        <v>1</v>
      </c>
      <c r="S331" t="s">
        <v>936</v>
      </c>
    </row>
    <row r="332" spans="1:27">
      <c r="A332" t="s">
        <v>1730</v>
      </c>
      <c r="B332" t="s">
        <v>250</v>
      </c>
      <c r="C332" t="s">
        <v>1735</v>
      </c>
      <c r="D332" s="66">
        <v>45504.612030012941</v>
      </c>
      <c r="E332" s="66">
        <v>45499.629933096752</v>
      </c>
      <c r="F332" s="6">
        <f t="shared" si="21"/>
        <v>4</v>
      </c>
      <c r="G332" s="6">
        <f t="shared" si="20"/>
        <v>2.7978360000000002</v>
      </c>
      <c r="H332" s="6">
        <f t="shared" si="22"/>
        <v>5</v>
      </c>
      <c r="I332" s="6" t="str">
        <f t="shared" si="23"/>
        <v>Sim</v>
      </c>
      <c r="J332" t="s">
        <v>822</v>
      </c>
      <c r="K332" t="s">
        <v>288</v>
      </c>
      <c r="L332" t="s">
        <v>823</v>
      </c>
      <c r="M332" t="s">
        <v>292</v>
      </c>
      <c r="N332" t="s">
        <v>1034</v>
      </c>
      <c r="O332" t="s">
        <v>278</v>
      </c>
      <c r="P332" t="s">
        <v>280</v>
      </c>
      <c r="Q332">
        <v>1</v>
      </c>
      <c r="R332">
        <v>0</v>
      </c>
      <c r="S332" t="s">
        <v>1035</v>
      </c>
      <c r="V332" t="s">
        <v>1036</v>
      </c>
      <c r="W332" t="s">
        <v>1037</v>
      </c>
    </row>
    <row r="333" spans="1:27">
      <c r="A333" t="s">
        <v>1726</v>
      </c>
      <c r="B333" t="s">
        <v>250</v>
      </c>
      <c r="C333" t="s">
        <v>1737</v>
      </c>
      <c r="D333" s="66">
        <v>45490.611509712136</v>
      </c>
      <c r="E333" s="66">
        <v>45484.524068222621</v>
      </c>
      <c r="F333" s="6">
        <f t="shared" si="21"/>
        <v>5</v>
      </c>
      <c r="G333" s="6">
        <f t="shared" si="20"/>
        <v>5</v>
      </c>
      <c r="H333" s="6">
        <f t="shared" si="22"/>
        <v>12</v>
      </c>
      <c r="I333" s="6" t="str">
        <f t="shared" si="23"/>
        <v>Sim</v>
      </c>
      <c r="J333" t="s">
        <v>431</v>
      </c>
      <c r="K333" t="s">
        <v>387</v>
      </c>
      <c r="L333" t="s">
        <v>942</v>
      </c>
      <c r="M333" t="s">
        <v>334</v>
      </c>
      <c r="N333" t="s">
        <v>943</v>
      </c>
      <c r="O333" t="s">
        <v>280</v>
      </c>
      <c r="P333" t="s">
        <v>794</v>
      </c>
      <c r="Q333">
        <v>1</v>
      </c>
      <c r="S333" t="s">
        <v>944</v>
      </c>
      <c r="T333" t="s">
        <v>945</v>
      </c>
    </row>
    <row r="334" spans="1:27">
      <c r="A334" t="s">
        <v>1726</v>
      </c>
      <c r="B334" t="s">
        <v>250</v>
      </c>
      <c r="C334" t="s">
        <v>1734</v>
      </c>
      <c r="D334" s="66">
        <v>45491.759552868221</v>
      </c>
      <c r="E334" s="66">
        <v>45488.398479783602</v>
      </c>
      <c r="F334" s="6">
        <f t="shared" si="21"/>
        <v>4</v>
      </c>
      <c r="G334" s="6">
        <f t="shared" si="20"/>
        <v>3.895127</v>
      </c>
      <c r="H334" s="6" t="str">
        <f t="shared" si="22"/>
        <v xml:space="preserve"> </v>
      </c>
      <c r="I334" s="6" t="str">
        <f t="shared" si="23"/>
        <v>Sim</v>
      </c>
      <c r="J334" t="s">
        <v>822</v>
      </c>
      <c r="K334" t="s">
        <v>288</v>
      </c>
      <c r="L334" t="s">
        <v>823</v>
      </c>
      <c r="M334" t="s">
        <v>289</v>
      </c>
      <c r="N334" t="s">
        <v>294</v>
      </c>
      <c r="O334" t="s">
        <v>547</v>
      </c>
      <c r="P334" t="s">
        <v>547</v>
      </c>
      <c r="Q334">
        <v>1</v>
      </c>
      <c r="R334">
        <v>9</v>
      </c>
      <c r="S334" t="s">
        <v>1067</v>
      </c>
      <c r="V334" t="s">
        <v>1068</v>
      </c>
      <c r="W334" t="s">
        <v>1069</v>
      </c>
    </row>
    <row r="335" spans="1:27">
      <c r="A335" t="s">
        <v>1724</v>
      </c>
      <c r="B335" t="s">
        <v>250</v>
      </c>
      <c r="C335" t="s">
        <v>1735</v>
      </c>
      <c r="D335" s="66">
        <v>45495.633909713652</v>
      </c>
      <c r="E335" s="66">
        <v>45474.704262615196</v>
      </c>
      <c r="F335" s="6">
        <f t="shared" si="21"/>
        <v>16</v>
      </c>
      <c r="G335" s="6">
        <f t="shared" si="20"/>
        <v>13.096412000000001</v>
      </c>
      <c r="H335" s="6">
        <f t="shared" si="22"/>
        <v>8</v>
      </c>
      <c r="I335" s="6" t="str">
        <f t="shared" si="23"/>
        <v>Não</v>
      </c>
      <c r="J335" t="s">
        <v>822</v>
      </c>
      <c r="K335" t="s">
        <v>288</v>
      </c>
      <c r="L335" t="s">
        <v>497</v>
      </c>
      <c r="M335" t="s">
        <v>289</v>
      </c>
      <c r="N335" t="s">
        <v>148</v>
      </c>
      <c r="O335" t="s">
        <v>279</v>
      </c>
      <c r="P335" t="s">
        <v>278</v>
      </c>
      <c r="Q335">
        <v>0</v>
      </c>
      <c r="R335">
        <v>0</v>
      </c>
      <c r="S335" t="s">
        <v>1082</v>
      </c>
      <c r="V335" t="s">
        <v>1083</v>
      </c>
      <c r="W335" t="s">
        <v>1084</v>
      </c>
    </row>
    <row r="336" spans="1:27">
      <c r="A336" t="s">
        <v>1722</v>
      </c>
      <c r="B336" t="s">
        <v>250</v>
      </c>
      <c r="C336" t="s">
        <v>1733</v>
      </c>
      <c r="D336" s="66">
        <v>45495.633858711888</v>
      </c>
      <c r="E336" s="66">
        <v>45474.706148495752</v>
      </c>
      <c r="F336" s="6">
        <f t="shared" si="21"/>
        <v>16</v>
      </c>
      <c r="G336" s="6">
        <f t="shared" si="20"/>
        <v>13.096354</v>
      </c>
      <c r="H336" s="6">
        <f t="shared" si="22"/>
        <v>8</v>
      </c>
      <c r="I336" s="6" t="str">
        <f t="shared" si="23"/>
        <v>Não</v>
      </c>
      <c r="J336" t="s">
        <v>822</v>
      </c>
      <c r="K336" t="s">
        <v>288</v>
      </c>
      <c r="L336" t="s">
        <v>823</v>
      </c>
      <c r="M336" t="s">
        <v>289</v>
      </c>
      <c r="N336" t="s">
        <v>148</v>
      </c>
      <c r="O336" t="s">
        <v>279</v>
      </c>
      <c r="P336" t="s">
        <v>278</v>
      </c>
      <c r="Q336">
        <v>0</v>
      </c>
      <c r="R336">
        <v>0</v>
      </c>
      <c r="S336" t="s">
        <v>1150</v>
      </c>
      <c r="V336" t="s">
        <v>1151</v>
      </c>
      <c r="W336" t="s">
        <v>1152</v>
      </c>
      <c r="AA336" t="s">
        <v>963</v>
      </c>
    </row>
    <row r="337" spans="1:27">
      <c r="A337" t="s">
        <v>1729</v>
      </c>
      <c r="B337" t="s">
        <v>551</v>
      </c>
      <c r="C337" t="s">
        <v>1737</v>
      </c>
      <c r="D337" s="66">
        <v>45484.683154122285</v>
      </c>
      <c r="E337" s="66">
        <v>45474.416356472386</v>
      </c>
      <c r="F337" s="6">
        <f t="shared" si="21"/>
        <v>9</v>
      </c>
      <c r="G337" s="6">
        <f t="shared" si="20"/>
        <v>9</v>
      </c>
      <c r="H337" s="6">
        <f t="shared" si="22"/>
        <v>5</v>
      </c>
      <c r="I337" s="6" t="str">
        <f t="shared" si="23"/>
        <v>Não</v>
      </c>
      <c r="J337" t="s">
        <v>1134</v>
      </c>
      <c r="K337" t="s">
        <v>387</v>
      </c>
      <c r="L337" t="s">
        <v>628</v>
      </c>
      <c r="M337" t="s">
        <v>291</v>
      </c>
      <c r="N337" t="s">
        <v>1135</v>
      </c>
      <c r="O337" t="s">
        <v>278</v>
      </c>
      <c r="P337" t="s">
        <v>278</v>
      </c>
      <c r="S337" t="s">
        <v>1136</v>
      </c>
      <c r="T337" t="s">
        <v>1137</v>
      </c>
    </row>
    <row r="338" spans="1:27">
      <c r="A338" t="s">
        <v>1723</v>
      </c>
      <c r="B338" t="s">
        <v>252</v>
      </c>
      <c r="C338" t="s">
        <v>1734</v>
      </c>
      <c r="D338" s="66">
        <v>45484.673069627155</v>
      </c>
      <c r="E338" s="66">
        <v>45476.714542711597</v>
      </c>
      <c r="F338" s="6">
        <f t="shared" si="21"/>
        <v>7</v>
      </c>
      <c r="G338" s="6">
        <f t="shared" si="20"/>
        <v>7</v>
      </c>
      <c r="H338" s="6" t="str">
        <f t="shared" si="22"/>
        <v xml:space="preserve"> </v>
      </c>
      <c r="I338" s="6" t="str">
        <f t="shared" si="23"/>
        <v>Sim</v>
      </c>
      <c r="J338" t="s">
        <v>1008</v>
      </c>
      <c r="K338" t="s">
        <v>288</v>
      </c>
      <c r="L338" t="s">
        <v>671</v>
      </c>
      <c r="M338" t="s">
        <v>251</v>
      </c>
      <c r="N338" t="s">
        <v>1009</v>
      </c>
      <c r="O338" t="s">
        <v>633</v>
      </c>
      <c r="P338" t="s">
        <v>633</v>
      </c>
      <c r="Q338">
        <v>1</v>
      </c>
      <c r="S338" t="s">
        <v>1010</v>
      </c>
    </row>
    <row r="339" spans="1:27">
      <c r="A339" t="s">
        <v>1724</v>
      </c>
      <c r="B339" t="s">
        <v>250</v>
      </c>
      <c r="C339" t="s">
        <v>1735</v>
      </c>
      <c r="D339" s="66">
        <v>45484.691695117363</v>
      </c>
      <c r="E339" s="66">
        <v>45484.51444842801</v>
      </c>
      <c r="F339" s="6">
        <f t="shared" si="21"/>
        <v>1</v>
      </c>
      <c r="G339" s="6">
        <f t="shared" si="20"/>
        <v>1</v>
      </c>
      <c r="H339" s="6">
        <f t="shared" si="22"/>
        <v>12</v>
      </c>
      <c r="I339" s="6" t="str">
        <f t="shared" si="23"/>
        <v>Sim</v>
      </c>
      <c r="J339" t="s">
        <v>484</v>
      </c>
      <c r="K339" t="s">
        <v>387</v>
      </c>
      <c r="L339" t="s">
        <v>935</v>
      </c>
      <c r="M339" t="s">
        <v>251</v>
      </c>
      <c r="N339" t="s">
        <v>943</v>
      </c>
      <c r="O339" t="s">
        <v>280</v>
      </c>
      <c r="P339" t="s">
        <v>794</v>
      </c>
      <c r="Q339">
        <v>1</v>
      </c>
      <c r="S339" t="s">
        <v>972</v>
      </c>
    </row>
    <row r="340" spans="1:27">
      <c r="A340" t="s">
        <v>1721</v>
      </c>
      <c r="B340" t="s">
        <v>252</v>
      </c>
      <c r="C340" t="s">
        <v>1736</v>
      </c>
      <c r="D340" s="66">
        <v>45484.673069627155</v>
      </c>
      <c r="E340" s="66">
        <v>45476.714542711597</v>
      </c>
      <c r="F340" s="6">
        <f t="shared" si="21"/>
        <v>7</v>
      </c>
      <c r="G340" s="6">
        <f t="shared" si="20"/>
        <v>7</v>
      </c>
      <c r="H340" s="6" t="str">
        <f t="shared" si="22"/>
        <v xml:space="preserve"> </v>
      </c>
      <c r="I340" s="6" t="str">
        <f t="shared" si="23"/>
        <v>Sim</v>
      </c>
      <c r="J340" t="s">
        <v>1008</v>
      </c>
      <c r="K340" t="s">
        <v>288</v>
      </c>
      <c r="L340" t="s">
        <v>671</v>
      </c>
      <c r="M340" t="s">
        <v>251</v>
      </c>
      <c r="N340" t="s">
        <v>1009</v>
      </c>
      <c r="O340" t="s">
        <v>633</v>
      </c>
      <c r="P340" t="s">
        <v>633</v>
      </c>
      <c r="Q340">
        <v>1</v>
      </c>
      <c r="S340" t="s">
        <v>1010</v>
      </c>
    </row>
    <row r="341" spans="1:27">
      <c r="A341" t="s">
        <v>1724</v>
      </c>
      <c r="B341" t="s">
        <v>250</v>
      </c>
      <c r="C341" t="s">
        <v>1733</v>
      </c>
      <c r="D341" s="66">
        <v>45484.682888125615</v>
      </c>
      <c r="E341" s="66">
        <v>45484.533376383602</v>
      </c>
      <c r="F341" s="6">
        <f t="shared" si="21"/>
        <v>1</v>
      </c>
      <c r="G341" s="6">
        <f t="shared" si="20"/>
        <v>1</v>
      </c>
      <c r="H341" s="6">
        <f t="shared" si="22"/>
        <v>8</v>
      </c>
      <c r="I341" s="6" t="str">
        <f t="shared" si="23"/>
        <v>Sim</v>
      </c>
      <c r="J341" t="s">
        <v>484</v>
      </c>
      <c r="K341" t="s">
        <v>387</v>
      </c>
      <c r="L341" t="s">
        <v>935</v>
      </c>
      <c r="M341" t="s">
        <v>334</v>
      </c>
      <c r="N341" t="s">
        <v>975</v>
      </c>
      <c r="O341" t="s">
        <v>279</v>
      </c>
      <c r="P341" t="s">
        <v>794</v>
      </c>
      <c r="Q341">
        <v>1</v>
      </c>
      <c r="S341" t="s">
        <v>976</v>
      </c>
    </row>
    <row r="342" spans="1:27">
      <c r="A342" t="s">
        <v>1730</v>
      </c>
      <c r="B342" t="s">
        <v>250</v>
      </c>
      <c r="C342" t="s">
        <v>1733</v>
      </c>
      <c r="D342" s="66">
        <v>45484.682651250812</v>
      </c>
      <c r="E342" s="66">
        <v>45484.532141662392</v>
      </c>
      <c r="F342" s="6">
        <f t="shared" si="21"/>
        <v>1</v>
      </c>
      <c r="G342" s="6">
        <f t="shared" si="20"/>
        <v>1</v>
      </c>
      <c r="H342" s="6">
        <f t="shared" si="22"/>
        <v>5</v>
      </c>
      <c r="I342" s="6" t="str">
        <f t="shared" si="23"/>
        <v>Sim</v>
      </c>
      <c r="J342" t="s">
        <v>431</v>
      </c>
      <c r="K342" t="s">
        <v>387</v>
      </c>
      <c r="L342" t="s">
        <v>935</v>
      </c>
      <c r="M342" t="s">
        <v>334</v>
      </c>
      <c r="N342" t="s">
        <v>977</v>
      </c>
      <c r="O342" t="s">
        <v>278</v>
      </c>
      <c r="P342" t="s">
        <v>907</v>
      </c>
      <c r="Q342">
        <v>1</v>
      </c>
      <c r="S342" t="s">
        <v>978</v>
      </c>
    </row>
    <row r="343" spans="1:27">
      <c r="A343" t="s">
        <v>1731</v>
      </c>
      <c r="B343" t="s">
        <v>250</v>
      </c>
      <c r="C343" t="s">
        <v>1733</v>
      </c>
      <c r="D343" s="66">
        <v>45490.638458919442</v>
      </c>
      <c r="E343" s="66">
        <v>45484.517480051676</v>
      </c>
      <c r="F343" s="6">
        <f t="shared" si="21"/>
        <v>5</v>
      </c>
      <c r="G343" s="6">
        <f t="shared" si="20"/>
        <v>5</v>
      </c>
      <c r="H343" s="6">
        <f t="shared" si="22"/>
        <v>12</v>
      </c>
      <c r="I343" s="6" t="str">
        <f t="shared" si="23"/>
        <v>Sim</v>
      </c>
      <c r="J343" t="s">
        <v>484</v>
      </c>
      <c r="K343" t="s">
        <v>387</v>
      </c>
      <c r="L343" t="s">
        <v>935</v>
      </c>
      <c r="M343" t="s">
        <v>334</v>
      </c>
      <c r="N343" t="s">
        <v>943</v>
      </c>
      <c r="O343" t="s">
        <v>280</v>
      </c>
      <c r="P343" t="s">
        <v>794</v>
      </c>
      <c r="Q343">
        <v>1</v>
      </c>
      <c r="R343">
        <v>0</v>
      </c>
      <c r="S343" t="s">
        <v>979</v>
      </c>
      <c r="V343" t="s">
        <v>980</v>
      </c>
    </row>
    <row r="344" spans="1:27">
      <c r="A344" t="s">
        <v>1731</v>
      </c>
      <c r="B344" t="s">
        <v>250</v>
      </c>
      <c r="C344" t="s">
        <v>1736</v>
      </c>
      <c r="D344" s="66">
        <v>45484.683236831159</v>
      </c>
      <c r="E344" s="66">
        <v>45484.508894849067</v>
      </c>
      <c r="F344" s="6">
        <f t="shared" si="21"/>
        <v>1</v>
      </c>
      <c r="G344" s="6">
        <f t="shared" si="20"/>
        <v>1</v>
      </c>
      <c r="H344" s="6">
        <f t="shared" si="22"/>
        <v>5</v>
      </c>
      <c r="I344" s="6" t="str">
        <f t="shared" si="23"/>
        <v>Sim</v>
      </c>
      <c r="J344" t="s">
        <v>431</v>
      </c>
      <c r="K344" t="s">
        <v>387</v>
      </c>
      <c r="L344" t="s">
        <v>981</v>
      </c>
      <c r="M344" t="s">
        <v>334</v>
      </c>
      <c r="N344" t="s">
        <v>982</v>
      </c>
      <c r="O344" t="s">
        <v>278</v>
      </c>
      <c r="P344" t="s">
        <v>334</v>
      </c>
      <c r="Q344">
        <v>1</v>
      </c>
      <c r="S344" t="s">
        <v>717</v>
      </c>
      <c r="T344" t="s">
        <v>983</v>
      </c>
    </row>
    <row r="345" spans="1:27">
      <c r="A345" t="s">
        <v>1725</v>
      </c>
      <c r="B345" t="s">
        <v>250</v>
      </c>
      <c r="C345" t="s">
        <v>1733</v>
      </c>
      <c r="D345" s="66">
        <v>45489.786572633908</v>
      </c>
      <c r="E345" s="66">
        <v>45489.78602548546</v>
      </c>
      <c r="F345" s="6">
        <f t="shared" si="21"/>
        <v>1</v>
      </c>
      <c r="G345" s="6">
        <f t="shared" si="20"/>
        <v>1</v>
      </c>
      <c r="H345" s="6">
        <f t="shared" si="22"/>
        <v>5</v>
      </c>
      <c r="I345" s="6" t="str">
        <f t="shared" si="23"/>
        <v>Sim</v>
      </c>
      <c r="J345" t="s">
        <v>15</v>
      </c>
      <c r="K345" t="s">
        <v>387</v>
      </c>
      <c r="L345" t="s">
        <v>388</v>
      </c>
      <c r="M345" t="s">
        <v>292</v>
      </c>
      <c r="N345" t="s">
        <v>603</v>
      </c>
      <c r="O345" t="s">
        <v>278</v>
      </c>
      <c r="P345" t="s">
        <v>280</v>
      </c>
      <c r="Q345">
        <v>3</v>
      </c>
      <c r="R345">
        <v>0</v>
      </c>
      <c r="S345" t="s">
        <v>679</v>
      </c>
      <c r="V345" t="s">
        <v>861</v>
      </c>
    </row>
    <row r="346" spans="1:27">
      <c r="A346" t="s">
        <v>1725</v>
      </c>
      <c r="B346" t="s">
        <v>250</v>
      </c>
      <c r="C346" t="s">
        <v>1733</v>
      </c>
      <c r="D346" s="66">
        <v>45475.633603734692</v>
      </c>
      <c r="E346" s="66">
        <v>45471.749522707411</v>
      </c>
      <c r="F346" s="6">
        <f t="shared" si="21"/>
        <v>3</v>
      </c>
      <c r="G346" s="6">
        <f t="shared" si="20"/>
        <v>3</v>
      </c>
      <c r="H346" s="6">
        <f t="shared" si="22"/>
        <v>8</v>
      </c>
      <c r="I346" s="6" t="str">
        <f t="shared" si="23"/>
        <v>Sim</v>
      </c>
      <c r="J346" t="s">
        <v>967</v>
      </c>
      <c r="K346" t="s">
        <v>288</v>
      </c>
      <c r="L346" t="s">
        <v>968</v>
      </c>
      <c r="M346" t="s">
        <v>292</v>
      </c>
      <c r="N346" t="s">
        <v>969</v>
      </c>
      <c r="O346" t="s">
        <v>279</v>
      </c>
      <c r="P346" t="s">
        <v>547</v>
      </c>
      <c r="S346" t="s">
        <v>970</v>
      </c>
      <c r="T346" t="s">
        <v>971</v>
      </c>
      <c r="AA346" t="s">
        <v>989</v>
      </c>
    </row>
    <row r="347" spans="1:27">
      <c r="A347" t="s">
        <v>1721</v>
      </c>
      <c r="B347" t="s">
        <v>250</v>
      </c>
      <c r="C347" t="s">
        <v>1736</v>
      </c>
      <c r="D347" s="66">
        <v>45488.513608162451</v>
      </c>
      <c r="E347" s="66">
        <v>45471.505748575095</v>
      </c>
      <c r="F347" s="6">
        <f t="shared" si="21"/>
        <v>12</v>
      </c>
      <c r="G347" s="6">
        <f t="shared" si="20"/>
        <v>9.243646</v>
      </c>
      <c r="H347" s="6">
        <f t="shared" si="22"/>
        <v>12</v>
      </c>
      <c r="I347" s="6" t="str">
        <f t="shared" si="23"/>
        <v>Sim</v>
      </c>
      <c r="J347" t="s">
        <v>470</v>
      </c>
      <c r="K347" t="s">
        <v>387</v>
      </c>
      <c r="L347" t="s">
        <v>405</v>
      </c>
      <c r="M347" t="s">
        <v>292</v>
      </c>
      <c r="N347" t="s">
        <v>995</v>
      </c>
      <c r="O347" t="s">
        <v>280</v>
      </c>
      <c r="P347" t="s">
        <v>280</v>
      </c>
      <c r="Q347">
        <v>1</v>
      </c>
      <c r="R347">
        <v>0</v>
      </c>
      <c r="S347" t="s">
        <v>996</v>
      </c>
      <c r="V347" t="s">
        <v>997</v>
      </c>
      <c r="W347" t="s">
        <v>998</v>
      </c>
    </row>
    <row r="348" spans="1:27">
      <c r="A348" t="s">
        <v>1726</v>
      </c>
      <c r="B348" t="s">
        <v>250</v>
      </c>
      <c r="C348" t="s">
        <v>1734</v>
      </c>
      <c r="D348" s="66">
        <v>45474.592836151853</v>
      </c>
      <c r="E348" s="66">
        <v>45450.406700418578</v>
      </c>
      <c r="F348" s="6">
        <f t="shared" si="21"/>
        <v>17</v>
      </c>
      <c r="G348" s="6">
        <f t="shared" si="20"/>
        <v>17</v>
      </c>
      <c r="H348" s="6" t="str">
        <f t="shared" si="22"/>
        <v xml:space="preserve"> </v>
      </c>
      <c r="I348" s="6" t="str">
        <f t="shared" si="23"/>
        <v>Sim</v>
      </c>
      <c r="J348" t="s">
        <v>913</v>
      </c>
      <c r="K348" t="s">
        <v>387</v>
      </c>
      <c r="L348" t="s">
        <v>914</v>
      </c>
      <c r="M348" t="s">
        <v>334</v>
      </c>
      <c r="N348" t="s">
        <v>992</v>
      </c>
      <c r="O348" t="s">
        <v>334</v>
      </c>
      <c r="P348" t="s">
        <v>334</v>
      </c>
      <c r="Q348">
        <v>1</v>
      </c>
      <c r="S348" t="s">
        <v>993</v>
      </c>
      <c r="T348" t="s">
        <v>994</v>
      </c>
    </row>
    <row r="349" spans="1:27">
      <c r="A349" t="s">
        <v>1725</v>
      </c>
      <c r="B349" t="s">
        <v>250</v>
      </c>
      <c r="C349" t="s">
        <v>1734</v>
      </c>
      <c r="D349" s="66">
        <v>45497.735479208306</v>
      </c>
      <c r="E349" s="66">
        <v>45469.433069790059</v>
      </c>
      <c r="F349" s="6">
        <f t="shared" si="21"/>
        <v>21</v>
      </c>
      <c r="G349" s="6">
        <f t="shared" si="20"/>
        <v>19.002742999999999</v>
      </c>
      <c r="H349" s="6">
        <f t="shared" si="22"/>
        <v>5</v>
      </c>
      <c r="I349" s="6" t="str">
        <f t="shared" si="23"/>
        <v>Não</v>
      </c>
      <c r="J349" t="s">
        <v>1086</v>
      </c>
      <c r="K349" t="s">
        <v>288</v>
      </c>
      <c r="L349" t="s">
        <v>1087</v>
      </c>
      <c r="M349" t="s">
        <v>334</v>
      </c>
      <c r="N349" t="s">
        <v>1088</v>
      </c>
      <c r="O349" t="s">
        <v>278</v>
      </c>
      <c r="P349" t="s">
        <v>278</v>
      </c>
      <c r="Q349">
        <v>1</v>
      </c>
      <c r="R349">
        <v>0</v>
      </c>
      <c r="S349" t="s">
        <v>1089</v>
      </c>
      <c r="V349" t="s">
        <v>1090</v>
      </c>
      <c r="W349" t="s">
        <v>1091</v>
      </c>
    </row>
    <row r="350" spans="1:27">
      <c r="A350" t="s">
        <v>1730</v>
      </c>
      <c r="B350" t="s">
        <v>250</v>
      </c>
      <c r="C350" t="s">
        <v>1734</v>
      </c>
      <c r="D350" s="66">
        <v>45492.646057869963</v>
      </c>
      <c r="E350" s="66">
        <v>45461.430437862778</v>
      </c>
      <c r="F350" s="6">
        <f t="shared" si="21"/>
        <v>24</v>
      </c>
      <c r="G350" s="6">
        <f t="shared" si="20"/>
        <v>21.994942000000002</v>
      </c>
      <c r="H350" s="6">
        <f t="shared" si="22"/>
        <v>5</v>
      </c>
      <c r="I350" s="6" t="str">
        <f t="shared" si="23"/>
        <v>Não</v>
      </c>
      <c r="J350" t="s">
        <v>946</v>
      </c>
      <c r="K350" t="s">
        <v>288</v>
      </c>
      <c r="L350" t="s">
        <v>473</v>
      </c>
      <c r="M350" t="s">
        <v>292</v>
      </c>
      <c r="N350" t="s">
        <v>947</v>
      </c>
      <c r="O350" t="s">
        <v>278</v>
      </c>
      <c r="P350" t="s">
        <v>278</v>
      </c>
      <c r="Q350">
        <v>1</v>
      </c>
      <c r="R350">
        <v>0</v>
      </c>
      <c r="S350" t="s">
        <v>948</v>
      </c>
      <c r="T350" t="s">
        <v>949</v>
      </c>
      <c r="V350" t="s">
        <v>950</v>
      </c>
      <c r="W350" t="s">
        <v>951</v>
      </c>
      <c r="AA350" t="s">
        <v>1004</v>
      </c>
    </row>
    <row r="351" spans="1:27">
      <c r="A351" t="s">
        <v>1722</v>
      </c>
      <c r="B351" t="s">
        <v>250</v>
      </c>
      <c r="C351" t="s">
        <v>1733</v>
      </c>
      <c r="D351" s="66">
        <v>45492.532765224016</v>
      </c>
      <c r="E351" s="66">
        <v>45485.581227788309</v>
      </c>
      <c r="F351" s="6">
        <f t="shared" si="21"/>
        <v>6</v>
      </c>
      <c r="G351" s="6">
        <f t="shared" si="20"/>
        <v>6</v>
      </c>
      <c r="H351" s="6">
        <f t="shared" si="22"/>
        <v>12</v>
      </c>
      <c r="I351" s="6" t="str">
        <f t="shared" si="23"/>
        <v>Sim</v>
      </c>
      <c r="J351" t="s">
        <v>420</v>
      </c>
      <c r="K351" t="s">
        <v>288</v>
      </c>
      <c r="L351" t="s">
        <v>421</v>
      </c>
      <c r="M351" t="s">
        <v>292</v>
      </c>
      <c r="N351" t="s">
        <v>348</v>
      </c>
      <c r="O351" t="s">
        <v>280</v>
      </c>
      <c r="P351" t="s">
        <v>280</v>
      </c>
      <c r="Q351">
        <v>1</v>
      </c>
      <c r="R351">
        <v>0</v>
      </c>
      <c r="S351" t="s">
        <v>1144</v>
      </c>
      <c r="T351" t="s">
        <v>1145</v>
      </c>
      <c r="V351" t="s">
        <v>1146</v>
      </c>
    </row>
    <row r="352" spans="1:27">
      <c r="A352" t="s">
        <v>1731</v>
      </c>
      <c r="B352" t="s">
        <v>250</v>
      </c>
      <c r="C352" t="s">
        <v>1733</v>
      </c>
      <c r="D352" s="66">
        <v>45495.67966114053</v>
      </c>
      <c r="E352" s="66">
        <v>45470.757499978194</v>
      </c>
      <c r="F352" s="6">
        <f t="shared" si="21"/>
        <v>18</v>
      </c>
      <c r="G352" s="6">
        <f t="shared" si="20"/>
        <v>14.076435</v>
      </c>
      <c r="H352" s="6">
        <f t="shared" si="22"/>
        <v>5</v>
      </c>
      <c r="I352" s="6" t="str">
        <f t="shared" si="23"/>
        <v>Não</v>
      </c>
      <c r="J352" t="s">
        <v>952</v>
      </c>
      <c r="K352" t="s">
        <v>288</v>
      </c>
      <c r="L352" t="s">
        <v>428</v>
      </c>
      <c r="M352" t="s">
        <v>292</v>
      </c>
      <c r="N352" t="s">
        <v>953</v>
      </c>
      <c r="O352" t="s">
        <v>278</v>
      </c>
      <c r="P352" t="s">
        <v>278</v>
      </c>
      <c r="Q352">
        <v>2</v>
      </c>
      <c r="R352">
        <v>0</v>
      </c>
      <c r="S352" t="s">
        <v>954</v>
      </c>
      <c r="V352" t="s">
        <v>955</v>
      </c>
      <c r="W352" t="s">
        <v>956</v>
      </c>
    </row>
    <row r="353" spans="1:27">
      <c r="A353" t="s">
        <v>1726</v>
      </c>
      <c r="B353" t="s">
        <v>43</v>
      </c>
      <c r="C353" t="s">
        <v>1734</v>
      </c>
      <c r="D353" s="66">
        <v>45497.734864942875</v>
      </c>
      <c r="E353" s="66">
        <v>45456.451131439731</v>
      </c>
      <c r="F353" s="6">
        <f t="shared" si="21"/>
        <v>30</v>
      </c>
      <c r="G353" s="6">
        <f t="shared" si="20"/>
        <v>27.790694000000002</v>
      </c>
      <c r="H353" s="6">
        <f t="shared" si="22"/>
        <v>5</v>
      </c>
      <c r="I353" s="6" t="str">
        <f t="shared" si="23"/>
        <v>Não</v>
      </c>
      <c r="J353" t="s">
        <v>482</v>
      </c>
      <c r="K353" t="s">
        <v>387</v>
      </c>
      <c r="L353" t="s">
        <v>381</v>
      </c>
      <c r="M353" t="s">
        <v>292</v>
      </c>
      <c r="N353" t="s">
        <v>927</v>
      </c>
      <c r="O353" t="s">
        <v>278</v>
      </c>
      <c r="P353" t="s">
        <v>278</v>
      </c>
      <c r="Q353">
        <v>1</v>
      </c>
      <c r="R353">
        <v>1</v>
      </c>
      <c r="S353" t="s">
        <v>928</v>
      </c>
      <c r="T353" t="s">
        <v>929</v>
      </c>
      <c r="U353" t="s">
        <v>886</v>
      </c>
      <c r="V353" t="s">
        <v>930</v>
      </c>
      <c r="W353" t="s">
        <v>931</v>
      </c>
      <c r="AA353" t="s">
        <v>1014</v>
      </c>
    </row>
    <row r="354" spans="1:27">
      <c r="A354" t="s">
        <v>1726</v>
      </c>
      <c r="B354" t="s">
        <v>250</v>
      </c>
      <c r="C354" t="s">
        <v>1734</v>
      </c>
      <c r="D354" s="66">
        <v>45490.639548007821</v>
      </c>
      <c r="E354" s="66">
        <v>45456.452620626762</v>
      </c>
      <c r="F354" s="6">
        <f t="shared" si="21"/>
        <v>25</v>
      </c>
      <c r="G354" s="6">
        <f t="shared" si="20"/>
        <v>12.040903</v>
      </c>
      <c r="H354" s="6">
        <f t="shared" si="22"/>
        <v>5</v>
      </c>
      <c r="I354" s="6" t="str">
        <f t="shared" si="23"/>
        <v>Não</v>
      </c>
      <c r="J354" t="s">
        <v>482</v>
      </c>
      <c r="K354" t="s">
        <v>387</v>
      </c>
      <c r="L354" t="s">
        <v>381</v>
      </c>
      <c r="M354" t="s">
        <v>292</v>
      </c>
      <c r="N354" t="s">
        <v>937</v>
      </c>
      <c r="O354" t="s">
        <v>278</v>
      </c>
      <c r="P354" t="s">
        <v>278</v>
      </c>
      <c r="Q354">
        <v>1</v>
      </c>
      <c r="R354">
        <v>1</v>
      </c>
      <c r="S354" t="s">
        <v>938</v>
      </c>
      <c r="T354" t="s">
        <v>939</v>
      </c>
      <c r="V354" t="s">
        <v>940</v>
      </c>
      <c r="W354" t="s">
        <v>941</v>
      </c>
      <c r="AA354" t="s">
        <v>1018</v>
      </c>
    </row>
    <row r="355" spans="1:27">
      <c r="A355" t="s">
        <v>1730</v>
      </c>
      <c r="B355" t="s">
        <v>250</v>
      </c>
      <c r="C355" t="s">
        <v>1736</v>
      </c>
      <c r="D355" s="66">
        <v>45502.464403071317</v>
      </c>
      <c r="E355" s="66">
        <v>45497.381041003799</v>
      </c>
      <c r="F355" s="6">
        <f t="shared" si="21"/>
        <v>4</v>
      </c>
      <c r="G355" s="6">
        <f t="shared" si="20"/>
        <v>4</v>
      </c>
      <c r="H355" s="6">
        <f t="shared" si="22"/>
        <v>5</v>
      </c>
      <c r="I355" s="6" t="str">
        <f t="shared" si="23"/>
        <v>Sim</v>
      </c>
      <c r="J355" t="s">
        <v>482</v>
      </c>
      <c r="K355" t="s">
        <v>387</v>
      </c>
      <c r="L355" t="s">
        <v>381</v>
      </c>
      <c r="M355" t="s">
        <v>292</v>
      </c>
      <c r="N355" t="s">
        <v>1011</v>
      </c>
      <c r="O355" t="s">
        <v>278</v>
      </c>
      <c r="P355" t="s">
        <v>278</v>
      </c>
      <c r="Q355">
        <v>1</v>
      </c>
      <c r="R355">
        <v>0</v>
      </c>
      <c r="S355" t="s">
        <v>1012</v>
      </c>
      <c r="V355" t="s">
        <v>1013</v>
      </c>
      <c r="AA355" t="s">
        <v>1022</v>
      </c>
    </row>
    <row r="356" spans="1:27">
      <c r="A356" t="s">
        <v>1730</v>
      </c>
      <c r="B356" t="s">
        <v>250</v>
      </c>
      <c r="C356" t="s">
        <v>1735</v>
      </c>
      <c r="D356" s="66">
        <v>45503.526654380614</v>
      </c>
      <c r="E356" s="66">
        <v>45502.592469101823</v>
      </c>
      <c r="F356" s="6">
        <f t="shared" si="21"/>
        <v>2</v>
      </c>
      <c r="G356" s="6">
        <f t="shared" si="20"/>
        <v>2</v>
      </c>
      <c r="H356" s="6">
        <f t="shared" si="22"/>
        <v>5</v>
      </c>
      <c r="I356" s="6" t="str">
        <f t="shared" si="23"/>
        <v>Sim</v>
      </c>
      <c r="J356" t="s">
        <v>1023</v>
      </c>
      <c r="K356" t="s">
        <v>387</v>
      </c>
      <c r="L356" t="s">
        <v>914</v>
      </c>
      <c r="M356" t="s">
        <v>292</v>
      </c>
      <c r="N356" t="s">
        <v>1024</v>
      </c>
      <c r="O356" t="s">
        <v>278</v>
      </c>
      <c r="P356" t="s">
        <v>278</v>
      </c>
      <c r="Q356">
        <v>2</v>
      </c>
      <c r="R356">
        <v>0</v>
      </c>
      <c r="S356" t="s">
        <v>1025</v>
      </c>
      <c r="T356" t="s">
        <v>1026</v>
      </c>
      <c r="V356" t="s">
        <v>1027</v>
      </c>
    </row>
    <row r="357" spans="1:27">
      <c r="A357" t="s">
        <v>1728</v>
      </c>
      <c r="B357" t="s">
        <v>43</v>
      </c>
      <c r="C357" t="s">
        <v>1735</v>
      </c>
      <c r="D357" s="66">
        <v>45503.46374839668</v>
      </c>
      <c r="E357" s="66">
        <v>45477.397802798914</v>
      </c>
      <c r="F357" s="6">
        <f t="shared" si="21"/>
        <v>19</v>
      </c>
      <c r="G357" s="6">
        <f t="shared" si="20"/>
        <v>14.206828999999999</v>
      </c>
      <c r="H357" s="6">
        <f t="shared" si="22"/>
        <v>8</v>
      </c>
      <c r="I357" s="6" t="str">
        <f t="shared" si="23"/>
        <v>Não</v>
      </c>
      <c r="J357" t="s">
        <v>482</v>
      </c>
      <c r="K357" t="s">
        <v>387</v>
      </c>
      <c r="L357" t="s">
        <v>381</v>
      </c>
      <c r="M357" t="s">
        <v>292</v>
      </c>
      <c r="N357" t="s">
        <v>1028</v>
      </c>
      <c r="O357" t="s">
        <v>279</v>
      </c>
      <c r="P357" t="s">
        <v>279</v>
      </c>
      <c r="Q357">
        <v>1</v>
      </c>
      <c r="R357">
        <v>1</v>
      </c>
      <c r="S357" t="s">
        <v>1029</v>
      </c>
      <c r="T357" t="s">
        <v>1030</v>
      </c>
      <c r="V357" t="s">
        <v>1031</v>
      </c>
      <c r="W357" t="s">
        <v>1032</v>
      </c>
      <c r="AA357" t="s">
        <v>1033</v>
      </c>
    </row>
    <row r="358" spans="1:27">
      <c r="A358" t="s">
        <v>1725</v>
      </c>
      <c r="B358" t="s">
        <v>250</v>
      </c>
      <c r="C358" t="s">
        <v>1736</v>
      </c>
      <c r="D358" s="66">
        <v>45495.46825738444</v>
      </c>
      <c r="E358" s="66">
        <v>45495.45907843647</v>
      </c>
      <c r="F358" s="6">
        <f t="shared" si="21"/>
        <v>1</v>
      </c>
      <c r="G358" s="6">
        <f t="shared" si="20"/>
        <v>1</v>
      </c>
      <c r="H358" s="6">
        <f t="shared" si="22"/>
        <v>5</v>
      </c>
      <c r="I358" s="6" t="str">
        <f t="shared" si="23"/>
        <v>Sim</v>
      </c>
      <c r="J358" t="s">
        <v>482</v>
      </c>
      <c r="K358" t="s">
        <v>387</v>
      </c>
      <c r="L358" t="s">
        <v>381</v>
      </c>
      <c r="M358" t="s">
        <v>292</v>
      </c>
      <c r="N358" t="s">
        <v>1062</v>
      </c>
      <c r="O358" t="s">
        <v>278</v>
      </c>
      <c r="P358" t="s">
        <v>279</v>
      </c>
      <c r="S358" t="s">
        <v>1063</v>
      </c>
      <c r="AA358" t="s">
        <v>1038</v>
      </c>
    </row>
    <row r="359" spans="1:27">
      <c r="A359" t="s">
        <v>1727</v>
      </c>
      <c r="B359" t="s">
        <v>250</v>
      </c>
      <c r="C359" t="s">
        <v>1737</v>
      </c>
      <c r="D359" s="66">
        <v>45488.61224309825</v>
      </c>
      <c r="E359" s="66">
        <v>45441.622897610177</v>
      </c>
      <c r="F359" s="6">
        <f t="shared" si="21"/>
        <v>34</v>
      </c>
      <c r="G359" s="6">
        <f t="shared" si="20"/>
        <v>-1.1536339999999967</v>
      </c>
      <c r="H359" s="6">
        <f t="shared" si="22"/>
        <v>12</v>
      </c>
      <c r="I359" s="6" t="str">
        <f t="shared" si="23"/>
        <v>Sim</v>
      </c>
      <c r="J359" t="s">
        <v>15</v>
      </c>
      <c r="K359" t="s">
        <v>387</v>
      </c>
      <c r="L359" t="s">
        <v>388</v>
      </c>
      <c r="M359" t="s">
        <v>334</v>
      </c>
      <c r="N359" t="s">
        <v>1039</v>
      </c>
      <c r="O359" t="s">
        <v>280</v>
      </c>
      <c r="P359" t="s">
        <v>334</v>
      </c>
      <c r="Q359">
        <v>10</v>
      </c>
      <c r="R359">
        <v>39</v>
      </c>
      <c r="S359" t="s">
        <v>1040</v>
      </c>
      <c r="V359" t="s">
        <v>1041</v>
      </c>
      <c r="W359" t="s">
        <v>1042</v>
      </c>
    </row>
    <row r="360" spans="1:27">
      <c r="A360" t="s">
        <v>1722</v>
      </c>
      <c r="B360" t="s">
        <v>250</v>
      </c>
      <c r="C360" t="s">
        <v>1734</v>
      </c>
      <c r="D360" s="66">
        <v>45490.638299158047</v>
      </c>
      <c r="E360" s="66">
        <v>45484.518113631791</v>
      </c>
      <c r="F360" s="6">
        <f t="shared" si="21"/>
        <v>5</v>
      </c>
      <c r="G360" s="6">
        <f t="shared" si="20"/>
        <v>5</v>
      </c>
      <c r="H360" s="6">
        <f t="shared" si="22"/>
        <v>12</v>
      </c>
      <c r="I360" s="6" t="str">
        <f t="shared" si="23"/>
        <v>Sim</v>
      </c>
      <c r="J360" t="s">
        <v>484</v>
      </c>
      <c r="K360" t="s">
        <v>387</v>
      </c>
      <c r="L360" t="s">
        <v>935</v>
      </c>
      <c r="M360" t="s">
        <v>334</v>
      </c>
      <c r="N360" t="s">
        <v>943</v>
      </c>
      <c r="O360" t="s">
        <v>280</v>
      </c>
      <c r="P360" t="s">
        <v>794</v>
      </c>
      <c r="Q360">
        <v>1</v>
      </c>
      <c r="R360">
        <v>0</v>
      </c>
      <c r="S360" t="s">
        <v>1043</v>
      </c>
      <c r="V360" t="s">
        <v>1044</v>
      </c>
    </row>
    <row r="361" spans="1:27">
      <c r="A361" t="s">
        <v>1725</v>
      </c>
      <c r="B361" t="s">
        <v>250</v>
      </c>
      <c r="C361" t="s">
        <v>1735</v>
      </c>
      <c r="D361" s="66">
        <v>45490.638718496055</v>
      </c>
      <c r="E361" s="66">
        <v>45484.5192631014</v>
      </c>
      <c r="F361" s="6">
        <f t="shared" si="21"/>
        <v>5</v>
      </c>
      <c r="G361" s="6">
        <f t="shared" ref="G361:G424" si="24">F361-U361-W361-Z361</f>
        <v>5</v>
      </c>
      <c r="H361" s="6">
        <f t="shared" si="22"/>
        <v>12</v>
      </c>
      <c r="I361" s="6" t="str">
        <f t="shared" si="23"/>
        <v>Sim</v>
      </c>
      <c r="J361" t="s">
        <v>484</v>
      </c>
      <c r="K361" t="s">
        <v>387</v>
      </c>
      <c r="L361" t="s">
        <v>935</v>
      </c>
      <c r="M361" t="s">
        <v>334</v>
      </c>
      <c r="N361" t="s">
        <v>943</v>
      </c>
      <c r="O361" t="s">
        <v>280</v>
      </c>
      <c r="P361" t="s">
        <v>794</v>
      </c>
      <c r="Q361">
        <v>1</v>
      </c>
      <c r="R361">
        <v>0</v>
      </c>
      <c r="S361" t="s">
        <v>1045</v>
      </c>
      <c r="V361" t="s">
        <v>1046</v>
      </c>
    </row>
    <row r="362" spans="1:27">
      <c r="A362" t="s">
        <v>1723</v>
      </c>
      <c r="B362" t="s">
        <v>250</v>
      </c>
      <c r="C362" t="s">
        <v>1735</v>
      </c>
      <c r="D362" s="66">
        <v>45490.611466647708</v>
      </c>
      <c r="E362" s="66">
        <v>45484.52534583713</v>
      </c>
      <c r="F362" s="6">
        <f t="shared" si="21"/>
        <v>5</v>
      </c>
      <c r="G362" s="6">
        <f t="shared" si="24"/>
        <v>5</v>
      </c>
      <c r="H362" s="6">
        <f t="shared" si="22"/>
        <v>12</v>
      </c>
      <c r="I362" s="6" t="str">
        <f t="shared" si="23"/>
        <v>Sim</v>
      </c>
      <c r="J362" t="s">
        <v>484</v>
      </c>
      <c r="K362" t="s">
        <v>387</v>
      </c>
      <c r="L362" t="s">
        <v>935</v>
      </c>
      <c r="M362" t="s">
        <v>334</v>
      </c>
      <c r="N362" t="s">
        <v>943</v>
      </c>
      <c r="O362" t="s">
        <v>280</v>
      </c>
      <c r="P362" t="s">
        <v>794</v>
      </c>
      <c r="Q362">
        <v>1</v>
      </c>
      <c r="S362" t="s">
        <v>1047</v>
      </c>
      <c r="T362" t="s">
        <v>1048</v>
      </c>
    </row>
    <row r="363" spans="1:27">
      <c r="A363" t="s">
        <v>1730</v>
      </c>
      <c r="B363" t="s">
        <v>250</v>
      </c>
      <c r="C363" t="s">
        <v>1733</v>
      </c>
      <c r="D363" s="66">
        <v>45490.611430853125</v>
      </c>
      <c r="E363" s="66">
        <v>45484.528477704334</v>
      </c>
      <c r="F363" s="6">
        <f t="shared" si="21"/>
        <v>5</v>
      </c>
      <c r="G363" s="6">
        <f t="shared" si="24"/>
        <v>5</v>
      </c>
      <c r="H363" s="6">
        <f t="shared" si="22"/>
        <v>12</v>
      </c>
      <c r="I363" s="6" t="str">
        <f t="shared" si="23"/>
        <v>Sim</v>
      </c>
      <c r="J363" t="s">
        <v>431</v>
      </c>
      <c r="K363" t="s">
        <v>387</v>
      </c>
      <c r="L363" t="s">
        <v>935</v>
      </c>
      <c r="M363" t="s">
        <v>334</v>
      </c>
      <c r="N363" t="s">
        <v>1049</v>
      </c>
      <c r="O363" t="s">
        <v>280</v>
      </c>
      <c r="P363" t="s">
        <v>794</v>
      </c>
      <c r="Q363">
        <v>1</v>
      </c>
      <c r="S363" t="s">
        <v>1050</v>
      </c>
      <c r="T363" t="s">
        <v>1051</v>
      </c>
    </row>
    <row r="364" spans="1:27">
      <c r="A364" t="s">
        <v>1730</v>
      </c>
      <c r="B364" t="s">
        <v>250</v>
      </c>
      <c r="C364" t="s">
        <v>1733</v>
      </c>
      <c r="D364" s="66">
        <v>45484.501714711179</v>
      </c>
      <c r="E364" s="66">
        <v>45484.501400761481</v>
      </c>
      <c r="F364" s="6">
        <f t="shared" si="21"/>
        <v>1</v>
      </c>
      <c r="G364" s="6">
        <f t="shared" si="24"/>
        <v>1</v>
      </c>
      <c r="H364" s="6">
        <f t="shared" si="22"/>
        <v>12</v>
      </c>
      <c r="I364" s="6" t="str">
        <f t="shared" si="23"/>
        <v>Sim</v>
      </c>
      <c r="J364" t="s">
        <v>484</v>
      </c>
      <c r="K364" t="s">
        <v>387</v>
      </c>
      <c r="L364" t="s">
        <v>1052</v>
      </c>
      <c r="M364" t="s">
        <v>334</v>
      </c>
      <c r="N364" t="s">
        <v>1053</v>
      </c>
      <c r="O364" t="s">
        <v>280</v>
      </c>
      <c r="P364" t="s">
        <v>280</v>
      </c>
      <c r="Q364">
        <v>1</v>
      </c>
      <c r="S364" t="s">
        <v>751</v>
      </c>
    </row>
    <row r="365" spans="1:27">
      <c r="A365" t="s">
        <v>1730</v>
      </c>
      <c r="B365" t="s">
        <v>250</v>
      </c>
      <c r="C365" t="s">
        <v>1736</v>
      </c>
      <c r="D365" s="66">
        <v>45484.533819219825</v>
      </c>
      <c r="E365" s="66">
        <v>45484.511151918647</v>
      </c>
      <c r="F365" s="6">
        <f t="shared" si="21"/>
        <v>1</v>
      </c>
      <c r="G365" s="6">
        <f t="shared" si="24"/>
        <v>1</v>
      </c>
      <c r="H365" s="6">
        <f t="shared" si="22"/>
        <v>8</v>
      </c>
      <c r="I365" s="6" t="str">
        <f t="shared" si="23"/>
        <v>Sim</v>
      </c>
      <c r="J365" t="s">
        <v>484</v>
      </c>
      <c r="K365" t="s">
        <v>387</v>
      </c>
      <c r="L365" t="s">
        <v>935</v>
      </c>
      <c r="M365" t="s">
        <v>251</v>
      </c>
      <c r="N365" t="s">
        <v>906</v>
      </c>
      <c r="O365" t="s">
        <v>279</v>
      </c>
      <c r="P365" t="s">
        <v>794</v>
      </c>
      <c r="Q365">
        <v>1</v>
      </c>
      <c r="S365" t="s">
        <v>1054</v>
      </c>
    </row>
    <row r="366" spans="1:27">
      <c r="A366" t="s">
        <v>1722</v>
      </c>
      <c r="B366" t="s">
        <v>250</v>
      </c>
      <c r="C366" t="s">
        <v>1734</v>
      </c>
      <c r="D366" s="66">
        <v>45484.691441860843</v>
      </c>
      <c r="E366" s="66">
        <v>45484.520456001017</v>
      </c>
      <c r="F366" s="6">
        <f t="shared" si="21"/>
        <v>1</v>
      </c>
      <c r="G366" s="6">
        <f t="shared" si="24"/>
        <v>1</v>
      </c>
      <c r="H366" s="6">
        <f t="shared" si="22"/>
        <v>12</v>
      </c>
      <c r="I366" s="6" t="str">
        <f t="shared" si="23"/>
        <v>Sim</v>
      </c>
      <c r="J366" t="s">
        <v>431</v>
      </c>
      <c r="K366" t="s">
        <v>387</v>
      </c>
      <c r="L366" t="s">
        <v>942</v>
      </c>
      <c r="M366" t="s">
        <v>334</v>
      </c>
      <c r="N366" t="s">
        <v>943</v>
      </c>
      <c r="O366" t="s">
        <v>280</v>
      </c>
      <c r="P366" t="s">
        <v>794</v>
      </c>
      <c r="Q366">
        <v>1</v>
      </c>
      <c r="S366" t="s">
        <v>1055</v>
      </c>
    </row>
    <row r="367" spans="1:27">
      <c r="A367" t="s">
        <v>1726</v>
      </c>
      <c r="B367" t="s">
        <v>250</v>
      </c>
      <c r="C367" t="s">
        <v>1737</v>
      </c>
      <c r="D367" s="66">
        <v>45490.638096471128</v>
      </c>
      <c r="E367" s="66">
        <v>45484.521039310304</v>
      </c>
      <c r="F367" s="6">
        <f t="shared" si="21"/>
        <v>5</v>
      </c>
      <c r="G367" s="6">
        <f t="shared" si="24"/>
        <v>5</v>
      </c>
      <c r="H367" s="6">
        <f t="shared" si="22"/>
        <v>12</v>
      </c>
      <c r="I367" s="6" t="str">
        <f t="shared" si="23"/>
        <v>Sim</v>
      </c>
      <c r="J367" t="s">
        <v>431</v>
      </c>
      <c r="K367" t="s">
        <v>387</v>
      </c>
      <c r="L367" t="s">
        <v>942</v>
      </c>
      <c r="M367" t="s">
        <v>334</v>
      </c>
      <c r="N367" t="s">
        <v>1056</v>
      </c>
      <c r="O367" t="s">
        <v>280</v>
      </c>
      <c r="P367" t="s">
        <v>794</v>
      </c>
      <c r="Q367">
        <v>1</v>
      </c>
      <c r="R367">
        <v>22</v>
      </c>
      <c r="S367" t="s">
        <v>1057</v>
      </c>
      <c r="T367" t="s">
        <v>1058</v>
      </c>
      <c r="V367" t="s">
        <v>1059</v>
      </c>
    </row>
    <row r="368" spans="1:27">
      <c r="A368" t="s">
        <v>1724</v>
      </c>
      <c r="B368" t="s">
        <v>250</v>
      </c>
      <c r="C368" t="s">
        <v>1735</v>
      </c>
      <c r="D368" s="66">
        <v>45490.611587455882</v>
      </c>
      <c r="E368" s="66">
        <v>45484.523015656981</v>
      </c>
      <c r="F368" s="6">
        <f t="shared" si="21"/>
        <v>5</v>
      </c>
      <c r="G368" s="6">
        <f t="shared" si="24"/>
        <v>5</v>
      </c>
      <c r="H368" s="6">
        <f t="shared" si="22"/>
        <v>12</v>
      </c>
      <c r="I368" s="6" t="str">
        <f t="shared" si="23"/>
        <v>Sim</v>
      </c>
      <c r="J368" t="s">
        <v>431</v>
      </c>
      <c r="K368" t="s">
        <v>387</v>
      </c>
      <c r="L368" t="s">
        <v>935</v>
      </c>
      <c r="M368" t="s">
        <v>334</v>
      </c>
      <c r="N368" t="s">
        <v>1049</v>
      </c>
      <c r="O368" t="s">
        <v>280</v>
      </c>
      <c r="P368" t="s">
        <v>794</v>
      </c>
      <c r="Q368">
        <v>1</v>
      </c>
      <c r="S368" t="s">
        <v>1060</v>
      </c>
      <c r="T368" t="s">
        <v>1061</v>
      </c>
    </row>
    <row r="369" spans="1:27">
      <c r="A369" t="s">
        <v>1727</v>
      </c>
      <c r="B369" t="s">
        <v>250</v>
      </c>
      <c r="C369" t="s">
        <v>1735</v>
      </c>
      <c r="D369" s="66">
        <v>45490.639754100557</v>
      </c>
      <c r="E369" s="66">
        <v>45456.435114789274</v>
      </c>
      <c r="F369" s="6">
        <f t="shared" si="21"/>
        <v>25</v>
      </c>
      <c r="G369" s="6">
        <f t="shared" si="24"/>
        <v>12.040787</v>
      </c>
      <c r="H369" s="6">
        <f t="shared" si="22"/>
        <v>5</v>
      </c>
      <c r="I369" s="6" t="str">
        <f t="shared" si="23"/>
        <v>Não</v>
      </c>
      <c r="J369" t="s">
        <v>482</v>
      </c>
      <c r="K369" t="s">
        <v>387</v>
      </c>
      <c r="L369" t="s">
        <v>381</v>
      </c>
      <c r="M369" t="s">
        <v>292</v>
      </c>
      <c r="N369" t="s">
        <v>1098</v>
      </c>
      <c r="O369" t="s">
        <v>278</v>
      </c>
      <c r="P369" t="s">
        <v>278</v>
      </c>
      <c r="Q369">
        <v>1</v>
      </c>
      <c r="R369">
        <v>1</v>
      </c>
      <c r="S369" t="s">
        <v>1099</v>
      </c>
      <c r="T369" t="s">
        <v>1100</v>
      </c>
      <c r="V369" t="s">
        <v>1101</v>
      </c>
      <c r="W369" t="s">
        <v>1102</v>
      </c>
    </row>
    <row r="370" spans="1:27">
      <c r="A370" t="s">
        <v>1726</v>
      </c>
      <c r="B370" t="s">
        <v>250</v>
      </c>
      <c r="C370" t="s">
        <v>1733</v>
      </c>
      <c r="D370" s="66">
        <v>45488.482578415751</v>
      </c>
      <c r="E370" s="66">
        <v>45484.521650580464</v>
      </c>
      <c r="F370" s="6">
        <f t="shared" si="21"/>
        <v>3</v>
      </c>
      <c r="G370" s="6">
        <f t="shared" si="24"/>
        <v>3</v>
      </c>
      <c r="H370" s="6">
        <f t="shared" si="22"/>
        <v>12</v>
      </c>
      <c r="I370" s="6" t="str">
        <f t="shared" si="23"/>
        <v>Sim</v>
      </c>
      <c r="J370" t="s">
        <v>431</v>
      </c>
      <c r="K370" t="s">
        <v>387</v>
      </c>
      <c r="L370" t="s">
        <v>935</v>
      </c>
      <c r="M370" t="s">
        <v>334</v>
      </c>
      <c r="N370" t="s">
        <v>1064</v>
      </c>
      <c r="O370" t="s">
        <v>280</v>
      </c>
      <c r="P370" t="s">
        <v>794</v>
      </c>
      <c r="Q370">
        <v>1</v>
      </c>
      <c r="S370" t="s">
        <v>1065</v>
      </c>
      <c r="T370" t="s">
        <v>1066</v>
      </c>
    </row>
    <row r="371" spans="1:27">
      <c r="A371" t="s">
        <v>1727</v>
      </c>
      <c r="B371" t="s">
        <v>250</v>
      </c>
      <c r="C371" t="s">
        <v>1735</v>
      </c>
      <c r="D371" s="66">
        <v>45490.639419443731</v>
      </c>
      <c r="E371" s="66">
        <v>45456.457799158707</v>
      </c>
      <c r="F371" s="6">
        <f t="shared" si="21"/>
        <v>25</v>
      </c>
      <c r="G371" s="6">
        <f t="shared" si="24"/>
        <v>12.040868</v>
      </c>
      <c r="H371" s="6">
        <f t="shared" si="22"/>
        <v>5</v>
      </c>
      <c r="I371" s="6" t="str">
        <f t="shared" si="23"/>
        <v>Não</v>
      </c>
      <c r="J371" t="s">
        <v>482</v>
      </c>
      <c r="K371" t="s">
        <v>387</v>
      </c>
      <c r="L371" t="s">
        <v>381</v>
      </c>
      <c r="M371" t="s">
        <v>292</v>
      </c>
      <c r="N371" t="s">
        <v>1103</v>
      </c>
      <c r="O371" t="s">
        <v>278</v>
      </c>
      <c r="P371" t="s">
        <v>278</v>
      </c>
      <c r="Q371">
        <v>1</v>
      </c>
      <c r="R371">
        <v>1</v>
      </c>
      <c r="S371" t="s">
        <v>1104</v>
      </c>
      <c r="T371" t="s">
        <v>1105</v>
      </c>
      <c r="V371" t="s">
        <v>1106</v>
      </c>
      <c r="W371" t="s">
        <v>1107</v>
      </c>
    </row>
    <row r="372" spans="1:27">
      <c r="A372" t="s">
        <v>1729</v>
      </c>
      <c r="B372" t="s">
        <v>250</v>
      </c>
      <c r="C372" t="s">
        <v>1736</v>
      </c>
      <c r="D372" s="66">
        <v>45503.6417895747</v>
      </c>
      <c r="E372" s="66">
        <v>45499.496165605167</v>
      </c>
      <c r="F372" s="6">
        <f t="shared" si="21"/>
        <v>3</v>
      </c>
      <c r="G372" s="6">
        <f t="shared" si="24"/>
        <v>3</v>
      </c>
      <c r="H372" s="6">
        <f t="shared" si="22"/>
        <v>5</v>
      </c>
      <c r="I372" s="6" t="str">
        <f t="shared" si="23"/>
        <v>Sim</v>
      </c>
      <c r="J372" t="s">
        <v>392</v>
      </c>
      <c r="K372" t="s">
        <v>387</v>
      </c>
      <c r="L372" t="s">
        <v>388</v>
      </c>
      <c r="M372" t="s">
        <v>334</v>
      </c>
      <c r="N372" t="s">
        <v>342</v>
      </c>
      <c r="O372" t="s">
        <v>278</v>
      </c>
      <c r="P372" t="s">
        <v>278</v>
      </c>
      <c r="S372" t="s">
        <v>1070</v>
      </c>
      <c r="T372" t="s">
        <v>1071</v>
      </c>
    </row>
    <row r="373" spans="1:27">
      <c r="A373" t="s">
        <v>1722</v>
      </c>
      <c r="B373" t="s">
        <v>250</v>
      </c>
      <c r="C373" t="s">
        <v>1733</v>
      </c>
      <c r="D373" s="66">
        <v>45490.639482329811</v>
      </c>
      <c r="E373" s="66">
        <v>45456.454640845768</v>
      </c>
      <c r="F373" s="6">
        <f t="shared" si="21"/>
        <v>25</v>
      </c>
      <c r="G373" s="6">
        <f t="shared" si="24"/>
        <v>12.040868</v>
      </c>
      <c r="H373" s="6">
        <f t="shared" si="22"/>
        <v>5</v>
      </c>
      <c r="I373" s="6" t="str">
        <f t="shared" si="23"/>
        <v>Não</v>
      </c>
      <c r="J373" t="s">
        <v>482</v>
      </c>
      <c r="K373" t="s">
        <v>387</v>
      </c>
      <c r="L373" t="s">
        <v>381</v>
      </c>
      <c r="M373" t="s">
        <v>292</v>
      </c>
      <c r="N373" t="s">
        <v>1122</v>
      </c>
      <c r="O373" t="s">
        <v>278</v>
      </c>
      <c r="P373" t="s">
        <v>278</v>
      </c>
      <c r="Q373">
        <v>1</v>
      </c>
      <c r="R373">
        <v>1</v>
      </c>
      <c r="S373" t="s">
        <v>1123</v>
      </c>
      <c r="T373" t="s">
        <v>1124</v>
      </c>
      <c r="V373" t="s">
        <v>1125</v>
      </c>
      <c r="W373" t="s">
        <v>1107</v>
      </c>
    </row>
    <row r="374" spans="1:27">
      <c r="A374" t="s">
        <v>1724</v>
      </c>
      <c r="B374" t="s">
        <v>250</v>
      </c>
      <c r="C374" t="s">
        <v>1736</v>
      </c>
      <c r="D374" s="66">
        <v>45484.533601822077</v>
      </c>
      <c r="E374" s="66">
        <v>45484.510306231976</v>
      </c>
      <c r="F374" s="6">
        <f t="shared" si="21"/>
        <v>1</v>
      </c>
      <c r="G374" s="6">
        <f t="shared" si="24"/>
        <v>1</v>
      </c>
      <c r="H374" s="6">
        <f t="shared" si="22"/>
        <v>8</v>
      </c>
      <c r="I374" s="6" t="str">
        <f t="shared" si="23"/>
        <v>Sim</v>
      </c>
      <c r="J374" t="s">
        <v>484</v>
      </c>
      <c r="K374" t="s">
        <v>387</v>
      </c>
      <c r="L374" t="s">
        <v>935</v>
      </c>
      <c r="M374" t="s">
        <v>251</v>
      </c>
      <c r="N374" t="s">
        <v>906</v>
      </c>
      <c r="O374" t="s">
        <v>279</v>
      </c>
      <c r="P374" t="s">
        <v>794</v>
      </c>
      <c r="Q374">
        <v>1</v>
      </c>
      <c r="S374" t="s">
        <v>1075</v>
      </c>
    </row>
    <row r="375" spans="1:27">
      <c r="A375" t="s">
        <v>1728</v>
      </c>
      <c r="B375" t="s">
        <v>250</v>
      </c>
      <c r="C375" t="s">
        <v>1737</v>
      </c>
      <c r="D375" s="66">
        <v>45488.481581162807</v>
      </c>
      <c r="E375" s="66">
        <v>45484.516636477594</v>
      </c>
      <c r="F375" s="6">
        <f t="shared" si="21"/>
        <v>3</v>
      </c>
      <c r="G375" s="6">
        <f t="shared" si="24"/>
        <v>3</v>
      </c>
      <c r="H375" s="6">
        <f t="shared" si="22"/>
        <v>12</v>
      </c>
      <c r="I375" s="6" t="str">
        <f t="shared" si="23"/>
        <v>Sim</v>
      </c>
      <c r="J375" t="s">
        <v>484</v>
      </c>
      <c r="K375" t="s">
        <v>387</v>
      </c>
      <c r="L375" t="s">
        <v>942</v>
      </c>
      <c r="M375" t="s">
        <v>334</v>
      </c>
      <c r="N375" t="s">
        <v>943</v>
      </c>
      <c r="O375" t="s">
        <v>280</v>
      </c>
      <c r="P375" t="s">
        <v>794</v>
      </c>
      <c r="Q375">
        <v>1</v>
      </c>
      <c r="R375">
        <v>1</v>
      </c>
      <c r="S375" t="s">
        <v>1076</v>
      </c>
      <c r="V375" t="s">
        <v>1077</v>
      </c>
    </row>
    <row r="376" spans="1:27">
      <c r="A376" t="s">
        <v>1727</v>
      </c>
      <c r="B376" t="s">
        <v>250</v>
      </c>
      <c r="C376" t="s">
        <v>1735</v>
      </c>
      <c r="D376" s="66">
        <v>45490.611389020691</v>
      </c>
      <c r="E376" s="66">
        <v>45484.529351205791</v>
      </c>
      <c r="F376" s="6">
        <f t="shared" si="21"/>
        <v>5</v>
      </c>
      <c r="G376" s="6">
        <f t="shared" si="24"/>
        <v>5</v>
      </c>
      <c r="H376" s="6">
        <f t="shared" si="22"/>
        <v>12</v>
      </c>
      <c r="I376" s="6" t="str">
        <f t="shared" si="23"/>
        <v>Sim</v>
      </c>
      <c r="J376" t="s">
        <v>484</v>
      </c>
      <c r="K376" t="s">
        <v>387</v>
      </c>
      <c r="L376" t="s">
        <v>942</v>
      </c>
      <c r="M376" t="s">
        <v>334</v>
      </c>
      <c r="N376" t="s">
        <v>1049</v>
      </c>
      <c r="O376" t="s">
        <v>280</v>
      </c>
      <c r="P376" t="s">
        <v>794</v>
      </c>
      <c r="Q376">
        <v>1</v>
      </c>
      <c r="S376" t="s">
        <v>1078</v>
      </c>
      <c r="T376" t="s">
        <v>1079</v>
      </c>
    </row>
    <row r="377" spans="1:27">
      <c r="A377" t="s">
        <v>1725</v>
      </c>
      <c r="B377" t="s">
        <v>250</v>
      </c>
      <c r="C377" t="s">
        <v>1734</v>
      </c>
      <c r="D377" s="66">
        <v>45492.533422576504</v>
      </c>
      <c r="E377" s="66">
        <v>45492.429905347235</v>
      </c>
      <c r="F377" s="6">
        <f t="shared" si="21"/>
        <v>1</v>
      </c>
      <c r="G377" s="6">
        <f t="shared" si="24"/>
        <v>1</v>
      </c>
      <c r="H377" s="6">
        <f t="shared" si="22"/>
        <v>5</v>
      </c>
      <c r="I377" s="6" t="str">
        <f t="shared" si="23"/>
        <v>Sim</v>
      </c>
      <c r="J377" t="s">
        <v>15</v>
      </c>
      <c r="K377" t="s">
        <v>387</v>
      </c>
      <c r="L377" t="s">
        <v>1080</v>
      </c>
      <c r="M377" t="s">
        <v>292</v>
      </c>
      <c r="N377" t="s">
        <v>603</v>
      </c>
      <c r="O377" t="s">
        <v>278</v>
      </c>
      <c r="P377" t="s">
        <v>280</v>
      </c>
      <c r="Q377">
        <v>1</v>
      </c>
      <c r="R377">
        <v>0</v>
      </c>
      <c r="S377" t="s">
        <v>642</v>
      </c>
      <c r="V377" t="s">
        <v>1081</v>
      </c>
    </row>
    <row r="378" spans="1:27">
      <c r="A378" t="s">
        <v>1724</v>
      </c>
      <c r="B378" t="s">
        <v>250</v>
      </c>
      <c r="C378" t="s">
        <v>1733</v>
      </c>
      <c r="D378" s="66">
        <v>45504.612526050885</v>
      </c>
      <c r="E378" s="66">
        <v>45456.456477531239</v>
      </c>
      <c r="F378" s="6">
        <f t="shared" si="21"/>
        <v>35</v>
      </c>
      <c r="G378" s="6">
        <f t="shared" si="24"/>
        <v>32.824247999999997</v>
      </c>
      <c r="H378" s="6">
        <f t="shared" si="22"/>
        <v>5</v>
      </c>
      <c r="I378" s="6" t="str">
        <f t="shared" si="23"/>
        <v>Não</v>
      </c>
      <c r="J378" t="s">
        <v>482</v>
      </c>
      <c r="K378" t="s">
        <v>387</v>
      </c>
      <c r="L378" t="s">
        <v>381</v>
      </c>
      <c r="M378" t="s">
        <v>292</v>
      </c>
      <c r="N378" t="s">
        <v>1103</v>
      </c>
      <c r="O378" t="s">
        <v>278</v>
      </c>
      <c r="P378" t="s">
        <v>278</v>
      </c>
      <c r="Q378">
        <v>1</v>
      </c>
      <c r="R378">
        <v>1</v>
      </c>
      <c r="S378" t="s">
        <v>1129</v>
      </c>
      <c r="T378" t="s">
        <v>1130</v>
      </c>
      <c r="V378" t="s">
        <v>1131</v>
      </c>
      <c r="W378" t="s">
        <v>1132</v>
      </c>
    </row>
    <row r="379" spans="1:27">
      <c r="A379" t="s">
        <v>1724</v>
      </c>
      <c r="B379" t="s">
        <v>250</v>
      </c>
      <c r="C379" t="s">
        <v>1733</v>
      </c>
      <c r="D379" s="66">
        <v>45504.612590196477</v>
      </c>
      <c r="E379" s="66">
        <v>45455.480554936374</v>
      </c>
      <c r="F379" s="6">
        <f t="shared" si="21"/>
        <v>36</v>
      </c>
      <c r="G379" s="6">
        <f t="shared" si="24"/>
        <v>33.822650000000003</v>
      </c>
      <c r="H379" s="6">
        <f t="shared" si="22"/>
        <v>5</v>
      </c>
      <c r="I379" s="6" t="str">
        <f t="shared" si="23"/>
        <v>Não</v>
      </c>
      <c r="J379" t="s">
        <v>482</v>
      </c>
      <c r="K379" t="s">
        <v>387</v>
      </c>
      <c r="L379" t="s">
        <v>381</v>
      </c>
      <c r="M379" t="s">
        <v>292</v>
      </c>
      <c r="N379" t="s">
        <v>1153</v>
      </c>
      <c r="O379" t="s">
        <v>278</v>
      </c>
      <c r="P379" t="s">
        <v>278</v>
      </c>
      <c r="Q379">
        <v>1</v>
      </c>
      <c r="R379">
        <v>1</v>
      </c>
      <c r="S379" t="s">
        <v>1154</v>
      </c>
      <c r="T379" t="s">
        <v>1155</v>
      </c>
      <c r="V379" t="s">
        <v>1156</v>
      </c>
      <c r="W379" t="s">
        <v>1157</v>
      </c>
    </row>
    <row r="380" spans="1:27">
      <c r="A380" t="s">
        <v>1731</v>
      </c>
      <c r="B380" t="s">
        <v>250</v>
      </c>
      <c r="C380" t="s">
        <v>1736</v>
      </c>
      <c r="D380" s="66">
        <v>45502.464540675857</v>
      </c>
      <c r="E380" s="66">
        <v>45495.592030680906</v>
      </c>
      <c r="F380" s="6">
        <f t="shared" si="21"/>
        <v>6</v>
      </c>
      <c r="G380" s="6">
        <f t="shared" si="24"/>
        <v>6</v>
      </c>
      <c r="H380" s="6">
        <f t="shared" si="22"/>
        <v>5</v>
      </c>
      <c r="I380" s="6" t="str">
        <f t="shared" si="23"/>
        <v>Não</v>
      </c>
      <c r="J380" t="s">
        <v>508</v>
      </c>
      <c r="K380" t="s">
        <v>387</v>
      </c>
      <c r="L380" t="s">
        <v>381</v>
      </c>
      <c r="M380" t="s">
        <v>292</v>
      </c>
      <c r="N380" t="s">
        <v>1015</v>
      </c>
      <c r="O380" t="s">
        <v>278</v>
      </c>
      <c r="P380" t="s">
        <v>547</v>
      </c>
      <c r="Q380">
        <v>3</v>
      </c>
      <c r="R380">
        <v>0</v>
      </c>
      <c r="S380" t="s">
        <v>1016</v>
      </c>
      <c r="V380" t="s">
        <v>1017</v>
      </c>
    </row>
    <row r="381" spans="1:27">
      <c r="A381" t="s">
        <v>1729</v>
      </c>
      <c r="B381" t="s">
        <v>43</v>
      </c>
      <c r="C381" t="s">
        <v>1733</v>
      </c>
      <c r="D381" s="66">
        <v>45497.736925203506</v>
      </c>
      <c r="E381" s="66">
        <v>45454.52763197817</v>
      </c>
      <c r="F381" s="6">
        <f t="shared" si="21"/>
        <v>32</v>
      </c>
      <c r="G381" s="6">
        <f t="shared" si="24"/>
        <v>9.8688539999999989</v>
      </c>
      <c r="H381" s="6">
        <f t="shared" si="22"/>
        <v>5</v>
      </c>
      <c r="I381" s="6" t="str">
        <f t="shared" si="23"/>
        <v>Não</v>
      </c>
      <c r="J381" t="s">
        <v>957</v>
      </c>
      <c r="K381" t="s">
        <v>288</v>
      </c>
      <c r="L381" t="s">
        <v>671</v>
      </c>
      <c r="M381" t="s">
        <v>292</v>
      </c>
      <c r="N381" t="s">
        <v>958</v>
      </c>
      <c r="O381" t="s">
        <v>278</v>
      </c>
      <c r="P381" t="s">
        <v>278</v>
      </c>
      <c r="Q381">
        <v>4</v>
      </c>
      <c r="R381">
        <v>0</v>
      </c>
      <c r="S381" t="s">
        <v>959</v>
      </c>
      <c r="T381" t="s">
        <v>960</v>
      </c>
      <c r="V381" t="s">
        <v>961</v>
      </c>
      <c r="W381" t="s">
        <v>962</v>
      </c>
      <c r="AA381" t="s">
        <v>1097</v>
      </c>
    </row>
    <row r="382" spans="1:27">
      <c r="A382" t="s">
        <v>1728</v>
      </c>
      <c r="B382" t="s">
        <v>252</v>
      </c>
      <c r="C382" t="s">
        <v>1736</v>
      </c>
      <c r="D382" s="66">
        <v>45498.705558525937</v>
      </c>
      <c r="E382" s="66">
        <v>45498.452453325634</v>
      </c>
      <c r="F382" s="6">
        <f t="shared" si="21"/>
        <v>1</v>
      </c>
      <c r="G382" s="6">
        <f t="shared" si="24"/>
        <v>1</v>
      </c>
      <c r="H382" s="6" t="str">
        <f t="shared" si="22"/>
        <v xml:space="preserve"> </v>
      </c>
      <c r="I382" s="6" t="str">
        <f t="shared" si="23"/>
        <v>Sim</v>
      </c>
      <c r="J382" t="s">
        <v>415</v>
      </c>
      <c r="K382" t="s">
        <v>387</v>
      </c>
      <c r="L382" t="s">
        <v>606</v>
      </c>
      <c r="M382" t="s">
        <v>251</v>
      </c>
      <c r="N382" t="s">
        <v>990</v>
      </c>
      <c r="O382" t="s">
        <v>633</v>
      </c>
      <c r="P382" t="s">
        <v>633</v>
      </c>
      <c r="Q382">
        <v>1</v>
      </c>
      <c r="S382" t="s">
        <v>991</v>
      </c>
    </row>
    <row r="383" spans="1:27">
      <c r="A383" t="s">
        <v>1721</v>
      </c>
      <c r="B383" t="s">
        <v>252</v>
      </c>
      <c r="C383" t="s">
        <v>1733</v>
      </c>
      <c r="D383" s="66">
        <v>45498.705558525937</v>
      </c>
      <c r="E383" s="66">
        <v>45498.452453325634</v>
      </c>
      <c r="F383" s="6">
        <f t="shared" si="21"/>
        <v>1</v>
      </c>
      <c r="G383" s="6">
        <f t="shared" si="24"/>
        <v>1</v>
      </c>
      <c r="H383" s="6" t="str">
        <f t="shared" si="22"/>
        <v xml:space="preserve"> </v>
      </c>
      <c r="I383" s="6" t="str">
        <f t="shared" si="23"/>
        <v>Sim</v>
      </c>
      <c r="J383" t="s">
        <v>415</v>
      </c>
      <c r="K383" t="s">
        <v>387</v>
      </c>
      <c r="L383" t="s">
        <v>606</v>
      </c>
      <c r="M383" t="s">
        <v>251</v>
      </c>
      <c r="N383" t="s">
        <v>990</v>
      </c>
      <c r="O383" t="s">
        <v>633</v>
      </c>
      <c r="P383" t="s">
        <v>633</v>
      </c>
      <c r="Q383">
        <v>1</v>
      </c>
      <c r="S383" t="s">
        <v>991</v>
      </c>
    </row>
    <row r="384" spans="1:27">
      <c r="A384" t="s">
        <v>1721</v>
      </c>
      <c r="B384" t="s">
        <v>250</v>
      </c>
      <c r="C384" t="s">
        <v>1733</v>
      </c>
      <c r="D384" s="66">
        <v>45484.69190723855</v>
      </c>
      <c r="E384" s="66">
        <v>45484.515060675578</v>
      </c>
      <c r="F384" s="6">
        <f t="shared" si="21"/>
        <v>1</v>
      </c>
      <c r="G384" s="6">
        <f t="shared" si="24"/>
        <v>1</v>
      </c>
      <c r="H384" s="6">
        <f t="shared" si="22"/>
        <v>12</v>
      </c>
      <c r="I384" s="6" t="str">
        <f t="shared" si="23"/>
        <v>Sim</v>
      </c>
      <c r="J384" t="s">
        <v>484</v>
      </c>
      <c r="K384" t="s">
        <v>387</v>
      </c>
      <c r="L384" t="s">
        <v>942</v>
      </c>
      <c r="M384" t="s">
        <v>334</v>
      </c>
      <c r="N384" t="s">
        <v>943</v>
      </c>
      <c r="O384" t="s">
        <v>280</v>
      </c>
      <c r="P384" t="s">
        <v>794</v>
      </c>
      <c r="S384" t="s">
        <v>1108</v>
      </c>
    </row>
    <row r="385" spans="1:27">
      <c r="A385" t="s">
        <v>1727</v>
      </c>
      <c r="B385" t="s">
        <v>250</v>
      </c>
      <c r="C385" t="s">
        <v>1737</v>
      </c>
      <c r="D385" s="66">
        <v>45484.68453272216</v>
      </c>
      <c r="E385" s="66">
        <v>45484.522416555184</v>
      </c>
      <c r="F385" s="6">
        <f t="shared" si="21"/>
        <v>1</v>
      </c>
      <c r="G385" s="6">
        <f t="shared" si="24"/>
        <v>1</v>
      </c>
      <c r="H385" s="6">
        <f t="shared" si="22"/>
        <v>12</v>
      </c>
      <c r="I385" s="6" t="str">
        <f t="shared" si="23"/>
        <v>Sim</v>
      </c>
      <c r="J385" t="s">
        <v>431</v>
      </c>
      <c r="K385" t="s">
        <v>387</v>
      </c>
      <c r="L385" t="s">
        <v>935</v>
      </c>
      <c r="M385" t="s">
        <v>334</v>
      </c>
      <c r="N385" t="s">
        <v>1109</v>
      </c>
      <c r="O385" t="s">
        <v>280</v>
      </c>
      <c r="P385" t="s">
        <v>794</v>
      </c>
      <c r="S385" t="s">
        <v>1110</v>
      </c>
    </row>
    <row r="386" spans="1:27">
      <c r="A386" t="s">
        <v>1730</v>
      </c>
      <c r="B386" t="s">
        <v>250</v>
      </c>
      <c r="C386" t="s">
        <v>1734</v>
      </c>
      <c r="D386" s="66">
        <v>45503.453139057841</v>
      </c>
      <c r="E386" s="66">
        <v>45496.413527806551</v>
      </c>
      <c r="F386" s="6">
        <f t="shared" ref="F386:F449" si="25">NETWORKDAYS.INTL(E386,D386)</f>
        <v>6</v>
      </c>
      <c r="G386" s="6">
        <f t="shared" si="24"/>
        <v>5.2594560000000001</v>
      </c>
      <c r="H386" s="6">
        <f t="shared" ref="H386:H449" si="26">IF(O386="Média",8,IF(O386="Normal",5,IF(O386="Alta",12," ")))</f>
        <v>5</v>
      </c>
      <c r="I386" s="6" t="str">
        <f t="shared" ref="I386:I449" si="27">IF(G386&lt;=H386, "Sim","Não")</f>
        <v>Não</v>
      </c>
      <c r="J386" t="s">
        <v>392</v>
      </c>
      <c r="K386" t="s">
        <v>387</v>
      </c>
      <c r="L386" t="s">
        <v>388</v>
      </c>
      <c r="M386" t="s">
        <v>251</v>
      </c>
      <c r="N386" t="s">
        <v>1111</v>
      </c>
      <c r="O386" t="s">
        <v>278</v>
      </c>
      <c r="P386" t="s">
        <v>278</v>
      </c>
      <c r="Q386">
        <v>1</v>
      </c>
      <c r="R386">
        <v>0</v>
      </c>
      <c r="S386" t="s">
        <v>1112</v>
      </c>
      <c r="T386" t="s">
        <v>1113</v>
      </c>
      <c r="V386" t="s">
        <v>1114</v>
      </c>
      <c r="W386" t="s">
        <v>1115</v>
      </c>
    </row>
    <row r="387" spans="1:27">
      <c r="A387" t="s">
        <v>1729</v>
      </c>
      <c r="B387" t="s">
        <v>250</v>
      </c>
      <c r="C387" t="s">
        <v>1733</v>
      </c>
      <c r="D387" s="66">
        <v>45489.782443007163</v>
      </c>
      <c r="E387" s="66">
        <v>45450.474868199053</v>
      </c>
      <c r="F387" s="6">
        <f t="shared" si="25"/>
        <v>28</v>
      </c>
      <c r="G387" s="6">
        <f t="shared" si="24"/>
        <v>27.863993000000001</v>
      </c>
      <c r="H387" s="6" t="str">
        <f t="shared" si="26"/>
        <v xml:space="preserve"> </v>
      </c>
      <c r="I387" s="6" t="str">
        <f t="shared" si="27"/>
        <v>Sim</v>
      </c>
      <c r="J387" t="s">
        <v>415</v>
      </c>
      <c r="K387" t="s">
        <v>387</v>
      </c>
      <c r="L387" t="s">
        <v>606</v>
      </c>
      <c r="M387" t="s">
        <v>292</v>
      </c>
      <c r="N387" t="s">
        <v>999</v>
      </c>
      <c r="O387" t="s">
        <v>334</v>
      </c>
      <c r="P387" t="s">
        <v>334</v>
      </c>
      <c r="Q387">
        <v>4</v>
      </c>
      <c r="R387">
        <v>0</v>
      </c>
      <c r="S387" t="s">
        <v>1000</v>
      </c>
      <c r="T387" t="s">
        <v>1001</v>
      </c>
      <c r="V387" t="s">
        <v>1002</v>
      </c>
      <c r="W387" t="s">
        <v>1003</v>
      </c>
    </row>
    <row r="388" spans="1:27">
      <c r="A388" t="s">
        <v>1724</v>
      </c>
      <c r="B388" t="s">
        <v>250</v>
      </c>
      <c r="C388" t="s">
        <v>1737</v>
      </c>
      <c r="D388" s="66">
        <v>45490.652456774129</v>
      </c>
      <c r="E388" s="66">
        <v>45484.512522952631</v>
      </c>
      <c r="F388" s="6">
        <f t="shared" si="25"/>
        <v>5</v>
      </c>
      <c r="G388" s="6">
        <f t="shared" si="24"/>
        <v>5</v>
      </c>
      <c r="H388" s="6">
        <f t="shared" si="26"/>
        <v>12</v>
      </c>
      <c r="I388" s="6" t="str">
        <f t="shared" si="27"/>
        <v>Sim</v>
      </c>
      <c r="J388" t="s">
        <v>484</v>
      </c>
      <c r="K388" t="s">
        <v>387</v>
      </c>
      <c r="L388" t="s">
        <v>935</v>
      </c>
      <c r="M388" t="s">
        <v>251</v>
      </c>
      <c r="N388" t="s">
        <v>906</v>
      </c>
      <c r="O388" t="s">
        <v>280</v>
      </c>
      <c r="P388" t="s">
        <v>794</v>
      </c>
      <c r="Q388">
        <v>1</v>
      </c>
      <c r="R388">
        <v>0</v>
      </c>
      <c r="S388" t="s">
        <v>1118</v>
      </c>
      <c r="T388" t="s">
        <v>1119</v>
      </c>
      <c r="V388" t="s">
        <v>1120</v>
      </c>
      <c r="AA388" t="s">
        <v>1121</v>
      </c>
    </row>
    <row r="389" spans="1:27">
      <c r="A389" t="s">
        <v>1725</v>
      </c>
      <c r="B389" t="s">
        <v>250</v>
      </c>
      <c r="C389" t="s">
        <v>1735</v>
      </c>
      <c r="D389" s="66">
        <v>45490.647905782564</v>
      </c>
      <c r="E389" s="66">
        <v>45450.491094390753</v>
      </c>
      <c r="F389" s="6">
        <f t="shared" si="25"/>
        <v>29</v>
      </c>
      <c r="G389" s="6">
        <f t="shared" si="24"/>
        <v>29</v>
      </c>
      <c r="H389" s="6" t="str">
        <f t="shared" si="26"/>
        <v xml:space="preserve"> </v>
      </c>
      <c r="I389" s="6" t="str">
        <f t="shared" si="27"/>
        <v>Sim</v>
      </c>
      <c r="J389" t="s">
        <v>415</v>
      </c>
      <c r="K389" t="s">
        <v>387</v>
      </c>
      <c r="L389" t="s">
        <v>606</v>
      </c>
      <c r="M389" t="s">
        <v>292</v>
      </c>
      <c r="N389" t="s">
        <v>607</v>
      </c>
      <c r="O389" t="s">
        <v>334</v>
      </c>
      <c r="P389" t="s">
        <v>334</v>
      </c>
      <c r="Q389">
        <v>1</v>
      </c>
      <c r="R389">
        <v>0</v>
      </c>
      <c r="S389" t="s">
        <v>1005</v>
      </c>
      <c r="T389" t="s">
        <v>1006</v>
      </c>
      <c r="V389" t="s">
        <v>1007</v>
      </c>
    </row>
    <row r="390" spans="1:27">
      <c r="A390" t="s">
        <v>1723</v>
      </c>
      <c r="B390" t="s">
        <v>250</v>
      </c>
      <c r="C390" t="s">
        <v>1737</v>
      </c>
      <c r="D390" s="66">
        <v>45490.638545029615</v>
      </c>
      <c r="E390" s="66">
        <v>45484.518644750824</v>
      </c>
      <c r="F390" s="6">
        <f t="shared" si="25"/>
        <v>5</v>
      </c>
      <c r="G390" s="6">
        <f t="shared" si="24"/>
        <v>5</v>
      </c>
      <c r="H390" s="6">
        <f t="shared" si="26"/>
        <v>12</v>
      </c>
      <c r="I390" s="6" t="str">
        <f t="shared" si="27"/>
        <v>Sim</v>
      </c>
      <c r="J390" t="s">
        <v>431</v>
      </c>
      <c r="K390" t="s">
        <v>387</v>
      </c>
      <c r="L390" t="s">
        <v>935</v>
      </c>
      <c r="M390" t="s">
        <v>334</v>
      </c>
      <c r="N390" t="s">
        <v>943</v>
      </c>
      <c r="O390" t="s">
        <v>280</v>
      </c>
      <c r="P390" t="s">
        <v>794</v>
      </c>
      <c r="Q390">
        <v>1</v>
      </c>
      <c r="R390">
        <v>0</v>
      </c>
      <c r="S390" t="s">
        <v>1126</v>
      </c>
      <c r="T390" t="s">
        <v>1127</v>
      </c>
      <c r="V390" t="s">
        <v>1128</v>
      </c>
    </row>
    <row r="391" spans="1:27">
      <c r="A391" t="s">
        <v>1724</v>
      </c>
      <c r="B391" t="s">
        <v>250</v>
      </c>
      <c r="C391" t="s">
        <v>1736</v>
      </c>
      <c r="D391" s="66">
        <v>45503.453211098255</v>
      </c>
      <c r="E391" s="66">
        <v>45498.477374217247</v>
      </c>
      <c r="F391" s="6">
        <f t="shared" si="25"/>
        <v>4</v>
      </c>
      <c r="G391" s="6">
        <f t="shared" si="24"/>
        <v>3.9996529999999999</v>
      </c>
      <c r="H391" s="6">
        <f t="shared" si="26"/>
        <v>5</v>
      </c>
      <c r="I391" s="6" t="str">
        <f t="shared" si="27"/>
        <v>Sim</v>
      </c>
      <c r="J391" t="s">
        <v>415</v>
      </c>
      <c r="K391" t="s">
        <v>387</v>
      </c>
      <c r="L391" t="s">
        <v>606</v>
      </c>
      <c r="M391" t="s">
        <v>292</v>
      </c>
      <c r="N391" t="s">
        <v>1019</v>
      </c>
      <c r="O391" t="s">
        <v>278</v>
      </c>
      <c r="P391" t="s">
        <v>278</v>
      </c>
      <c r="Q391">
        <v>4</v>
      </c>
      <c r="R391">
        <v>0</v>
      </c>
      <c r="S391" t="s">
        <v>1020</v>
      </c>
      <c r="V391" t="s">
        <v>1021</v>
      </c>
      <c r="W391" t="s">
        <v>679</v>
      </c>
      <c r="AA391" t="s">
        <v>1133</v>
      </c>
    </row>
    <row r="392" spans="1:27">
      <c r="A392" t="s">
        <v>1725</v>
      </c>
      <c r="B392" t="s">
        <v>551</v>
      </c>
      <c r="C392" t="s">
        <v>1735</v>
      </c>
      <c r="D392" s="66">
        <v>45502.644565522452</v>
      </c>
      <c r="E392" s="66">
        <v>45495.726642815898</v>
      </c>
      <c r="F392" s="6">
        <f t="shared" si="25"/>
        <v>6</v>
      </c>
      <c r="G392" s="6">
        <f t="shared" si="24"/>
        <v>6</v>
      </c>
      <c r="H392" s="6">
        <f t="shared" si="26"/>
        <v>5</v>
      </c>
      <c r="I392" s="6" t="str">
        <f t="shared" si="27"/>
        <v>Não</v>
      </c>
      <c r="J392" t="s">
        <v>1159</v>
      </c>
      <c r="K392" t="s">
        <v>855</v>
      </c>
      <c r="L392" t="s">
        <v>1160</v>
      </c>
      <c r="M392" t="s">
        <v>290</v>
      </c>
      <c r="N392" t="s">
        <v>1161</v>
      </c>
      <c r="O392" t="s">
        <v>278</v>
      </c>
      <c r="P392" t="s">
        <v>278</v>
      </c>
      <c r="S392" t="s">
        <v>1162</v>
      </c>
    </row>
    <row r="393" spans="1:27">
      <c r="A393" t="s">
        <v>1731</v>
      </c>
      <c r="B393" t="s">
        <v>250</v>
      </c>
      <c r="C393" t="s">
        <v>1734</v>
      </c>
      <c r="D393" s="66">
        <v>45484.768883416662</v>
      </c>
      <c r="E393" s="66">
        <v>45484.504811984145</v>
      </c>
      <c r="F393" s="6">
        <f t="shared" si="25"/>
        <v>1</v>
      </c>
      <c r="G393" s="6">
        <f t="shared" si="24"/>
        <v>1</v>
      </c>
      <c r="H393" s="6">
        <f t="shared" si="26"/>
        <v>5</v>
      </c>
      <c r="I393" s="6" t="str">
        <f t="shared" si="27"/>
        <v>Sim</v>
      </c>
      <c r="J393" t="s">
        <v>484</v>
      </c>
      <c r="K393" t="s">
        <v>387</v>
      </c>
      <c r="L393" t="s">
        <v>1052</v>
      </c>
      <c r="M393" t="s">
        <v>334</v>
      </c>
      <c r="N393" t="s">
        <v>906</v>
      </c>
      <c r="O393" t="s">
        <v>278</v>
      </c>
      <c r="P393" t="s">
        <v>280</v>
      </c>
      <c r="Q393">
        <v>1</v>
      </c>
      <c r="R393">
        <v>1</v>
      </c>
      <c r="S393" t="s">
        <v>1138</v>
      </c>
      <c r="V393" t="s">
        <v>1139</v>
      </c>
    </row>
    <row r="394" spans="1:27">
      <c r="A394" t="s">
        <v>1727</v>
      </c>
      <c r="B394" t="s">
        <v>551</v>
      </c>
      <c r="C394" t="s">
        <v>1736</v>
      </c>
      <c r="D394" s="66">
        <v>45502.644565522452</v>
      </c>
      <c r="E394" s="66">
        <v>45495.726642815898</v>
      </c>
      <c r="F394" s="6">
        <f t="shared" si="25"/>
        <v>6</v>
      </c>
      <c r="G394" s="6">
        <f t="shared" si="24"/>
        <v>6</v>
      </c>
      <c r="H394" s="6">
        <f t="shared" si="26"/>
        <v>5</v>
      </c>
      <c r="I394" s="6" t="str">
        <f t="shared" si="27"/>
        <v>Não</v>
      </c>
      <c r="J394" t="s">
        <v>1159</v>
      </c>
      <c r="K394" t="s">
        <v>855</v>
      </c>
      <c r="L394" t="s">
        <v>1160</v>
      </c>
      <c r="M394" t="s">
        <v>290</v>
      </c>
      <c r="N394" t="s">
        <v>1161</v>
      </c>
      <c r="O394" t="s">
        <v>278</v>
      </c>
      <c r="P394" t="s">
        <v>278</v>
      </c>
      <c r="S394" t="s">
        <v>1162</v>
      </c>
    </row>
    <row r="395" spans="1:27">
      <c r="A395" t="s">
        <v>1725</v>
      </c>
      <c r="B395" t="s">
        <v>250</v>
      </c>
      <c r="C395" t="s">
        <v>1736</v>
      </c>
      <c r="D395" s="66">
        <v>45503.414870007648</v>
      </c>
      <c r="E395" s="66">
        <v>45502.505263011619</v>
      </c>
      <c r="F395" s="6">
        <f t="shared" si="25"/>
        <v>2</v>
      </c>
      <c r="G395" s="6">
        <f t="shared" si="24"/>
        <v>2</v>
      </c>
      <c r="H395" s="6">
        <f t="shared" si="26"/>
        <v>5</v>
      </c>
      <c r="I395" s="6" t="str">
        <f t="shared" si="27"/>
        <v>Sim</v>
      </c>
      <c r="J395" t="s">
        <v>400</v>
      </c>
      <c r="K395" t="s">
        <v>855</v>
      </c>
      <c r="L395" t="s">
        <v>1072</v>
      </c>
      <c r="M395" t="s">
        <v>290</v>
      </c>
      <c r="N395" t="s">
        <v>1073</v>
      </c>
      <c r="O395" t="s">
        <v>278</v>
      </c>
      <c r="P395" t="s">
        <v>278</v>
      </c>
      <c r="S395" t="s">
        <v>1074</v>
      </c>
      <c r="AA395" t="s">
        <v>1147</v>
      </c>
    </row>
    <row r="396" spans="1:27">
      <c r="A396" t="s">
        <v>1726</v>
      </c>
      <c r="B396" t="s">
        <v>252</v>
      </c>
      <c r="C396" t="s">
        <v>1734</v>
      </c>
      <c r="D396" s="66">
        <v>45484.767052082709</v>
      </c>
      <c r="E396" s="66">
        <v>45476.786837248656</v>
      </c>
      <c r="F396" s="6">
        <f t="shared" si="25"/>
        <v>7</v>
      </c>
      <c r="G396" s="6">
        <f t="shared" si="24"/>
        <v>7</v>
      </c>
      <c r="H396" s="6" t="str">
        <f t="shared" si="26"/>
        <v xml:space="preserve"> </v>
      </c>
      <c r="I396" s="6" t="str">
        <f t="shared" si="27"/>
        <v>Sim</v>
      </c>
      <c r="J396" t="s">
        <v>801</v>
      </c>
      <c r="K396" t="s">
        <v>285</v>
      </c>
      <c r="L396" t="s">
        <v>802</v>
      </c>
      <c r="M396" t="s">
        <v>292</v>
      </c>
      <c r="N396" t="s">
        <v>350</v>
      </c>
      <c r="O396" t="s">
        <v>633</v>
      </c>
      <c r="P396" t="s">
        <v>633</v>
      </c>
      <c r="S396" t="s">
        <v>1085</v>
      </c>
    </row>
    <row r="397" spans="1:27">
      <c r="A397" t="s">
        <v>1730</v>
      </c>
      <c r="B397" t="s">
        <v>252</v>
      </c>
      <c r="C397" t="s">
        <v>1737</v>
      </c>
      <c r="D397" s="66">
        <v>45484.766756434583</v>
      </c>
      <c r="E397" s="66">
        <v>45476.8303676285</v>
      </c>
      <c r="F397" s="6">
        <f t="shared" si="25"/>
        <v>7</v>
      </c>
      <c r="G397" s="6">
        <f t="shared" si="24"/>
        <v>7</v>
      </c>
      <c r="H397" s="6" t="str">
        <f t="shared" si="26"/>
        <v xml:space="preserve"> </v>
      </c>
      <c r="I397" s="6" t="str">
        <f t="shared" si="27"/>
        <v>Sim</v>
      </c>
      <c r="J397" t="s">
        <v>801</v>
      </c>
      <c r="K397" t="s">
        <v>285</v>
      </c>
      <c r="L397" t="s">
        <v>802</v>
      </c>
      <c r="M397" t="s">
        <v>292</v>
      </c>
      <c r="N397" t="s">
        <v>1148</v>
      </c>
      <c r="O397" t="s">
        <v>633</v>
      </c>
      <c r="P397" t="s">
        <v>633</v>
      </c>
      <c r="Q397">
        <v>1</v>
      </c>
      <c r="S397" t="s">
        <v>1149</v>
      </c>
    </row>
    <row r="398" spans="1:27">
      <c r="A398" t="s">
        <v>1727</v>
      </c>
      <c r="B398" t="s">
        <v>252</v>
      </c>
      <c r="C398" t="s">
        <v>1737</v>
      </c>
      <c r="D398" s="66">
        <v>45484.767052082709</v>
      </c>
      <c r="E398" s="66">
        <v>45476.786837248656</v>
      </c>
      <c r="F398" s="6">
        <f t="shared" si="25"/>
        <v>7</v>
      </c>
      <c r="G398" s="6">
        <f t="shared" si="24"/>
        <v>7</v>
      </c>
      <c r="H398" s="6" t="str">
        <f t="shared" si="26"/>
        <v xml:space="preserve"> </v>
      </c>
      <c r="I398" s="6" t="str">
        <f t="shared" si="27"/>
        <v>Sim</v>
      </c>
      <c r="J398" t="s">
        <v>801</v>
      </c>
      <c r="K398" t="s">
        <v>285</v>
      </c>
      <c r="L398" t="s">
        <v>802</v>
      </c>
      <c r="M398" t="s">
        <v>292</v>
      </c>
      <c r="N398" t="s">
        <v>350</v>
      </c>
      <c r="O398" t="s">
        <v>633</v>
      </c>
      <c r="P398" t="s">
        <v>633</v>
      </c>
      <c r="S398" t="s">
        <v>1085</v>
      </c>
      <c r="AA398" t="s">
        <v>1158</v>
      </c>
    </row>
    <row r="399" spans="1:27">
      <c r="A399" t="s">
        <v>1724</v>
      </c>
      <c r="B399" t="s">
        <v>252</v>
      </c>
      <c r="C399" t="s">
        <v>1733</v>
      </c>
      <c r="D399" s="66">
        <v>45484.766756434583</v>
      </c>
      <c r="E399" s="66">
        <v>45476.8303676285</v>
      </c>
      <c r="F399" s="6">
        <f t="shared" si="25"/>
        <v>7</v>
      </c>
      <c r="G399" s="6">
        <f t="shared" si="24"/>
        <v>7</v>
      </c>
      <c r="H399" s="6" t="str">
        <f t="shared" si="26"/>
        <v xml:space="preserve"> </v>
      </c>
      <c r="I399" s="6" t="str">
        <f t="shared" si="27"/>
        <v>Sim</v>
      </c>
      <c r="J399" t="s">
        <v>801</v>
      </c>
      <c r="K399" t="s">
        <v>285</v>
      </c>
      <c r="L399" t="s">
        <v>802</v>
      </c>
      <c r="M399" t="s">
        <v>292</v>
      </c>
      <c r="N399" t="s">
        <v>1148</v>
      </c>
      <c r="O399" t="s">
        <v>633</v>
      </c>
      <c r="P399" t="s">
        <v>633</v>
      </c>
      <c r="Q399">
        <v>1</v>
      </c>
      <c r="S399" t="s">
        <v>1149</v>
      </c>
    </row>
    <row r="400" spans="1:27">
      <c r="A400" t="s">
        <v>1725</v>
      </c>
      <c r="B400" t="s">
        <v>250</v>
      </c>
      <c r="C400" t="s">
        <v>1733</v>
      </c>
      <c r="D400" s="66">
        <v>45532.532566115231</v>
      </c>
      <c r="E400" s="66">
        <v>45530.699849074525</v>
      </c>
      <c r="F400" s="6">
        <f t="shared" si="25"/>
        <v>3</v>
      </c>
      <c r="G400" s="6">
        <f t="shared" si="24"/>
        <v>3</v>
      </c>
      <c r="H400" s="6">
        <f t="shared" si="26"/>
        <v>5</v>
      </c>
      <c r="I400" s="6" t="str">
        <f t="shared" si="27"/>
        <v>Sim</v>
      </c>
      <c r="J400" t="s">
        <v>1375</v>
      </c>
      <c r="K400" t="s">
        <v>387</v>
      </c>
      <c r="L400" t="s">
        <v>914</v>
      </c>
      <c r="M400" t="s">
        <v>292</v>
      </c>
      <c r="N400" t="s">
        <v>363</v>
      </c>
      <c r="O400" t="s">
        <v>278</v>
      </c>
      <c r="P400" t="s">
        <v>278</v>
      </c>
      <c r="Q400">
        <v>20</v>
      </c>
      <c r="R400">
        <v>0</v>
      </c>
      <c r="S400" t="s">
        <v>590</v>
      </c>
      <c r="V400" t="s">
        <v>1376</v>
      </c>
      <c r="AA400" t="s">
        <v>1169</v>
      </c>
    </row>
    <row r="401" spans="1:27">
      <c r="A401" t="s">
        <v>1728</v>
      </c>
      <c r="B401" t="s">
        <v>250</v>
      </c>
      <c r="C401" t="s">
        <v>1737</v>
      </c>
      <c r="D401" s="66">
        <v>45534.618479814533</v>
      </c>
      <c r="E401" s="66">
        <v>45524.715762377476</v>
      </c>
      <c r="F401" s="6">
        <f t="shared" si="25"/>
        <v>9</v>
      </c>
      <c r="G401" s="6">
        <f t="shared" si="24"/>
        <v>7.7976970000000003</v>
      </c>
      <c r="H401" s="6">
        <f t="shared" si="26"/>
        <v>12</v>
      </c>
      <c r="I401" s="6" t="str">
        <f t="shared" si="27"/>
        <v>Sim</v>
      </c>
      <c r="J401" t="s">
        <v>508</v>
      </c>
      <c r="K401" t="s">
        <v>387</v>
      </c>
      <c r="L401" t="s">
        <v>606</v>
      </c>
      <c r="M401" t="s">
        <v>292</v>
      </c>
      <c r="N401" t="s">
        <v>1263</v>
      </c>
      <c r="O401" t="s">
        <v>280</v>
      </c>
      <c r="P401" t="s">
        <v>280</v>
      </c>
      <c r="Q401">
        <v>8</v>
      </c>
      <c r="R401">
        <v>0</v>
      </c>
      <c r="S401" t="s">
        <v>1264</v>
      </c>
      <c r="T401" t="s">
        <v>1265</v>
      </c>
      <c r="V401" t="s">
        <v>1266</v>
      </c>
      <c r="W401" t="s">
        <v>1267</v>
      </c>
      <c r="AA401" t="s">
        <v>882</v>
      </c>
    </row>
    <row r="402" spans="1:27">
      <c r="A402" t="s">
        <v>1729</v>
      </c>
      <c r="B402" t="s">
        <v>250</v>
      </c>
      <c r="C402" t="s">
        <v>1737</v>
      </c>
      <c r="D402" s="66">
        <v>45518.763445472548</v>
      </c>
      <c r="E402" s="66">
        <v>45446.639602364368</v>
      </c>
      <c r="F402" s="6">
        <f t="shared" si="25"/>
        <v>53</v>
      </c>
      <c r="G402" s="6">
        <f t="shared" si="24"/>
        <v>-2.2382869999999997</v>
      </c>
      <c r="H402" s="6" t="str">
        <f t="shared" si="26"/>
        <v xml:space="preserve"> </v>
      </c>
      <c r="I402" s="6" t="str">
        <f t="shared" si="27"/>
        <v>Sim</v>
      </c>
      <c r="J402" t="s">
        <v>805</v>
      </c>
      <c r="K402" t="s">
        <v>387</v>
      </c>
      <c r="L402" t="s">
        <v>806</v>
      </c>
      <c r="M402" t="s">
        <v>334</v>
      </c>
      <c r="N402" t="s">
        <v>1219</v>
      </c>
      <c r="O402" t="s">
        <v>334</v>
      </c>
      <c r="P402" t="s">
        <v>334</v>
      </c>
      <c r="Q402">
        <v>7</v>
      </c>
      <c r="R402">
        <v>0</v>
      </c>
      <c r="S402" t="s">
        <v>1220</v>
      </c>
      <c r="V402" t="s">
        <v>1221</v>
      </c>
      <c r="W402" t="s">
        <v>1222</v>
      </c>
      <c r="AA402" t="s">
        <v>1177</v>
      </c>
    </row>
    <row r="403" spans="1:27">
      <c r="A403" t="s">
        <v>1725</v>
      </c>
      <c r="B403" t="s">
        <v>250</v>
      </c>
      <c r="C403" t="s">
        <v>1736</v>
      </c>
      <c r="D403" s="66">
        <v>45510.696732436365</v>
      </c>
      <c r="E403" s="66">
        <v>45506.488320678087</v>
      </c>
      <c r="F403" s="6">
        <f t="shared" si="25"/>
        <v>3</v>
      </c>
      <c r="G403" s="6">
        <f t="shared" si="24"/>
        <v>2.912836</v>
      </c>
      <c r="H403" s="6">
        <f t="shared" si="26"/>
        <v>5</v>
      </c>
      <c r="I403" s="6" t="str">
        <f t="shared" si="27"/>
        <v>Sim</v>
      </c>
      <c r="J403" t="s">
        <v>415</v>
      </c>
      <c r="K403" t="s">
        <v>387</v>
      </c>
      <c r="L403" t="s">
        <v>606</v>
      </c>
      <c r="M403" t="s">
        <v>292</v>
      </c>
      <c r="N403" t="s">
        <v>1178</v>
      </c>
      <c r="O403" t="s">
        <v>278</v>
      </c>
      <c r="P403" t="s">
        <v>280</v>
      </c>
      <c r="Q403">
        <v>6</v>
      </c>
      <c r="R403">
        <v>0</v>
      </c>
      <c r="S403" t="s">
        <v>1179</v>
      </c>
      <c r="V403" t="s">
        <v>1180</v>
      </c>
      <c r="W403" t="s">
        <v>1181</v>
      </c>
      <c r="AA403" t="s">
        <v>1182</v>
      </c>
    </row>
    <row r="404" spans="1:27">
      <c r="A404" t="s">
        <v>1724</v>
      </c>
      <c r="B404" t="s">
        <v>250</v>
      </c>
      <c r="C404" t="s">
        <v>1736</v>
      </c>
      <c r="D404" s="66">
        <v>45534.661562096553</v>
      </c>
      <c r="E404" s="66">
        <v>45527.498798137436</v>
      </c>
      <c r="F404" s="6">
        <f t="shared" si="25"/>
        <v>6</v>
      </c>
      <c r="G404" s="6">
        <f t="shared" si="24"/>
        <v>3.0826039999999999</v>
      </c>
      <c r="H404" s="6">
        <f t="shared" si="26"/>
        <v>8</v>
      </c>
      <c r="I404" s="6" t="str">
        <f t="shared" si="27"/>
        <v>Sim</v>
      </c>
      <c r="J404" t="s">
        <v>1273</v>
      </c>
      <c r="K404" t="s">
        <v>288</v>
      </c>
      <c r="L404" t="s">
        <v>1274</v>
      </c>
      <c r="M404" t="s">
        <v>292</v>
      </c>
      <c r="N404" t="s">
        <v>1279</v>
      </c>
      <c r="O404" t="s">
        <v>279</v>
      </c>
      <c r="P404" t="s">
        <v>279</v>
      </c>
      <c r="Q404">
        <v>5</v>
      </c>
      <c r="R404">
        <v>0</v>
      </c>
      <c r="S404" t="s">
        <v>1280</v>
      </c>
      <c r="V404" t="s">
        <v>1281</v>
      </c>
      <c r="W404" t="s">
        <v>1282</v>
      </c>
      <c r="AA404" t="s">
        <v>1188</v>
      </c>
    </row>
    <row r="405" spans="1:27">
      <c r="A405" t="s">
        <v>1722</v>
      </c>
      <c r="B405" t="s">
        <v>250</v>
      </c>
      <c r="C405" t="s">
        <v>1737</v>
      </c>
      <c r="D405" s="66">
        <v>45534.442443506618</v>
      </c>
      <c r="E405" s="66">
        <v>45503.755738621279</v>
      </c>
      <c r="F405" s="6">
        <f t="shared" si="25"/>
        <v>24</v>
      </c>
      <c r="G405" s="6">
        <f t="shared" si="24"/>
        <v>24</v>
      </c>
      <c r="H405" s="6">
        <f t="shared" si="26"/>
        <v>5</v>
      </c>
      <c r="I405" s="6" t="str">
        <f t="shared" si="27"/>
        <v>Não</v>
      </c>
      <c r="J405" t="s">
        <v>1164</v>
      </c>
      <c r="K405" t="s">
        <v>285</v>
      </c>
      <c r="L405" t="s">
        <v>688</v>
      </c>
      <c r="M405" t="s">
        <v>291</v>
      </c>
      <c r="N405" t="s">
        <v>1325</v>
      </c>
      <c r="O405" t="s">
        <v>278</v>
      </c>
      <c r="P405" t="s">
        <v>334</v>
      </c>
      <c r="Q405">
        <v>4</v>
      </c>
      <c r="R405">
        <v>0</v>
      </c>
      <c r="S405" t="s">
        <v>1326</v>
      </c>
      <c r="V405" t="s">
        <v>1327</v>
      </c>
    </row>
    <row r="406" spans="1:27">
      <c r="A406" t="s">
        <v>1723</v>
      </c>
      <c r="B406" t="s">
        <v>250</v>
      </c>
      <c r="C406" t="s">
        <v>1733</v>
      </c>
      <c r="D406" s="66">
        <v>45534.661120281402</v>
      </c>
      <c r="E406" s="66">
        <v>45525.425660656671</v>
      </c>
      <c r="F406" s="6">
        <f t="shared" si="25"/>
        <v>8</v>
      </c>
      <c r="G406" s="6">
        <f t="shared" si="24"/>
        <v>6.7550119999999998</v>
      </c>
      <c r="H406" s="6">
        <f t="shared" si="26"/>
        <v>5</v>
      </c>
      <c r="I406" s="6" t="str">
        <f t="shared" si="27"/>
        <v>Não</v>
      </c>
      <c r="J406" t="s">
        <v>415</v>
      </c>
      <c r="K406" t="s">
        <v>387</v>
      </c>
      <c r="L406" t="s">
        <v>606</v>
      </c>
      <c r="M406" t="s">
        <v>292</v>
      </c>
      <c r="N406" t="s">
        <v>607</v>
      </c>
      <c r="O406" t="s">
        <v>278</v>
      </c>
      <c r="P406" t="s">
        <v>278</v>
      </c>
      <c r="Q406">
        <v>4</v>
      </c>
      <c r="R406">
        <v>0</v>
      </c>
      <c r="S406" t="s">
        <v>1269</v>
      </c>
      <c r="V406" t="s">
        <v>1270</v>
      </c>
      <c r="W406" t="s">
        <v>1271</v>
      </c>
      <c r="AA406" t="s">
        <v>1208</v>
      </c>
    </row>
    <row r="407" spans="1:27">
      <c r="A407" t="s">
        <v>1728</v>
      </c>
      <c r="B407" t="s">
        <v>43</v>
      </c>
      <c r="C407" t="s">
        <v>1734</v>
      </c>
      <c r="D407" s="66">
        <v>45518.724103700508</v>
      </c>
      <c r="E407" s="66">
        <v>45509.448854654052</v>
      </c>
      <c r="F407" s="6">
        <f t="shared" si="25"/>
        <v>8</v>
      </c>
      <c r="G407" s="6">
        <f t="shared" si="24"/>
        <v>6.9770719999999997</v>
      </c>
      <c r="H407" s="6">
        <f t="shared" si="26"/>
        <v>5</v>
      </c>
      <c r="I407" s="6" t="str">
        <f t="shared" si="27"/>
        <v>Não</v>
      </c>
      <c r="J407" t="s">
        <v>763</v>
      </c>
      <c r="K407" t="s">
        <v>387</v>
      </c>
      <c r="L407" t="s">
        <v>509</v>
      </c>
      <c r="M407" t="s">
        <v>292</v>
      </c>
      <c r="N407" t="s">
        <v>350</v>
      </c>
      <c r="O407" t="s">
        <v>278</v>
      </c>
      <c r="P407" t="s">
        <v>278</v>
      </c>
      <c r="Q407">
        <v>3</v>
      </c>
      <c r="R407">
        <v>0</v>
      </c>
      <c r="S407" t="s">
        <v>1216</v>
      </c>
      <c r="V407" t="s">
        <v>1217</v>
      </c>
      <c r="W407" t="s">
        <v>1218</v>
      </c>
      <c r="AA407" t="s">
        <v>1212</v>
      </c>
    </row>
    <row r="408" spans="1:27">
      <c r="A408" t="s">
        <v>1726</v>
      </c>
      <c r="B408" t="s">
        <v>43</v>
      </c>
      <c r="C408" t="s">
        <v>1737</v>
      </c>
      <c r="D408" s="66">
        <v>45526.54056800955</v>
      </c>
      <c r="E408" s="66">
        <v>45517.670354815498</v>
      </c>
      <c r="F408" s="6">
        <f t="shared" si="25"/>
        <v>8</v>
      </c>
      <c r="G408" s="6">
        <f t="shared" si="24"/>
        <v>6.1112149999999996</v>
      </c>
      <c r="H408" s="6">
        <f t="shared" si="26"/>
        <v>5</v>
      </c>
      <c r="I408" s="6" t="str">
        <f t="shared" si="27"/>
        <v>Não</v>
      </c>
      <c r="J408" t="s">
        <v>967</v>
      </c>
      <c r="K408" t="s">
        <v>288</v>
      </c>
      <c r="L408" t="s">
        <v>968</v>
      </c>
      <c r="M408" t="s">
        <v>292</v>
      </c>
      <c r="N408" t="s">
        <v>975</v>
      </c>
      <c r="O408" t="s">
        <v>278</v>
      </c>
      <c r="P408" t="s">
        <v>280</v>
      </c>
      <c r="Q408">
        <v>2</v>
      </c>
      <c r="R408">
        <v>2</v>
      </c>
      <c r="S408" t="s">
        <v>1232</v>
      </c>
      <c r="V408" t="s">
        <v>1233</v>
      </c>
      <c r="W408" t="s">
        <v>1234</v>
      </c>
    </row>
    <row r="409" spans="1:27">
      <c r="A409" t="s">
        <v>1726</v>
      </c>
      <c r="B409" t="s">
        <v>250</v>
      </c>
      <c r="C409" t="s">
        <v>1735</v>
      </c>
      <c r="D409" s="66">
        <v>45534.729063594685</v>
      </c>
      <c r="E409" s="66">
        <v>45532.376800389611</v>
      </c>
      <c r="F409" s="6">
        <f t="shared" si="25"/>
        <v>3</v>
      </c>
      <c r="G409" s="6">
        <f t="shared" si="24"/>
        <v>2.9345949999999998</v>
      </c>
      <c r="H409" s="6">
        <f t="shared" si="26"/>
        <v>5</v>
      </c>
      <c r="I409" s="6" t="str">
        <f t="shared" si="27"/>
        <v>Sim</v>
      </c>
      <c r="J409" t="s">
        <v>415</v>
      </c>
      <c r="K409" t="s">
        <v>387</v>
      </c>
      <c r="L409" t="s">
        <v>381</v>
      </c>
      <c r="M409" t="s">
        <v>292</v>
      </c>
      <c r="N409" t="s">
        <v>350</v>
      </c>
      <c r="O409" t="s">
        <v>278</v>
      </c>
      <c r="P409" t="s">
        <v>278</v>
      </c>
      <c r="Q409">
        <v>2</v>
      </c>
      <c r="R409">
        <v>0</v>
      </c>
      <c r="S409" t="s">
        <v>1302</v>
      </c>
      <c r="V409" t="s">
        <v>1303</v>
      </c>
      <c r="W409" t="s">
        <v>1304</v>
      </c>
    </row>
    <row r="410" spans="1:27">
      <c r="A410" t="s">
        <v>1729</v>
      </c>
      <c r="B410" t="s">
        <v>551</v>
      </c>
      <c r="C410" t="s">
        <v>1735</v>
      </c>
      <c r="D410" s="66">
        <v>45534.43231632813</v>
      </c>
      <c r="E410" s="66">
        <v>45530.495818104413</v>
      </c>
      <c r="F410" s="6">
        <f t="shared" si="25"/>
        <v>5</v>
      </c>
      <c r="G410" s="6">
        <f t="shared" si="24"/>
        <v>5</v>
      </c>
      <c r="H410" s="6">
        <f t="shared" si="26"/>
        <v>5</v>
      </c>
      <c r="I410" s="6" t="str">
        <f t="shared" si="27"/>
        <v>Sim</v>
      </c>
      <c r="J410" t="s">
        <v>415</v>
      </c>
      <c r="K410" t="s">
        <v>387</v>
      </c>
      <c r="L410" t="s">
        <v>381</v>
      </c>
      <c r="M410" t="s">
        <v>292</v>
      </c>
      <c r="N410" t="s">
        <v>1308</v>
      </c>
      <c r="O410" t="s">
        <v>278</v>
      </c>
      <c r="P410" t="s">
        <v>278</v>
      </c>
      <c r="Q410">
        <v>2</v>
      </c>
      <c r="R410">
        <v>0</v>
      </c>
      <c r="S410" t="s">
        <v>1309</v>
      </c>
      <c r="V410" t="s">
        <v>1310</v>
      </c>
      <c r="AA410" t="s">
        <v>826</v>
      </c>
    </row>
    <row r="411" spans="1:27">
      <c r="A411" t="s">
        <v>1724</v>
      </c>
      <c r="B411" t="s">
        <v>250</v>
      </c>
      <c r="C411" t="s">
        <v>1734</v>
      </c>
      <c r="D411" s="66">
        <v>45512.488876457246</v>
      </c>
      <c r="E411" s="66">
        <v>45512.476759205005</v>
      </c>
      <c r="F411" s="6">
        <f t="shared" si="25"/>
        <v>1</v>
      </c>
      <c r="G411" s="6">
        <f t="shared" si="24"/>
        <v>1</v>
      </c>
      <c r="H411" s="6">
        <f t="shared" si="26"/>
        <v>12</v>
      </c>
      <c r="I411" s="6" t="str">
        <f t="shared" si="27"/>
        <v>Sim</v>
      </c>
      <c r="J411" t="s">
        <v>15</v>
      </c>
      <c r="K411" t="s">
        <v>387</v>
      </c>
      <c r="L411" t="s">
        <v>388</v>
      </c>
      <c r="M411" t="s">
        <v>289</v>
      </c>
      <c r="N411" t="s">
        <v>148</v>
      </c>
      <c r="O411" t="s">
        <v>280</v>
      </c>
      <c r="P411" t="s">
        <v>547</v>
      </c>
      <c r="Q411">
        <v>1</v>
      </c>
      <c r="R411">
        <v>63</v>
      </c>
      <c r="S411" t="s">
        <v>1306</v>
      </c>
      <c r="V411" t="s">
        <v>1307</v>
      </c>
    </row>
    <row r="412" spans="1:27">
      <c r="A412" t="s">
        <v>1729</v>
      </c>
      <c r="B412" t="s">
        <v>250</v>
      </c>
      <c r="C412" t="s">
        <v>1737</v>
      </c>
      <c r="D412" s="66">
        <v>45531.464108035638</v>
      </c>
      <c r="E412" s="66">
        <v>45511.441287676076</v>
      </c>
      <c r="F412" s="6">
        <f t="shared" si="25"/>
        <v>15</v>
      </c>
      <c r="G412" s="6">
        <f t="shared" si="24"/>
        <v>8.0370249999999999</v>
      </c>
      <c r="H412" s="6">
        <f t="shared" si="26"/>
        <v>12</v>
      </c>
      <c r="I412" s="6" t="str">
        <f t="shared" si="27"/>
        <v>Sim</v>
      </c>
      <c r="J412" t="s">
        <v>431</v>
      </c>
      <c r="K412" t="s">
        <v>387</v>
      </c>
      <c r="L412" t="s">
        <v>588</v>
      </c>
      <c r="M412" t="s">
        <v>289</v>
      </c>
      <c r="N412" t="s">
        <v>1248</v>
      </c>
      <c r="O412" t="s">
        <v>280</v>
      </c>
      <c r="P412" t="s">
        <v>547</v>
      </c>
      <c r="Q412">
        <v>1</v>
      </c>
      <c r="R412">
        <v>18</v>
      </c>
      <c r="S412" t="s">
        <v>1249</v>
      </c>
      <c r="V412" t="s">
        <v>1250</v>
      </c>
      <c r="W412" t="s">
        <v>1251</v>
      </c>
      <c r="AA412" t="s">
        <v>1235</v>
      </c>
    </row>
    <row r="413" spans="1:27">
      <c r="A413" t="s">
        <v>1723</v>
      </c>
      <c r="B413" t="s">
        <v>250</v>
      </c>
      <c r="C413" t="s">
        <v>1736</v>
      </c>
      <c r="D413" s="66">
        <v>45506.440442998159</v>
      </c>
      <c r="E413" s="66">
        <v>45505.373545930925</v>
      </c>
      <c r="F413" s="6">
        <f t="shared" si="25"/>
        <v>2</v>
      </c>
      <c r="G413" s="6">
        <f t="shared" si="24"/>
        <v>1.983206</v>
      </c>
      <c r="H413" s="6">
        <f t="shared" si="26"/>
        <v>8</v>
      </c>
      <c r="I413" s="6" t="str">
        <f t="shared" si="27"/>
        <v>Sim</v>
      </c>
      <c r="J413" t="s">
        <v>457</v>
      </c>
      <c r="K413" t="s">
        <v>285</v>
      </c>
      <c r="L413" t="s">
        <v>458</v>
      </c>
      <c r="M413" t="s">
        <v>289</v>
      </c>
      <c r="N413" t="s">
        <v>824</v>
      </c>
      <c r="O413" t="s">
        <v>279</v>
      </c>
      <c r="P413" t="s">
        <v>547</v>
      </c>
      <c r="Q413">
        <v>1</v>
      </c>
      <c r="R413">
        <v>13</v>
      </c>
      <c r="S413" t="s">
        <v>1170</v>
      </c>
      <c r="V413" t="s">
        <v>1171</v>
      </c>
      <c r="W413" t="s">
        <v>1172</v>
      </c>
      <c r="AA413" t="s">
        <v>1240</v>
      </c>
    </row>
    <row r="414" spans="1:27">
      <c r="A414" t="s">
        <v>1728</v>
      </c>
      <c r="B414" t="s">
        <v>250</v>
      </c>
      <c r="C414" t="s">
        <v>1736</v>
      </c>
      <c r="D414" s="66">
        <v>45519.759150452948</v>
      </c>
      <c r="E414" s="66">
        <v>45519.534475245004</v>
      </c>
      <c r="F414" s="6">
        <f t="shared" si="25"/>
        <v>1</v>
      </c>
      <c r="G414" s="6">
        <f t="shared" si="24"/>
        <v>1</v>
      </c>
      <c r="H414" s="6">
        <f t="shared" si="26"/>
        <v>12</v>
      </c>
      <c r="I414" s="6" t="str">
        <f t="shared" si="27"/>
        <v>Sim</v>
      </c>
      <c r="J414" t="s">
        <v>484</v>
      </c>
      <c r="K414" t="s">
        <v>387</v>
      </c>
      <c r="L414" t="s">
        <v>588</v>
      </c>
      <c r="M414" t="s">
        <v>289</v>
      </c>
      <c r="N414" t="s">
        <v>1386</v>
      </c>
      <c r="O414" t="s">
        <v>280</v>
      </c>
      <c r="P414" t="s">
        <v>279</v>
      </c>
      <c r="Q414">
        <v>1</v>
      </c>
      <c r="R414">
        <v>10</v>
      </c>
      <c r="S414" t="s">
        <v>1387</v>
      </c>
      <c r="V414" t="s">
        <v>1388</v>
      </c>
      <c r="AA414" t="s">
        <v>1247</v>
      </c>
    </row>
    <row r="415" spans="1:27">
      <c r="A415" t="s">
        <v>1727</v>
      </c>
      <c r="B415" t="s">
        <v>43</v>
      </c>
      <c r="C415" t="s">
        <v>1737</v>
      </c>
      <c r="D415" s="66">
        <v>45518.724023130417</v>
      </c>
      <c r="E415" s="66">
        <v>45509.573587251041</v>
      </c>
      <c r="F415" s="6">
        <f t="shared" si="25"/>
        <v>8</v>
      </c>
      <c r="G415" s="6">
        <f t="shared" si="24"/>
        <v>6.8918870000000005</v>
      </c>
      <c r="H415" s="6">
        <f t="shared" si="26"/>
        <v>5</v>
      </c>
      <c r="I415" s="6" t="str">
        <f t="shared" si="27"/>
        <v>Não</v>
      </c>
      <c r="J415" t="s">
        <v>392</v>
      </c>
      <c r="K415" t="s">
        <v>387</v>
      </c>
      <c r="L415" t="s">
        <v>388</v>
      </c>
      <c r="M415" t="s">
        <v>289</v>
      </c>
      <c r="N415" t="s">
        <v>148</v>
      </c>
      <c r="O415" t="s">
        <v>278</v>
      </c>
      <c r="P415" t="s">
        <v>278</v>
      </c>
      <c r="Q415">
        <v>1</v>
      </c>
      <c r="R415">
        <v>5</v>
      </c>
      <c r="S415" t="s">
        <v>1213</v>
      </c>
      <c r="V415" t="s">
        <v>1214</v>
      </c>
      <c r="W415" t="s">
        <v>1215</v>
      </c>
      <c r="AA415" t="s">
        <v>1252</v>
      </c>
    </row>
    <row r="416" spans="1:27">
      <c r="A416" t="s">
        <v>1723</v>
      </c>
      <c r="B416" t="s">
        <v>43</v>
      </c>
      <c r="C416" t="s">
        <v>1735</v>
      </c>
      <c r="D416" s="66">
        <v>45526.540619710882</v>
      </c>
      <c r="E416" s="66">
        <v>45517.755864824881</v>
      </c>
      <c r="F416" s="6">
        <f t="shared" si="25"/>
        <v>8</v>
      </c>
      <c r="G416" s="6">
        <f t="shared" si="24"/>
        <v>6.1111110000000002</v>
      </c>
      <c r="H416" s="6">
        <f t="shared" si="26"/>
        <v>5</v>
      </c>
      <c r="I416" s="6" t="str">
        <f t="shared" si="27"/>
        <v>Não</v>
      </c>
      <c r="J416" t="s">
        <v>508</v>
      </c>
      <c r="K416" t="s">
        <v>387</v>
      </c>
      <c r="L416" t="s">
        <v>606</v>
      </c>
      <c r="M416" t="s">
        <v>292</v>
      </c>
      <c r="N416" t="s">
        <v>1236</v>
      </c>
      <c r="O416" t="s">
        <v>278</v>
      </c>
      <c r="P416" t="s">
        <v>278</v>
      </c>
      <c r="Q416">
        <v>1</v>
      </c>
      <c r="R416">
        <v>1</v>
      </c>
      <c r="S416" t="s">
        <v>1237</v>
      </c>
      <c r="V416" t="s">
        <v>1238</v>
      </c>
      <c r="W416" t="s">
        <v>1239</v>
      </c>
      <c r="AA416" t="s">
        <v>1272</v>
      </c>
    </row>
    <row r="417" spans="1:27">
      <c r="A417" t="s">
        <v>1729</v>
      </c>
      <c r="B417" t="s">
        <v>250</v>
      </c>
      <c r="C417" t="s">
        <v>1737</v>
      </c>
      <c r="D417" s="66">
        <v>45531.463742823107</v>
      </c>
      <c r="E417" s="66">
        <v>45512.474626784424</v>
      </c>
      <c r="F417" s="6">
        <f t="shared" si="25"/>
        <v>14</v>
      </c>
      <c r="G417" s="6">
        <f t="shared" si="24"/>
        <v>12.814676</v>
      </c>
      <c r="H417" s="6">
        <f t="shared" si="26"/>
        <v>5</v>
      </c>
      <c r="I417" s="6" t="str">
        <f t="shared" si="27"/>
        <v>Não</v>
      </c>
      <c r="J417" t="s">
        <v>1241</v>
      </c>
      <c r="K417" t="s">
        <v>288</v>
      </c>
      <c r="L417" t="s">
        <v>1242</v>
      </c>
      <c r="M417" t="s">
        <v>292</v>
      </c>
      <c r="N417" t="s">
        <v>1243</v>
      </c>
      <c r="O417" t="s">
        <v>278</v>
      </c>
      <c r="P417" t="s">
        <v>278</v>
      </c>
      <c r="Q417">
        <v>1</v>
      </c>
      <c r="R417">
        <v>1</v>
      </c>
      <c r="S417" t="s">
        <v>1244</v>
      </c>
      <c r="V417" t="s">
        <v>1245</v>
      </c>
      <c r="W417" t="s">
        <v>1246</v>
      </c>
    </row>
    <row r="418" spans="1:27">
      <c r="A418" t="s">
        <v>1726</v>
      </c>
      <c r="B418" t="s">
        <v>250</v>
      </c>
      <c r="C418" t="s">
        <v>1733</v>
      </c>
      <c r="D418" s="66">
        <v>45534.442117446306</v>
      </c>
      <c r="E418" s="66">
        <v>45503.749033962718</v>
      </c>
      <c r="F418" s="6">
        <f t="shared" si="25"/>
        <v>24</v>
      </c>
      <c r="G418" s="6">
        <f t="shared" si="24"/>
        <v>23.999815000000002</v>
      </c>
      <c r="H418" s="6">
        <f t="shared" si="26"/>
        <v>5</v>
      </c>
      <c r="I418" s="6" t="str">
        <f t="shared" si="27"/>
        <v>Não</v>
      </c>
      <c r="J418" t="s">
        <v>1164</v>
      </c>
      <c r="K418" t="s">
        <v>285</v>
      </c>
      <c r="L418" t="s">
        <v>688</v>
      </c>
      <c r="M418" t="s">
        <v>291</v>
      </c>
      <c r="N418" t="s">
        <v>1165</v>
      </c>
      <c r="O418" t="s">
        <v>278</v>
      </c>
      <c r="P418" t="s">
        <v>334</v>
      </c>
      <c r="Q418">
        <v>1</v>
      </c>
      <c r="R418">
        <v>0</v>
      </c>
      <c r="S418" t="s">
        <v>1166</v>
      </c>
      <c r="V418" t="s">
        <v>1167</v>
      </c>
      <c r="W418" t="s">
        <v>1168</v>
      </c>
      <c r="X418" t="s">
        <v>828</v>
      </c>
      <c r="Z418" t="s">
        <v>886</v>
      </c>
    </row>
    <row r="419" spans="1:27">
      <c r="A419" t="s">
        <v>1730</v>
      </c>
      <c r="B419" t="s">
        <v>250</v>
      </c>
      <c r="C419" t="s">
        <v>1734</v>
      </c>
      <c r="D419" s="66">
        <v>45534.442212434165</v>
      </c>
      <c r="E419" s="66">
        <v>45503.746157615096</v>
      </c>
      <c r="F419" s="6">
        <f t="shared" si="25"/>
        <v>24</v>
      </c>
      <c r="G419" s="6">
        <f t="shared" si="24"/>
        <v>24</v>
      </c>
      <c r="H419" s="6">
        <f t="shared" si="26"/>
        <v>5</v>
      </c>
      <c r="I419" s="6" t="str">
        <f t="shared" si="27"/>
        <v>Não</v>
      </c>
      <c r="J419" t="s">
        <v>1164</v>
      </c>
      <c r="K419" t="s">
        <v>285</v>
      </c>
      <c r="L419" t="s">
        <v>688</v>
      </c>
      <c r="M419" t="s">
        <v>291</v>
      </c>
      <c r="N419" t="s">
        <v>648</v>
      </c>
      <c r="O419" t="s">
        <v>278</v>
      </c>
      <c r="P419" t="s">
        <v>334</v>
      </c>
      <c r="Q419">
        <v>1</v>
      </c>
      <c r="R419">
        <v>0</v>
      </c>
      <c r="S419" t="s">
        <v>1342</v>
      </c>
      <c r="V419" t="s">
        <v>1343</v>
      </c>
    </row>
    <row r="420" spans="1:27">
      <c r="A420" t="s">
        <v>1727</v>
      </c>
      <c r="B420" t="s">
        <v>250</v>
      </c>
      <c r="C420" t="s">
        <v>1736</v>
      </c>
      <c r="D420" s="66">
        <v>45531.695759447881</v>
      </c>
      <c r="E420" s="66">
        <v>45524.686686667294</v>
      </c>
      <c r="F420" s="6">
        <f t="shared" si="25"/>
        <v>6</v>
      </c>
      <c r="G420" s="6">
        <f t="shared" si="24"/>
        <v>0.73199099999999984</v>
      </c>
      <c r="H420" s="6">
        <f t="shared" si="26"/>
        <v>5</v>
      </c>
      <c r="I420" s="6" t="str">
        <f t="shared" si="27"/>
        <v>Sim</v>
      </c>
      <c r="J420" t="s">
        <v>1253</v>
      </c>
      <c r="K420" t="s">
        <v>387</v>
      </c>
      <c r="L420" t="s">
        <v>1197</v>
      </c>
      <c r="M420" t="s">
        <v>292</v>
      </c>
      <c r="N420" t="s">
        <v>350</v>
      </c>
      <c r="O420" t="s">
        <v>278</v>
      </c>
      <c r="P420" t="s">
        <v>279</v>
      </c>
      <c r="Q420">
        <v>1</v>
      </c>
      <c r="R420">
        <v>0</v>
      </c>
      <c r="S420" t="s">
        <v>1254</v>
      </c>
      <c r="T420" t="s">
        <v>1255</v>
      </c>
      <c r="V420" t="s">
        <v>1256</v>
      </c>
      <c r="W420" t="s">
        <v>1257</v>
      </c>
      <c r="AA420" t="s">
        <v>1305</v>
      </c>
    </row>
    <row r="421" spans="1:27">
      <c r="A421" t="s">
        <v>1722</v>
      </c>
      <c r="B421" t="s">
        <v>250</v>
      </c>
      <c r="C421" t="s">
        <v>1735</v>
      </c>
      <c r="D421" s="66">
        <v>45513.447798677997</v>
      </c>
      <c r="E421" s="66">
        <v>45505.365059134965</v>
      </c>
      <c r="F421" s="6">
        <f t="shared" si="25"/>
        <v>7</v>
      </c>
      <c r="G421" s="6">
        <f t="shared" si="24"/>
        <v>4.0601159999999998</v>
      </c>
      <c r="H421" s="6">
        <f t="shared" si="26"/>
        <v>5</v>
      </c>
      <c r="I421" s="6" t="str">
        <f t="shared" si="27"/>
        <v>Sim</v>
      </c>
      <c r="J421" t="s">
        <v>1183</v>
      </c>
      <c r="K421" t="s">
        <v>387</v>
      </c>
      <c r="L421" t="s">
        <v>1184</v>
      </c>
      <c r="M421" t="s">
        <v>292</v>
      </c>
      <c r="N421" t="s">
        <v>376</v>
      </c>
      <c r="O421" t="s">
        <v>278</v>
      </c>
      <c r="P421" t="s">
        <v>278</v>
      </c>
      <c r="Q421">
        <v>1</v>
      </c>
      <c r="R421">
        <v>0</v>
      </c>
      <c r="S421" t="s">
        <v>1185</v>
      </c>
      <c r="V421" t="s">
        <v>1186</v>
      </c>
      <c r="W421" t="s">
        <v>1187</v>
      </c>
    </row>
    <row r="422" spans="1:27">
      <c r="A422" t="s">
        <v>1727</v>
      </c>
      <c r="B422" t="s">
        <v>250</v>
      </c>
      <c r="C422" t="s">
        <v>1734</v>
      </c>
      <c r="D422" s="66">
        <v>45513.458432953863</v>
      </c>
      <c r="E422" s="66">
        <v>45502.629581614885</v>
      </c>
      <c r="F422" s="6">
        <f t="shared" si="25"/>
        <v>10</v>
      </c>
      <c r="G422" s="6">
        <f t="shared" si="24"/>
        <v>7.9505090000000003</v>
      </c>
      <c r="H422" s="6">
        <f t="shared" si="26"/>
        <v>5</v>
      </c>
      <c r="I422" s="6" t="str">
        <f t="shared" si="27"/>
        <v>Não</v>
      </c>
      <c r="J422" t="s">
        <v>1183</v>
      </c>
      <c r="K422" t="s">
        <v>387</v>
      </c>
      <c r="L422" t="s">
        <v>1197</v>
      </c>
      <c r="M422" t="s">
        <v>292</v>
      </c>
      <c r="N422" t="s">
        <v>350</v>
      </c>
      <c r="O422" t="s">
        <v>278</v>
      </c>
      <c r="P422" t="s">
        <v>278</v>
      </c>
      <c r="Q422">
        <v>1</v>
      </c>
      <c r="R422">
        <v>0</v>
      </c>
      <c r="S422" t="s">
        <v>1198</v>
      </c>
      <c r="T422" t="s">
        <v>1199</v>
      </c>
      <c r="V422" t="s">
        <v>1200</v>
      </c>
      <c r="W422" t="s">
        <v>1201</v>
      </c>
      <c r="AA422" t="s">
        <v>1311</v>
      </c>
    </row>
    <row r="423" spans="1:27">
      <c r="A423" t="s">
        <v>1730</v>
      </c>
      <c r="B423" t="s">
        <v>250</v>
      </c>
      <c r="C423" t="s">
        <v>1733</v>
      </c>
      <c r="D423" s="66">
        <v>45530.445981319732</v>
      </c>
      <c r="E423" s="66">
        <v>45527.75024368197</v>
      </c>
      <c r="F423" s="6">
        <f t="shared" si="25"/>
        <v>2</v>
      </c>
      <c r="G423" s="6">
        <f t="shared" si="24"/>
        <v>2</v>
      </c>
      <c r="H423" s="6">
        <f t="shared" si="26"/>
        <v>12</v>
      </c>
      <c r="I423" s="6" t="str">
        <f t="shared" si="27"/>
        <v>Sim</v>
      </c>
      <c r="J423" t="s">
        <v>392</v>
      </c>
      <c r="K423" t="s">
        <v>387</v>
      </c>
      <c r="L423" t="s">
        <v>388</v>
      </c>
      <c r="M423" t="s">
        <v>334</v>
      </c>
      <c r="N423" t="s">
        <v>1381</v>
      </c>
      <c r="O423" t="s">
        <v>280</v>
      </c>
      <c r="P423" t="s">
        <v>547</v>
      </c>
      <c r="Q423">
        <v>1</v>
      </c>
      <c r="R423">
        <v>0</v>
      </c>
      <c r="S423" t="s">
        <v>1382</v>
      </c>
      <c r="V423" t="s">
        <v>1383</v>
      </c>
      <c r="AA423" t="s">
        <v>1319</v>
      </c>
    </row>
    <row r="424" spans="1:27">
      <c r="A424" t="s">
        <v>1721</v>
      </c>
      <c r="B424" t="s">
        <v>250</v>
      </c>
      <c r="C424" t="s">
        <v>1737</v>
      </c>
      <c r="D424" s="66">
        <v>45534.662880281889</v>
      </c>
      <c r="E424" s="66">
        <v>45505.588746464353</v>
      </c>
      <c r="F424" s="6">
        <f t="shared" si="25"/>
        <v>22</v>
      </c>
      <c r="G424" s="6">
        <f t="shared" si="24"/>
        <v>19.032997999999999</v>
      </c>
      <c r="H424" s="6">
        <f t="shared" si="26"/>
        <v>8</v>
      </c>
      <c r="I424" s="6" t="str">
        <f t="shared" si="27"/>
        <v>Não</v>
      </c>
      <c r="J424" t="s">
        <v>482</v>
      </c>
      <c r="K424" t="s">
        <v>387</v>
      </c>
      <c r="L424" t="s">
        <v>381</v>
      </c>
      <c r="M424" t="s">
        <v>292</v>
      </c>
      <c r="N424" t="s">
        <v>1288</v>
      </c>
      <c r="O424" t="s">
        <v>279</v>
      </c>
      <c r="P424" t="s">
        <v>279</v>
      </c>
      <c r="Q424">
        <v>1</v>
      </c>
      <c r="R424">
        <v>0</v>
      </c>
      <c r="S424" t="s">
        <v>1289</v>
      </c>
      <c r="T424" t="s">
        <v>1290</v>
      </c>
      <c r="V424" t="s">
        <v>1291</v>
      </c>
      <c r="W424" t="s">
        <v>1292</v>
      </c>
    </row>
    <row r="425" spans="1:27">
      <c r="A425" t="s">
        <v>1726</v>
      </c>
      <c r="B425" t="s">
        <v>250</v>
      </c>
      <c r="C425" t="s">
        <v>1733</v>
      </c>
      <c r="D425" s="66">
        <v>45513.458770349178</v>
      </c>
      <c r="E425" s="66">
        <v>45497.735263298338</v>
      </c>
      <c r="F425" s="6">
        <f t="shared" si="25"/>
        <v>13</v>
      </c>
      <c r="G425" s="6">
        <f t="shared" ref="G425:G444" si="28">F425-U425-W425-Z425</f>
        <v>5.9258449999999998</v>
      </c>
      <c r="H425" s="6">
        <f t="shared" si="26"/>
        <v>5</v>
      </c>
      <c r="I425" s="6" t="str">
        <f t="shared" si="27"/>
        <v>Não</v>
      </c>
      <c r="J425" t="s">
        <v>1203</v>
      </c>
      <c r="K425" t="s">
        <v>288</v>
      </c>
      <c r="L425" t="s">
        <v>445</v>
      </c>
      <c r="M425" t="s">
        <v>292</v>
      </c>
      <c r="N425" t="s">
        <v>1204</v>
      </c>
      <c r="O425" t="s">
        <v>278</v>
      </c>
      <c r="P425" t="s">
        <v>278</v>
      </c>
      <c r="Q425">
        <v>1</v>
      </c>
      <c r="R425">
        <v>0</v>
      </c>
      <c r="S425" t="s">
        <v>1205</v>
      </c>
      <c r="V425" t="s">
        <v>1206</v>
      </c>
      <c r="W425" t="s">
        <v>1207</v>
      </c>
    </row>
    <row r="426" spans="1:27">
      <c r="A426" t="s">
        <v>1723</v>
      </c>
      <c r="B426" t="s">
        <v>250</v>
      </c>
      <c r="C426" t="s">
        <v>1737</v>
      </c>
      <c r="D426" s="66">
        <v>45512.557337815495</v>
      </c>
      <c r="E426" s="66">
        <v>45450.477990433494</v>
      </c>
      <c r="F426" s="6">
        <f t="shared" si="25"/>
        <v>45</v>
      </c>
      <c r="G426" s="6">
        <f t="shared" si="28"/>
        <v>45</v>
      </c>
      <c r="H426" s="6" t="str">
        <f t="shared" si="26"/>
        <v xml:space="preserve"> </v>
      </c>
      <c r="I426" s="6" t="str">
        <f t="shared" si="27"/>
        <v>Sim</v>
      </c>
      <c r="J426" t="s">
        <v>415</v>
      </c>
      <c r="K426" t="s">
        <v>387</v>
      </c>
      <c r="L426" t="s">
        <v>606</v>
      </c>
      <c r="M426" t="s">
        <v>291</v>
      </c>
      <c r="N426" t="s">
        <v>1365</v>
      </c>
      <c r="O426" t="s">
        <v>334</v>
      </c>
      <c r="P426" t="s">
        <v>334</v>
      </c>
      <c r="Q426">
        <v>1</v>
      </c>
      <c r="R426">
        <v>0</v>
      </c>
      <c r="S426" t="s">
        <v>1366</v>
      </c>
      <c r="T426" t="s">
        <v>1367</v>
      </c>
      <c r="V426" t="s">
        <v>1368</v>
      </c>
    </row>
    <row r="427" spans="1:27">
      <c r="A427" t="s">
        <v>1728</v>
      </c>
      <c r="B427" t="s">
        <v>252</v>
      </c>
      <c r="C427" t="s">
        <v>1736</v>
      </c>
      <c r="D427" s="66">
        <v>45513.446411359284</v>
      </c>
      <c r="E427" s="66">
        <v>45414.445426321916</v>
      </c>
      <c r="F427" s="6">
        <f t="shared" si="25"/>
        <v>72</v>
      </c>
      <c r="G427" s="6">
        <f t="shared" si="28"/>
        <v>72</v>
      </c>
      <c r="H427" s="6">
        <f t="shared" si="26"/>
        <v>12</v>
      </c>
      <c r="I427" s="6" t="str">
        <f t="shared" si="27"/>
        <v>Não</v>
      </c>
      <c r="J427" t="s">
        <v>392</v>
      </c>
      <c r="K427" t="s">
        <v>387</v>
      </c>
      <c r="L427" t="s">
        <v>388</v>
      </c>
      <c r="M427" t="s">
        <v>291</v>
      </c>
      <c r="N427" t="s">
        <v>1369</v>
      </c>
      <c r="O427" t="s">
        <v>280</v>
      </c>
      <c r="P427" t="s">
        <v>278</v>
      </c>
      <c r="Q427">
        <v>0</v>
      </c>
      <c r="R427">
        <v>0</v>
      </c>
      <c r="S427" t="s">
        <v>1370</v>
      </c>
      <c r="V427" t="s">
        <v>1371</v>
      </c>
    </row>
    <row r="428" spans="1:27">
      <c r="A428" t="s">
        <v>1727</v>
      </c>
      <c r="B428" t="s">
        <v>551</v>
      </c>
      <c r="C428" t="s">
        <v>1737</v>
      </c>
      <c r="D428" s="66">
        <v>45534.618205972038</v>
      </c>
      <c r="E428" s="66">
        <v>45531.579881056081</v>
      </c>
      <c r="F428" s="6">
        <f t="shared" si="25"/>
        <v>4</v>
      </c>
      <c r="G428" s="6">
        <f t="shared" si="28"/>
        <v>4</v>
      </c>
      <c r="H428" s="6">
        <f t="shared" si="26"/>
        <v>8</v>
      </c>
      <c r="I428" s="6" t="str">
        <f t="shared" si="27"/>
        <v>Sim</v>
      </c>
      <c r="J428" t="s">
        <v>508</v>
      </c>
      <c r="K428" t="s">
        <v>387</v>
      </c>
      <c r="L428" t="s">
        <v>606</v>
      </c>
      <c r="M428" t="s">
        <v>289</v>
      </c>
      <c r="N428" t="s">
        <v>350</v>
      </c>
      <c r="O428" t="s">
        <v>279</v>
      </c>
      <c r="P428" t="s">
        <v>280</v>
      </c>
      <c r="Q428">
        <v>0</v>
      </c>
      <c r="R428">
        <v>0</v>
      </c>
      <c r="S428" t="s">
        <v>1346</v>
      </c>
      <c r="V428" t="s">
        <v>1347</v>
      </c>
    </row>
    <row r="429" spans="1:27">
      <c r="A429" t="s">
        <v>1728</v>
      </c>
      <c r="B429" t="s">
        <v>252</v>
      </c>
      <c r="C429" t="s">
        <v>1734</v>
      </c>
      <c r="D429" s="66">
        <v>45505.706299565631</v>
      </c>
      <c r="E429" s="66">
        <v>45502.802786117878</v>
      </c>
      <c r="F429" s="6">
        <f t="shared" si="25"/>
        <v>4</v>
      </c>
      <c r="G429" s="6">
        <f t="shared" si="28"/>
        <v>4</v>
      </c>
      <c r="H429" s="6" t="str">
        <f t="shared" si="26"/>
        <v xml:space="preserve"> </v>
      </c>
      <c r="I429" s="6" t="str">
        <f t="shared" si="27"/>
        <v>Sim</v>
      </c>
      <c r="J429" t="s">
        <v>1164</v>
      </c>
      <c r="K429" t="s">
        <v>285</v>
      </c>
      <c r="L429" t="s">
        <v>688</v>
      </c>
      <c r="M429" t="s">
        <v>334</v>
      </c>
      <c r="N429" t="s">
        <v>1348</v>
      </c>
      <c r="O429" t="s">
        <v>633</v>
      </c>
      <c r="P429" t="s">
        <v>633</v>
      </c>
      <c r="S429" t="s">
        <v>1349</v>
      </c>
    </row>
    <row r="430" spans="1:27">
      <c r="A430" t="s">
        <v>1727</v>
      </c>
      <c r="B430" t="s">
        <v>252</v>
      </c>
      <c r="C430" t="s">
        <v>1734</v>
      </c>
      <c r="D430" s="66">
        <v>45505.803510215192</v>
      </c>
      <c r="E430" s="66">
        <v>45503.652590104946</v>
      </c>
      <c r="F430" s="6">
        <f t="shared" si="25"/>
        <v>3</v>
      </c>
      <c r="G430" s="6">
        <f t="shared" si="28"/>
        <v>3</v>
      </c>
      <c r="H430" s="6" t="str">
        <f t="shared" si="26"/>
        <v xml:space="preserve"> </v>
      </c>
      <c r="I430" s="6" t="str">
        <f t="shared" si="27"/>
        <v>Sim</v>
      </c>
      <c r="J430" t="s">
        <v>1357</v>
      </c>
      <c r="K430" t="s">
        <v>287</v>
      </c>
      <c r="L430" t="s">
        <v>1358</v>
      </c>
      <c r="M430" t="s">
        <v>251</v>
      </c>
      <c r="N430" t="s">
        <v>350</v>
      </c>
      <c r="O430" t="s">
        <v>633</v>
      </c>
      <c r="P430" t="s">
        <v>633</v>
      </c>
      <c r="S430" t="s">
        <v>1359</v>
      </c>
    </row>
    <row r="431" spans="1:27">
      <c r="A431" t="s">
        <v>1724</v>
      </c>
      <c r="B431" t="s">
        <v>551</v>
      </c>
      <c r="C431" t="s">
        <v>1736</v>
      </c>
      <c r="D431" s="66">
        <v>45518.619963034063</v>
      </c>
      <c r="E431" s="66">
        <v>45510.433839691956</v>
      </c>
      <c r="F431" s="6">
        <f t="shared" si="25"/>
        <v>7</v>
      </c>
      <c r="G431" s="6">
        <f t="shared" si="28"/>
        <v>7</v>
      </c>
      <c r="H431" s="6">
        <f t="shared" si="26"/>
        <v>12</v>
      </c>
      <c r="I431" s="6" t="str">
        <f t="shared" si="27"/>
        <v>Sim</v>
      </c>
      <c r="J431" t="s">
        <v>286</v>
      </c>
      <c r="K431" t="s">
        <v>387</v>
      </c>
      <c r="L431" t="s">
        <v>409</v>
      </c>
      <c r="M431" t="s">
        <v>334</v>
      </c>
      <c r="N431" t="s">
        <v>1363</v>
      </c>
      <c r="O431" t="s">
        <v>280</v>
      </c>
      <c r="P431" t="s">
        <v>334</v>
      </c>
      <c r="S431" t="s">
        <v>718</v>
      </c>
      <c r="T431" t="s">
        <v>1364</v>
      </c>
    </row>
    <row r="432" spans="1:27">
      <c r="A432" t="s">
        <v>1725</v>
      </c>
      <c r="B432" t="s">
        <v>252</v>
      </c>
      <c r="C432" t="s">
        <v>1736</v>
      </c>
      <c r="D432" s="66">
        <v>45525.649821353392</v>
      </c>
      <c r="E432" s="66">
        <v>45525.453249247672</v>
      </c>
      <c r="F432" s="6">
        <f t="shared" si="25"/>
        <v>1</v>
      </c>
      <c r="G432" s="6">
        <f t="shared" si="28"/>
        <v>1</v>
      </c>
      <c r="H432" s="6" t="str">
        <f t="shared" si="26"/>
        <v xml:space="preserve"> </v>
      </c>
      <c r="I432" s="6" t="str">
        <f t="shared" si="27"/>
        <v>Sim</v>
      </c>
      <c r="J432" t="s">
        <v>964</v>
      </c>
      <c r="K432" t="s">
        <v>283</v>
      </c>
      <c r="L432" t="s">
        <v>395</v>
      </c>
      <c r="M432" t="s">
        <v>292</v>
      </c>
      <c r="N432" t="s">
        <v>1338</v>
      </c>
      <c r="O432" t="s">
        <v>633</v>
      </c>
      <c r="P432" t="s">
        <v>633</v>
      </c>
      <c r="S432" t="s">
        <v>1339</v>
      </c>
    </row>
    <row r="433" spans="1:28">
      <c r="A433" t="s">
        <v>1729</v>
      </c>
      <c r="B433" t="s">
        <v>551</v>
      </c>
      <c r="C433" t="s">
        <v>1737</v>
      </c>
      <c r="D433" s="66">
        <v>45511.322573062433</v>
      </c>
      <c r="E433" s="66">
        <v>45504.686885702271</v>
      </c>
      <c r="F433" s="6">
        <f t="shared" si="25"/>
        <v>6</v>
      </c>
      <c r="G433" s="6">
        <f t="shared" si="28"/>
        <v>6</v>
      </c>
      <c r="H433" s="6">
        <f t="shared" si="26"/>
        <v>5</v>
      </c>
      <c r="I433" s="6" t="str">
        <f t="shared" si="27"/>
        <v>Não</v>
      </c>
      <c r="J433" t="s">
        <v>1328</v>
      </c>
      <c r="K433" t="s">
        <v>288</v>
      </c>
      <c r="L433" t="s">
        <v>1329</v>
      </c>
      <c r="M433" t="s">
        <v>251</v>
      </c>
      <c r="N433" t="s">
        <v>351</v>
      </c>
      <c r="O433" t="s">
        <v>278</v>
      </c>
      <c r="P433" t="s">
        <v>278</v>
      </c>
      <c r="S433" t="s">
        <v>1330</v>
      </c>
      <c r="T433" t="s">
        <v>1331</v>
      </c>
      <c r="V433" t="s">
        <v>1332</v>
      </c>
    </row>
    <row r="434" spans="1:28">
      <c r="A434" t="s">
        <v>1724</v>
      </c>
      <c r="B434" t="s">
        <v>252</v>
      </c>
      <c r="C434" t="s">
        <v>1736</v>
      </c>
      <c r="D434" s="66">
        <v>45506.474474287279</v>
      </c>
      <c r="E434" s="66">
        <v>45496.488302799167</v>
      </c>
      <c r="F434" s="6">
        <f t="shared" si="25"/>
        <v>9</v>
      </c>
      <c r="G434" s="6">
        <f t="shared" si="28"/>
        <v>9</v>
      </c>
      <c r="H434" s="6" t="str">
        <f t="shared" si="26"/>
        <v xml:space="preserve"> </v>
      </c>
      <c r="I434" s="6" t="str">
        <f t="shared" si="27"/>
        <v>Sim</v>
      </c>
      <c r="J434" t="s">
        <v>417</v>
      </c>
      <c r="K434" t="s">
        <v>288</v>
      </c>
      <c r="L434" t="s">
        <v>671</v>
      </c>
      <c r="M434" t="s">
        <v>251</v>
      </c>
      <c r="N434" t="s">
        <v>1384</v>
      </c>
      <c r="O434" t="s">
        <v>633</v>
      </c>
      <c r="P434" t="s">
        <v>633</v>
      </c>
      <c r="S434" t="s">
        <v>1385</v>
      </c>
    </row>
    <row r="435" spans="1:28">
      <c r="A435" t="s">
        <v>1728</v>
      </c>
      <c r="B435" t="s">
        <v>551</v>
      </c>
      <c r="C435" t="s">
        <v>1736</v>
      </c>
      <c r="D435" s="66">
        <v>45530.614139801757</v>
      </c>
      <c r="E435" s="66">
        <v>45523.705325379502</v>
      </c>
      <c r="F435" s="6">
        <f t="shared" si="25"/>
        <v>6</v>
      </c>
      <c r="G435" s="6">
        <f t="shared" si="28"/>
        <v>6</v>
      </c>
      <c r="H435" s="6">
        <f t="shared" si="26"/>
        <v>12</v>
      </c>
      <c r="I435" s="6" t="str">
        <f t="shared" si="27"/>
        <v>Sim</v>
      </c>
      <c r="J435" t="s">
        <v>415</v>
      </c>
      <c r="K435" t="s">
        <v>387</v>
      </c>
      <c r="L435" t="s">
        <v>381</v>
      </c>
      <c r="M435" t="s">
        <v>292</v>
      </c>
      <c r="N435" t="s">
        <v>1320</v>
      </c>
      <c r="O435" t="s">
        <v>280</v>
      </c>
      <c r="P435" t="s">
        <v>279</v>
      </c>
      <c r="S435" t="s">
        <v>1321</v>
      </c>
      <c r="T435" t="s">
        <v>1322</v>
      </c>
    </row>
    <row r="436" spans="1:28">
      <c r="A436" t="s">
        <v>1728</v>
      </c>
      <c r="B436" t="s">
        <v>250</v>
      </c>
      <c r="C436" t="s">
        <v>1737</v>
      </c>
      <c r="D436" s="66">
        <v>45525.347919160522</v>
      </c>
      <c r="E436" s="66">
        <v>45523.720661970903</v>
      </c>
      <c r="F436" s="6">
        <f t="shared" si="25"/>
        <v>3</v>
      </c>
      <c r="G436" s="6">
        <f t="shared" si="28"/>
        <v>3</v>
      </c>
      <c r="H436" s="6">
        <f t="shared" si="26"/>
        <v>5</v>
      </c>
      <c r="I436" s="6" t="str">
        <f t="shared" si="27"/>
        <v>Sim</v>
      </c>
      <c r="J436" t="s">
        <v>1183</v>
      </c>
      <c r="K436" t="s">
        <v>387</v>
      </c>
      <c r="L436" t="s">
        <v>1197</v>
      </c>
      <c r="M436" t="s">
        <v>292</v>
      </c>
      <c r="N436" t="s">
        <v>1379</v>
      </c>
      <c r="O436" t="s">
        <v>278</v>
      </c>
      <c r="P436" t="s">
        <v>547</v>
      </c>
      <c r="S436" t="s">
        <v>1380</v>
      </c>
    </row>
    <row r="437" spans="1:28">
      <c r="A437" t="s">
        <v>1722</v>
      </c>
      <c r="B437" t="s">
        <v>250</v>
      </c>
      <c r="C437" t="s">
        <v>1733</v>
      </c>
      <c r="D437" s="66">
        <v>45506.442233230911</v>
      </c>
      <c r="E437" s="66">
        <v>45455.687814262812</v>
      </c>
      <c r="F437" s="6">
        <f t="shared" si="25"/>
        <v>38</v>
      </c>
      <c r="G437" s="6">
        <f t="shared" si="28"/>
        <v>38</v>
      </c>
      <c r="H437" s="6">
        <f t="shared" si="26"/>
        <v>8</v>
      </c>
      <c r="I437" s="6" t="str">
        <f t="shared" si="27"/>
        <v>Não</v>
      </c>
      <c r="J437" t="s">
        <v>594</v>
      </c>
      <c r="K437" t="s">
        <v>387</v>
      </c>
      <c r="L437" t="s">
        <v>393</v>
      </c>
      <c r="M437" t="s">
        <v>292</v>
      </c>
      <c r="N437" t="s">
        <v>1316</v>
      </c>
      <c r="O437" t="s">
        <v>279</v>
      </c>
      <c r="P437" t="s">
        <v>280</v>
      </c>
      <c r="S437" t="s">
        <v>1317</v>
      </c>
      <c r="T437" t="s">
        <v>1318</v>
      </c>
    </row>
    <row r="438" spans="1:28">
      <c r="A438" t="s">
        <v>1723</v>
      </c>
      <c r="B438" t="s">
        <v>250</v>
      </c>
      <c r="C438" t="s">
        <v>1735</v>
      </c>
      <c r="D438" s="66">
        <v>45505.449245812997</v>
      </c>
      <c r="E438" s="66">
        <v>45504.681719934721</v>
      </c>
      <c r="F438" s="6">
        <f t="shared" si="25"/>
        <v>2</v>
      </c>
      <c r="G438" s="6">
        <f t="shared" si="28"/>
        <v>2</v>
      </c>
      <c r="H438" s="6" t="str">
        <f t="shared" si="26"/>
        <v xml:space="preserve"> </v>
      </c>
      <c r="I438" s="6" t="str">
        <f t="shared" si="27"/>
        <v>Sim</v>
      </c>
      <c r="J438" t="s">
        <v>1312</v>
      </c>
      <c r="K438" t="s">
        <v>855</v>
      </c>
      <c r="L438" t="s">
        <v>1313</v>
      </c>
      <c r="M438" t="s">
        <v>289</v>
      </c>
      <c r="N438" t="s">
        <v>148</v>
      </c>
      <c r="O438" t="s">
        <v>334</v>
      </c>
      <c r="P438" t="s">
        <v>547</v>
      </c>
      <c r="S438" t="s">
        <v>1314</v>
      </c>
      <c r="T438" t="s">
        <v>1315</v>
      </c>
    </row>
    <row r="439" spans="1:28">
      <c r="A439" t="s">
        <v>1726</v>
      </c>
      <c r="B439" t="s">
        <v>250</v>
      </c>
      <c r="C439" t="s">
        <v>1733</v>
      </c>
      <c r="D439" s="66">
        <v>45511.479124532503</v>
      </c>
      <c r="E439" s="66">
        <v>45450.509789700649</v>
      </c>
      <c r="F439" s="6">
        <f t="shared" si="25"/>
        <v>44</v>
      </c>
      <c r="G439" s="6">
        <f t="shared" si="28"/>
        <v>44</v>
      </c>
      <c r="H439" s="6" t="str">
        <f t="shared" si="26"/>
        <v xml:space="preserve"> </v>
      </c>
      <c r="I439" s="6" t="str">
        <f t="shared" si="27"/>
        <v>Sim</v>
      </c>
      <c r="J439" t="s">
        <v>415</v>
      </c>
      <c r="K439" t="s">
        <v>387</v>
      </c>
      <c r="L439" t="s">
        <v>606</v>
      </c>
      <c r="M439" t="s">
        <v>251</v>
      </c>
      <c r="N439" t="s">
        <v>1350</v>
      </c>
      <c r="O439" t="s">
        <v>334</v>
      </c>
      <c r="P439" t="s">
        <v>334</v>
      </c>
      <c r="S439" t="s">
        <v>1351</v>
      </c>
      <c r="T439" t="s">
        <v>1352</v>
      </c>
    </row>
    <row r="440" spans="1:28">
      <c r="A440" t="s">
        <v>1726</v>
      </c>
      <c r="B440" t="s">
        <v>250</v>
      </c>
      <c r="C440" t="s">
        <v>1736</v>
      </c>
      <c r="D440" s="66">
        <v>45505.776150620855</v>
      </c>
      <c r="E440" s="66">
        <v>45503.52695637961</v>
      </c>
      <c r="F440" s="6">
        <f t="shared" si="25"/>
        <v>3</v>
      </c>
      <c r="G440" s="6">
        <f t="shared" si="28"/>
        <v>3</v>
      </c>
      <c r="H440" s="6">
        <f t="shared" si="26"/>
        <v>5</v>
      </c>
      <c r="I440" s="6" t="str">
        <f t="shared" si="27"/>
        <v>Sim</v>
      </c>
      <c r="J440" t="s">
        <v>400</v>
      </c>
      <c r="K440" t="s">
        <v>855</v>
      </c>
      <c r="L440" t="s">
        <v>1072</v>
      </c>
      <c r="M440" t="s">
        <v>290</v>
      </c>
      <c r="N440" t="s">
        <v>1340</v>
      </c>
      <c r="O440" t="s">
        <v>278</v>
      </c>
      <c r="P440" t="s">
        <v>278</v>
      </c>
      <c r="S440" t="s">
        <v>1341</v>
      </c>
    </row>
    <row r="441" spans="1:28">
      <c r="A441" t="s">
        <v>1724</v>
      </c>
      <c r="B441" t="s">
        <v>551</v>
      </c>
      <c r="C441" t="s">
        <v>1737</v>
      </c>
      <c r="D441" s="66">
        <v>45524.47179051648</v>
      </c>
      <c r="E441" s="66">
        <v>45518.729539273882</v>
      </c>
      <c r="F441" s="6">
        <f t="shared" si="25"/>
        <v>5</v>
      </c>
      <c r="G441" s="6">
        <f t="shared" si="28"/>
        <v>5</v>
      </c>
      <c r="H441" s="6" t="str">
        <f t="shared" si="26"/>
        <v xml:space="preserve"> </v>
      </c>
      <c r="I441" s="6" t="str">
        <f t="shared" si="27"/>
        <v>Sim</v>
      </c>
      <c r="J441" t="s">
        <v>1377</v>
      </c>
      <c r="K441" t="s">
        <v>855</v>
      </c>
      <c r="L441" t="s">
        <v>1072</v>
      </c>
      <c r="M441" t="s">
        <v>290</v>
      </c>
      <c r="N441" t="s">
        <v>1340</v>
      </c>
      <c r="O441" t="s">
        <v>334</v>
      </c>
      <c r="P441" t="s">
        <v>334</v>
      </c>
      <c r="S441" t="s">
        <v>1378</v>
      </c>
    </row>
    <row r="442" spans="1:28">
      <c r="A442" t="s">
        <v>1722</v>
      </c>
      <c r="B442" t="s">
        <v>551</v>
      </c>
      <c r="C442" t="s">
        <v>1736</v>
      </c>
      <c r="D442" s="66">
        <v>45523.429645845215</v>
      </c>
      <c r="E442" s="66">
        <v>45522.57818709701</v>
      </c>
      <c r="F442" s="6">
        <f t="shared" si="25"/>
        <v>1</v>
      </c>
      <c r="G442" s="6">
        <f t="shared" si="28"/>
        <v>1</v>
      </c>
      <c r="H442" s="6">
        <f t="shared" si="26"/>
        <v>8</v>
      </c>
      <c r="I442" s="6" t="str">
        <f t="shared" si="27"/>
        <v>Sim</v>
      </c>
      <c r="J442" t="s">
        <v>801</v>
      </c>
      <c r="K442" t="s">
        <v>285</v>
      </c>
      <c r="L442" t="s">
        <v>802</v>
      </c>
      <c r="M442" t="s">
        <v>334</v>
      </c>
      <c r="N442" t="s">
        <v>1344</v>
      </c>
      <c r="O442" t="s">
        <v>279</v>
      </c>
      <c r="P442" t="s">
        <v>334</v>
      </c>
      <c r="S442" t="s">
        <v>1345</v>
      </c>
    </row>
    <row r="443" spans="1:28">
      <c r="A443" t="s">
        <v>1727</v>
      </c>
      <c r="B443" t="s">
        <v>250</v>
      </c>
      <c r="C443" t="s">
        <v>1737</v>
      </c>
      <c r="D443" s="66">
        <v>45562.440014397798</v>
      </c>
      <c r="E443" s="66">
        <v>45560.625774374203</v>
      </c>
      <c r="F443" s="6">
        <f t="shared" si="25"/>
        <v>3</v>
      </c>
      <c r="G443" s="6">
        <f t="shared" si="28"/>
        <v>2.9993750000000001</v>
      </c>
      <c r="H443" s="6">
        <f t="shared" si="26"/>
        <v>5</v>
      </c>
      <c r="I443" s="6" t="str">
        <f t="shared" si="27"/>
        <v>Sim</v>
      </c>
      <c r="J443" t="s">
        <v>1560</v>
      </c>
      <c r="K443" t="s">
        <v>283</v>
      </c>
      <c r="L443" t="s">
        <v>1561</v>
      </c>
      <c r="M443" t="s">
        <v>251</v>
      </c>
      <c r="N443" t="s">
        <v>1562</v>
      </c>
      <c r="O443" t="s">
        <v>278</v>
      </c>
      <c r="P443" t="s">
        <v>547</v>
      </c>
      <c r="Q443">
        <v>1</v>
      </c>
      <c r="R443">
        <v>0</v>
      </c>
      <c r="S443" t="s">
        <v>1569</v>
      </c>
      <c r="V443" t="s">
        <v>1570</v>
      </c>
      <c r="W443" t="s">
        <v>750</v>
      </c>
      <c r="AB443">
        <v>0</v>
      </c>
    </row>
    <row r="444" spans="1:28">
      <c r="A444" t="s">
        <v>1724</v>
      </c>
      <c r="B444" t="s">
        <v>250</v>
      </c>
      <c r="C444" t="s">
        <v>1736</v>
      </c>
      <c r="D444" s="66">
        <v>45547.77703172162</v>
      </c>
      <c r="E444" s="66">
        <v>45547.520146742187</v>
      </c>
      <c r="F444" s="6">
        <f t="shared" si="25"/>
        <v>1</v>
      </c>
      <c r="G444" s="6">
        <f t="shared" si="28"/>
        <v>1</v>
      </c>
      <c r="H444" s="6">
        <f t="shared" si="26"/>
        <v>5</v>
      </c>
      <c r="I444" s="6" t="str">
        <f t="shared" si="27"/>
        <v>Sim</v>
      </c>
      <c r="J444" t="s">
        <v>392</v>
      </c>
      <c r="K444" t="s">
        <v>387</v>
      </c>
      <c r="L444" t="s">
        <v>388</v>
      </c>
      <c r="M444" t="s">
        <v>292</v>
      </c>
      <c r="N444" t="s">
        <v>376</v>
      </c>
      <c r="O444" t="s">
        <v>278</v>
      </c>
      <c r="P444" t="s">
        <v>547</v>
      </c>
      <c r="Q444">
        <v>1</v>
      </c>
      <c r="R444">
        <v>1</v>
      </c>
      <c r="S444" t="s">
        <v>1644</v>
      </c>
      <c r="V444" t="s">
        <v>1645</v>
      </c>
      <c r="AB444">
        <v>0</v>
      </c>
    </row>
    <row r="445" spans="1:28">
      <c r="A445" t="s">
        <v>1730</v>
      </c>
      <c r="B445" t="s">
        <v>250</v>
      </c>
      <c r="C445" t="s">
        <v>1734</v>
      </c>
      <c r="D445" s="66">
        <v>45546.403433977452</v>
      </c>
      <c r="E445" s="66">
        <v>45539.441384041522</v>
      </c>
      <c r="F445" s="6">
        <f t="shared" si="25"/>
        <v>6</v>
      </c>
      <c r="G445" s="6">
        <v>5</v>
      </c>
      <c r="H445" s="6">
        <f t="shared" si="26"/>
        <v>5</v>
      </c>
      <c r="I445" s="6" t="str">
        <f t="shared" si="27"/>
        <v>Sim</v>
      </c>
      <c r="J445" t="s">
        <v>1432</v>
      </c>
      <c r="K445" t="s">
        <v>288</v>
      </c>
      <c r="L445" t="s">
        <v>1433</v>
      </c>
      <c r="M445" t="s">
        <v>289</v>
      </c>
      <c r="N445" t="s">
        <v>1173</v>
      </c>
      <c r="O445" t="s">
        <v>278</v>
      </c>
      <c r="P445" t="s">
        <v>278</v>
      </c>
      <c r="Q445">
        <v>1</v>
      </c>
      <c r="R445">
        <v>0</v>
      </c>
      <c r="S445" t="s">
        <v>1434</v>
      </c>
      <c r="V445" t="s">
        <v>1435</v>
      </c>
      <c r="W445" t="s">
        <v>1436</v>
      </c>
      <c r="AA445" t="s">
        <v>1510</v>
      </c>
    </row>
    <row r="446" spans="1:28">
      <c r="A446" t="s">
        <v>1727</v>
      </c>
      <c r="B446" t="s">
        <v>250</v>
      </c>
      <c r="C446" t="s">
        <v>1733</v>
      </c>
      <c r="D446" s="66">
        <v>45548.65833536529</v>
      </c>
      <c r="E446" s="66">
        <v>45547.710089647342</v>
      </c>
      <c r="F446" s="6">
        <f t="shared" si="25"/>
        <v>2</v>
      </c>
      <c r="G446" s="6">
        <f t="shared" ref="G446:G492" si="29">F446-U446-W446-Z446</f>
        <v>1.7488429999999999</v>
      </c>
      <c r="H446" s="6">
        <f t="shared" si="26"/>
        <v>5</v>
      </c>
      <c r="I446" s="6" t="str">
        <f t="shared" si="27"/>
        <v>Sim</v>
      </c>
      <c r="J446" t="s">
        <v>392</v>
      </c>
      <c r="K446" t="s">
        <v>387</v>
      </c>
      <c r="L446" t="s">
        <v>388</v>
      </c>
      <c r="M446" t="s">
        <v>292</v>
      </c>
      <c r="N446" t="s">
        <v>348</v>
      </c>
      <c r="O446" t="s">
        <v>278</v>
      </c>
      <c r="P446" t="s">
        <v>547</v>
      </c>
      <c r="Q446">
        <v>1</v>
      </c>
      <c r="R446">
        <v>0</v>
      </c>
      <c r="S446" t="s">
        <v>1447</v>
      </c>
      <c r="V446" t="s">
        <v>1448</v>
      </c>
      <c r="W446" t="s">
        <v>1449</v>
      </c>
      <c r="AA446" t="s">
        <v>1520</v>
      </c>
    </row>
    <row r="447" spans="1:28">
      <c r="A447" t="s">
        <v>1729</v>
      </c>
      <c r="B447" t="s">
        <v>250</v>
      </c>
      <c r="C447" t="s">
        <v>1737</v>
      </c>
      <c r="D447" s="66">
        <v>45548.660642343319</v>
      </c>
      <c r="E447" s="66">
        <v>45538.414439552347</v>
      </c>
      <c r="F447" s="6">
        <f t="shared" si="25"/>
        <v>9</v>
      </c>
      <c r="G447" s="6">
        <f t="shared" si="29"/>
        <v>8.9998260000000005</v>
      </c>
      <c r="H447" s="6" t="str">
        <f t="shared" si="26"/>
        <v xml:space="preserve"> </v>
      </c>
      <c r="I447" s="6" t="str">
        <f t="shared" si="27"/>
        <v>Sim</v>
      </c>
      <c r="J447" t="s">
        <v>15</v>
      </c>
      <c r="K447" t="s">
        <v>387</v>
      </c>
      <c r="L447" t="s">
        <v>388</v>
      </c>
      <c r="M447" t="s">
        <v>334</v>
      </c>
      <c r="N447" t="s">
        <v>1455</v>
      </c>
      <c r="O447" t="s">
        <v>334</v>
      </c>
      <c r="P447" t="s">
        <v>279</v>
      </c>
      <c r="Q447">
        <v>1</v>
      </c>
      <c r="R447">
        <v>0</v>
      </c>
      <c r="S447" t="s">
        <v>1456</v>
      </c>
      <c r="V447" t="s">
        <v>1457</v>
      </c>
      <c r="W447" t="s">
        <v>1458</v>
      </c>
    </row>
    <row r="448" spans="1:28">
      <c r="A448" t="s">
        <v>1727</v>
      </c>
      <c r="B448" t="s">
        <v>250</v>
      </c>
      <c r="C448" t="s">
        <v>1734</v>
      </c>
      <c r="D448" s="66">
        <v>45551.580934668273</v>
      </c>
      <c r="E448" s="66">
        <v>45548.765035817458</v>
      </c>
      <c r="F448" s="6">
        <f t="shared" si="25"/>
        <v>2</v>
      </c>
      <c r="G448" s="6">
        <f t="shared" si="29"/>
        <v>1.90015</v>
      </c>
      <c r="H448" s="6">
        <f t="shared" si="26"/>
        <v>5</v>
      </c>
      <c r="I448" s="6" t="str">
        <f t="shared" si="27"/>
        <v>Sim</v>
      </c>
      <c r="J448" t="s">
        <v>392</v>
      </c>
      <c r="K448" t="s">
        <v>387</v>
      </c>
      <c r="L448" t="s">
        <v>388</v>
      </c>
      <c r="M448" t="s">
        <v>292</v>
      </c>
      <c r="N448" t="s">
        <v>348</v>
      </c>
      <c r="O448" t="s">
        <v>278</v>
      </c>
      <c r="P448" t="s">
        <v>547</v>
      </c>
      <c r="Q448">
        <v>1</v>
      </c>
      <c r="R448">
        <v>0</v>
      </c>
      <c r="S448" t="s">
        <v>1474</v>
      </c>
      <c r="V448" t="s">
        <v>1475</v>
      </c>
      <c r="W448" t="s">
        <v>1476</v>
      </c>
      <c r="Y448" t="s">
        <v>1477</v>
      </c>
    </row>
    <row r="449" spans="1:28">
      <c r="A449" t="s">
        <v>1728</v>
      </c>
      <c r="B449" t="s">
        <v>250</v>
      </c>
      <c r="C449" t="s">
        <v>1735</v>
      </c>
      <c r="D449" s="66">
        <v>45551.730875348774</v>
      </c>
      <c r="E449" s="66">
        <v>45539.550868064725</v>
      </c>
      <c r="F449" s="6">
        <f t="shared" si="25"/>
        <v>9</v>
      </c>
      <c r="G449" s="6">
        <f t="shared" si="29"/>
        <v>2.8316549999999996</v>
      </c>
      <c r="H449" s="6">
        <f t="shared" si="26"/>
        <v>5</v>
      </c>
      <c r="I449" s="6" t="str">
        <f t="shared" si="27"/>
        <v>Sim</v>
      </c>
      <c r="J449" t="s">
        <v>754</v>
      </c>
      <c r="K449" t="s">
        <v>288</v>
      </c>
      <c r="L449" t="s">
        <v>445</v>
      </c>
      <c r="M449" t="s">
        <v>292</v>
      </c>
      <c r="N449" t="s">
        <v>992</v>
      </c>
      <c r="O449" t="s">
        <v>278</v>
      </c>
      <c r="P449" t="s">
        <v>278</v>
      </c>
      <c r="Q449">
        <v>1</v>
      </c>
      <c r="R449">
        <v>0</v>
      </c>
      <c r="S449" t="s">
        <v>1485</v>
      </c>
      <c r="V449" t="s">
        <v>1486</v>
      </c>
      <c r="W449" t="s">
        <v>1487</v>
      </c>
      <c r="AA449" t="s">
        <v>1559</v>
      </c>
    </row>
    <row r="450" spans="1:28">
      <c r="A450" t="s">
        <v>1726</v>
      </c>
      <c r="B450" t="s">
        <v>250</v>
      </c>
      <c r="C450" t="s">
        <v>1737</v>
      </c>
      <c r="D450" s="66">
        <v>45551.730917469868</v>
      </c>
      <c r="E450" s="66">
        <v>45534.391129661934</v>
      </c>
      <c r="F450" s="6">
        <f t="shared" ref="F450:F492" si="30">NETWORKDAYS.INTL(E450,D450)</f>
        <v>12</v>
      </c>
      <c r="G450" s="6">
        <f t="shared" si="29"/>
        <v>8.7733910000000002</v>
      </c>
      <c r="H450" s="6">
        <f t="shared" ref="H450:H492" si="31">IF(O450="Média",8,IF(O450="Normal",5,IF(O450="Alta",12," ")))</f>
        <v>5</v>
      </c>
      <c r="I450" s="6" t="str">
        <f t="shared" ref="I450:I492" si="32">IF(G450&lt;=H450, "Sim","Não")</f>
        <v>Não</v>
      </c>
      <c r="J450" t="s">
        <v>754</v>
      </c>
      <c r="K450" t="s">
        <v>288</v>
      </c>
      <c r="L450" t="s">
        <v>445</v>
      </c>
      <c r="M450" t="s">
        <v>292</v>
      </c>
      <c r="N450" t="s">
        <v>992</v>
      </c>
      <c r="O450" t="s">
        <v>278</v>
      </c>
      <c r="P450" t="s">
        <v>278</v>
      </c>
      <c r="Q450">
        <v>1</v>
      </c>
      <c r="R450">
        <v>0</v>
      </c>
      <c r="S450" t="s">
        <v>1489</v>
      </c>
      <c r="T450" t="s">
        <v>1490</v>
      </c>
      <c r="V450" t="s">
        <v>1491</v>
      </c>
      <c r="W450" t="s">
        <v>1492</v>
      </c>
      <c r="AA450" t="s">
        <v>1565</v>
      </c>
    </row>
    <row r="451" spans="1:28">
      <c r="A451" t="s">
        <v>1721</v>
      </c>
      <c r="B451" t="s">
        <v>250</v>
      </c>
      <c r="C451" t="s">
        <v>1735</v>
      </c>
      <c r="D451" s="66">
        <v>45552.418717252112</v>
      </c>
      <c r="E451" s="66">
        <v>45546.591416310119</v>
      </c>
      <c r="F451" s="6">
        <f t="shared" si="30"/>
        <v>5</v>
      </c>
      <c r="G451" s="6">
        <f t="shared" si="29"/>
        <v>4.1926269999999999</v>
      </c>
      <c r="H451" s="6">
        <f t="shared" si="31"/>
        <v>12</v>
      </c>
      <c r="I451" s="6" t="str">
        <f t="shared" si="32"/>
        <v>Sim</v>
      </c>
      <c r="J451" t="s">
        <v>415</v>
      </c>
      <c r="K451" t="s">
        <v>387</v>
      </c>
      <c r="L451" t="s">
        <v>606</v>
      </c>
      <c r="M451" t="s">
        <v>292</v>
      </c>
      <c r="N451" t="s">
        <v>1494</v>
      </c>
      <c r="O451" t="s">
        <v>280</v>
      </c>
      <c r="P451" t="s">
        <v>547</v>
      </c>
      <c r="Q451">
        <v>1</v>
      </c>
      <c r="R451">
        <v>0</v>
      </c>
      <c r="S451" t="s">
        <v>1495</v>
      </c>
      <c r="T451" t="s">
        <v>1496</v>
      </c>
      <c r="V451" t="s">
        <v>1497</v>
      </c>
      <c r="W451" t="s">
        <v>1498</v>
      </c>
      <c r="AA451" t="s">
        <v>1568</v>
      </c>
    </row>
    <row r="452" spans="1:28">
      <c r="A452" t="s">
        <v>1731</v>
      </c>
      <c r="B452" t="s">
        <v>250</v>
      </c>
      <c r="C452" t="s">
        <v>1734</v>
      </c>
      <c r="D452" s="66">
        <v>45554.436029826524</v>
      </c>
      <c r="E452" s="66">
        <v>45526.424435070541</v>
      </c>
      <c r="F452" s="6">
        <f t="shared" si="30"/>
        <v>21</v>
      </c>
      <c r="G452" s="6">
        <f t="shared" si="29"/>
        <v>18.984860999999999</v>
      </c>
      <c r="H452" s="6">
        <f t="shared" si="31"/>
        <v>5</v>
      </c>
      <c r="I452" s="6" t="str">
        <f t="shared" si="32"/>
        <v>Não</v>
      </c>
      <c r="J452" t="s">
        <v>822</v>
      </c>
      <c r="K452" t="s">
        <v>288</v>
      </c>
      <c r="L452" t="s">
        <v>823</v>
      </c>
      <c r="M452" t="s">
        <v>289</v>
      </c>
      <c r="N452" t="s">
        <v>1516</v>
      </c>
      <c r="O452" t="s">
        <v>278</v>
      </c>
      <c r="P452" t="s">
        <v>280</v>
      </c>
      <c r="Q452">
        <v>1</v>
      </c>
      <c r="R452">
        <v>64</v>
      </c>
      <c r="S452" t="s">
        <v>1517</v>
      </c>
      <c r="V452" t="s">
        <v>1518</v>
      </c>
      <c r="W452" t="s">
        <v>1519</v>
      </c>
      <c r="AA452" t="s">
        <v>1571</v>
      </c>
    </row>
    <row r="453" spans="1:28">
      <c r="A453" t="s">
        <v>1728</v>
      </c>
      <c r="B453" t="s">
        <v>551</v>
      </c>
      <c r="C453" t="s">
        <v>1736</v>
      </c>
      <c r="D453" s="66">
        <v>45554.721214914978</v>
      </c>
      <c r="E453" s="66">
        <v>45554.666704236974</v>
      </c>
      <c r="F453" s="6">
        <f t="shared" si="30"/>
        <v>1</v>
      </c>
      <c r="G453" s="6">
        <f t="shared" si="29"/>
        <v>0.953148</v>
      </c>
      <c r="H453" s="6">
        <f t="shared" si="31"/>
        <v>5</v>
      </c>
      <c r="I453" s="6" t="str">
        <f t="shared" si="32"/>
        <v>Sim</v>
      </c>
      <c r="J453" t="s">
        <v>404</v>
      </c>
      <c r="K453" t="s">
        <v>387</v>
      </c>
      <c r="L453" t="s">
        <v>606</v>
      </c>
      <c r="M453" t="s">
        <v>292</v>
      </c>
      <c r="N453" t="s">
        <v>1528</v>
      </c>
      <c r="O453" t="s">
        <v>278</v>
      </c>
      <c r="P453" t="s">
        <v>278</v>
      </c>
      <c r="Q453">
        <v>1</v>
      </c>
      <c r="R453">
        <v>0</v>
      </c>
      <c r="S453" t="s">
        <v>1529</v>
      </c>
      <c r="V453" t="s">
        <v>1530</v>
      </c>
      <c r="W453" t="s">
        <v>1531</v>
      </c>
      <c r="AA453" t="s">
        <v>1576</v>
      </c>
    </row>
    <row r="454" spans="1:28">
      <c r="A454" t="s">
        <v>1726</v>
      </c>
      <c r="B454" t="s">
        <v>250</v>
      </c>
      <c r="C454" t="s">
        <v>1737</v>
      </c>
      <c r="D454" s="66">
        <v>45555.534484551557</v>
      </c>
      <c r="E454" s="66">
        <v>45539.461512279988</v>
      </c>
      <c r="F454" s="6">
        <f t="shared" si="30"/>
        <v>13</v>
      </c>
      <c r="G454" s="6">
        <f t="shared" si="29"/>
        <v>12.959502000000001</v>
      </c>
      <c r="H454" s="6">
        <f t="shared" si="31"/>
        <v>12</v>
      </c>
      <c r="I454" s="6" t="str">
        <f t="shared" si="32"/>
        <v>Não</v>
      </c>
      <c r="J454" t="s">
        <v>415</v>
      </c>
      <c r="K454" t="s">
        <v>387</v>
      </c>
      <c r="L454" t="s">
        <v>606</v>
      </c>
      <c r="M454" t="s">
        <v>292</v>
      </c>
      <c r="N454" t="s">
        <v>1494</v>
      </c>
      <c r="O454" t="s">
        <v>280</v>
      </c>
      <c r="P454" t="s">
        <v>280</v>
      </c>
      <c r="Q454">
        <v>1</v>
      </c>
      <c r="R454">
        <v>0</v>
      </c>
      <c r="S454" t="s">
        <v>1532</v>
      </c>
      <c r="T454" t="s">
        <v>1533</v>
      </c>
      <c r="V454" t="s">
        <v>1534</v>
      </c>
      <c r="W454" t="s">
        <v>1535</v>
      </c>
    </row>
    <row r="455" spans="1:28">
      <c r="A455" t="s">
        <v>1730</v>
      </c>
      <c r="B455" t="s">
        <v>250</v>
      </c>
      <c r="C455" t="s">
        <v>1733</v>
      </c>
      <c r="D455" s="66">
        <v>45562.440136521007</v>
      </c>
      <c r="E455" s="66">
        <v>45560.626865263483</v>
      </c>
      <c r="F455" s="6">
        <f t="shared" si="30"/>
        <v>3</v>
      </c>
      <c r="G455" s="6">
        <f t="shared" si="29"/>
        <v>2.99919</v>
      </c>
      <c r="H455" s="6">
        <f t="shared" si="31"/>
        <v>5</v>
      </c>
      <c r="I455" s="6" t="str">
        <f t="shared" si="32"/>
        <v>Sim</v>
      </c>
      <c r="J455" t="s">
        <v>1560</v>
      </c>
      <c r="K455" t="s">
        <v>283</v>
      </c>
      <c r="L455" t="s">
        <v>1561</v>
      </c>
      <c r="M455" t="s">
        <v>251</v>
      </c>
      <c r="N455" t="s">
        <v>1572</v>
      </c>
      <c r="O455" t="s">
        <v>278</v>
      </c>
      <c r="P455" t="s">
        <v>547</v>
      </c>
      <c r="Q455">
        <v>1</v>
      </c>
      <c r="R455">
        <v>0</v>
      </c>
      <c r="S455" t="s">
        <v>1573</v>
      </c>
      <c r="V455" t="s">
        <v>1574</v>
      </c>
      <c r="W455" t="s">
        <v>1575</v>
      </c>
    </row>
    <row r="456" spans="1:28">
      <c r="A456" t="s">
        <v>1727</v>
      </c>
      <c r="B456" t="s">
        <v>250</v>
      </c>
      <c r="C456" t="s">
        <v>1734</v>
      </c>
      <c r="D456" s="66">
        <v>45562.779915499559</v>
      </c>
      <c r="E456" s="66">
        <v>45560.651611021283</v>
      </c>
      <c r="F456" s="6">
        <f t="shared" si="30"/>
        <v>3</v>
      </c>
      <c r="G456" s="6">
        <f t="shared" si="29"/>
        <v>2.6593290000000001</v>
      </c>
      <c r="H456" s="6">
        <f t="shared" si="31"/>
        <v>5</v>
      </c>
      <c r="I456" s="6" t="str">
        <f t="shared" si="32"/>
        <v>Sim</v>
      </c>
      <c r="J456" t="s">
        <v>1560</v>
      </c>
      <c r="K456" t="s">
        <v>283</v>
      </c>
      <c r="L456" t="s">
        <v>1561</v>
      </c>
      <c r="M456" t="s">
        <v>251</v>
      </c>
      <c r="N456" t="s">
        <v>294</v>
      </c>
      <c r="O456" t="s">
        <v>278</v>
      </c>
      <c r="P456" t="s">
        <v>547</v>
      </c>
      <c r="Q456">
        <v>1</v>
      </c>
      <c r="R456">
        <v>5</v>
      </c>
      <c r="S456" t="s">
        <v>1577</v>
      </c>
      <c r="V456" t="s">
        <v>1578</v>
      </c>
      <c r="W456" t="s">
        <v>1579</v>
      </c>
    </row>
    <row r="457" spans="1:28">
      <c r="A457" t="s">
        <v>1727</v>
      </c>
      <c r="B457" t="s">
        <v>250</v>
      </c>
      <c r="C457" t="s">
        <v>1733</v>
      </c>
      <c r="D457" s="66">
        <v>45561.660852111134</v>
      </c>
      <c r="E457" s="66">
        <v>45560.376560865698</v>
      </c>
      <c r="F457" s="6">
        <f t="shared" si="30"/>
        <v>2</v>
      </c>
      <c r="G457" s="6">
        <f t="shared" si="29"/>
        <v>2</v>
      </c>
      <c r="H457" s="6">
        <f t="shared" si="31"/>
        <v>8</v>
      </c>
      <c r="I457" s="6" t="str">
        <f t="shared" si="32"/>
        <v>Sim</v>
      </c>
      <c r="J457" t="s">
        <v>392</v>
      </c>
      <c r="K457" t="s">
        <v>387</v>
      </c>
      <c r="L457" t="s">
        <v>388</v>
      </c>
      <c r="M457" t="s">
        <v>292</v>
      </c>
      <c r="N457" t="s">
        <v>350</v>
      </c>
      <c r="O457" t="s">
        <v>279</v>
      </c>
      <c r="P457" t="s">
        <v>547</v>
      </c>
      <c r="Q457">
        <v>1</v>
      </c>
      <c r="R457">
        <v>0</v>
      </c>
      <c r="S457" t="s">
        <v>1620</v>
      </c>
      <c r="T457" t="s">
        <v>1621</v>
      </c>
      <c r="V457" t="s">
        <v>1622</v>
      </c>
    </row>
    <row r="458" spans="1:28">
      <c r="A458" t="s">
        <v>1730</v>
      </c>
      <c r="B458" t="s">
        <v>250</v>
      </c>
      <c r="C458" t="s">
        <v>1735</v>
      </c>
      <c r="D458" s="66">
        <v>45539.62100909921</v>
      </c>
      <c r="E458" s="66">
        <v>45537.71929229227</v>
      </c>
      <c r="F458" s="6">
        <f t="shared" si="30"/>
        <v>3</v>
      </c>
      <c r="G458" s="6">
        <f t="shared" si="29"/>
        <v>3</v>
      </c>
      <c r="H458" s="6">
        <f t="shared" si="31"/>
        <v>8</v>
      </c>
      <c r="I458" s="6" t="str">
        <f t="shared" si="32"/>
        <v>Sim</v>
      </c>
      <c r="J458" t="s">
        <v>1164</v>
      </c>
      <c r="K458" t="s">
        <v>285</v>
      </c>
      <c r="L458" t="s">
        <v>688</v>
      </c>
      <c r="M458" t="s">
        <v>289</v>
      </c>
      <c r="N458" t="s">
        <v>148</v>
      </c>
      <c r="O458" t="s">
        <v>279</v>
      </c>
      <c r="P458" t="s">
        <v>547</v>
      </c>
      <c r="Q458">
        <v>1</v>
      </c>
      <c r="R458">
        <v>7</v>
      </c>
      <c r="S458" t="s">
        <v>1660</v>
      </c>
      <c r="V458" t="s">
        <v>1661</v>
      </c>
    </row>
    <row r="459" spans="1:28">
      <c r="A459" t="s">
        <v>1730</v>
      </c>
      <c r="B459" t="s">
        <v>250</v>
      </c>
      <c r="C459" t="s">
        <v>1736</v>
      </c>
      <c r="D459" s="66">
        <v>45555.744508131414</v>
      </c>
      <c r="E459" s="66">
        <v>45551.652979419319</v>
      </c>
      <c r="F459" s="6">
        <f t="shared" si="30"/>
        <v>5</v>
      </c>
      <c r="G459" s="6">
        <f t="shared" si="29"/>
        <v>4.2053589999999996</v>
      </c>
      <c r="H459" s="6">
        <f t="shared" si="31"/>
        <v>5</v>
      </c>
      <c r="I459" s="6" t="str">
        <f t="shared" si="32"/>
        <v>Sim</v>
      </c>
      <c r="J459" t="s">
        <v>392</v>
      </c>
      <c r="K459" t="s">
        <v>387</v>
      </c>
      <c r="L459" t="s">
        <v>388</v>
      </c>
      <c r="M459" t="s">
        <v>251</v>
      </c>
      <c r="N459" t="s">
        <v>348</v>
      </c>
      <c r="O459" t="s">
        <v>278</v>
      </c>
      <c r="P459" t="s">
        <v>547</v>
      </c>
      <c r="Q459">
        <v>1</v>
      </c>
      <c r="R459">
        <v>0</v>
      </c>
      <c r="S459" t="s">
        <v>1714</v>
      </c>
      <c r="T459" t="s">
        <v>1715</v>
      </c>
      <c r="U459" t="s">
        <v>1716</v>
      </c>
      <c r="V459" t="s">
        <v>1717</v>
      </c>
    </row>
    <row r="460" spans="1:28">
      <c r="A460" t="s">
        <v>1727</v>
      </c>
      <c r="B460" t="s">
        <v>250</v>
      </c>
      <c r="C460" t="s">
        <v>1736</v>
      </c>
      <c r="D460" s="66">
        <v>45541.414723782975</v>
      </c>
      <c r="E460" s="66">
        <v>45532.736223623375</v>
      </c>
      <c r="F460" s="6">
        <f t="shared" si="30"/>
        <v>8</v>
      </c>
      <c r="G460" s="6">
        <f t="shared" si="29"/>
        <v>7.3017009999999996</v>
      </c>
      <c r="H460" s="6">
        <f t="shared" si="31"/>
        <v>12</v>
      </c>
      <c r="I460" s="6" t="str">
        <f t="shared" si="32"/>
        <v>Sim</v>
      </c>
      <c r="J460" t="s">
        <v>763</v>
      </c>
      <c r="K460" t="s">
        <v>387</v>
      </c>
      <c r="L460" t="s">
        <v>381</v>
      </c>
      <c r="M460" t="s">
        <v>292</v>
      </c>
      <c r="N460" t="s">
        <v>764</v>
      </c>
      <c r="O460" t="s">
        <v>280</v>
      </c>
      <c r="P460" t="s">
        <v>278</v>
      </c>
      <c r="Q460">
        <v>0</v>
      </c>
      <c r="R460">
        <v>0</v>
      </c>
      <c r="S460" t="s">
        <v>1595</v>
      </c>
      <c r="T460" t="s">
        <v>1596</v>
      </c>
      <c r="U460" t="s">
        <v>1597</v>
      </c>
      <c r="V460" t="s">
        <v>1598</v>
      </c>
      <c r="AB460">
        <v>1</v>
      </c>
    </row>
    <row r="461" spans="1:28">
      <c r="A461" t="s">
        <v>1721</v>
      </c>
      <c r="B461" t="s">
        <v>551</v>
      </c>
      <c r="C461" t="s">
        <v>1734</v>
      </c>
      <c r="D461" s="66">
        <v>45539.612803913878</v>
      </c>
      <c r="E461" s="66">
        <v>45537.588974933024</v>
      </c>
      <c r="F461" s="6">
        <f t="shared" si="30"/>
        <v>3</v>
      </c>
      <c r="G461" s="6">
        <f t="shared" si="29"/>
        <v>3</v>
      </c>
      <c r="H461" s="6">
        <f t="shared" si="31"/>
        <v>12</v>
      </c>
      <c r="I461" s="6" t="str">
        <f t="shared" si="32"/>
        <v>Sim</v>
      </c>
      <c r="J461" t="s">
        <v>415</v>
      </c>
      <c r="K461" t="s">
        <v>387</v>
      </c>
      <c r="L461" t="s">
        <v>606</v>
      </c>
      <c r="M461" t="s">
        <v>292</v>
      </c>
      <c r="N461" t="s">
        <v>1494</v>
      </c>
      <c r="O461" t="s">
        <v>280</v>
      </c>
      <c r="P461" t="s">
        <v>547</v>
      </c>
      <c r="S461" t="s">
        <v>1706</v>
      </c>
      <c r="T461" t="s">
        <v>1707</v>
      </c>
      <c r="AA461" t="s">
        <v>1713</v>
      </c>
      <c r="AB461">
        <v>6</v>
      </c>
    </row>
    <row r="462" spans="1:28">
      <c r="A462" t="s">
        <v>1724</v>
      </c>
      <c r="B462" t="s">
        <v>250</v>
      </c>
      <c r="C462" t="s">
        <v>1734</v>
      </c>
      <c r="D462" s="66">
        <v>45565.556753555727</v>
      </c>
      <c r="E462" s="66">
        <v>45553.636497217463</v>
      </c>
      <c r="F462" s="6">
        <f t="shared" si="30"/>
        <v>9</v>
      </c>
      <c r="G462" s="6">
        <f t="shared" si="29"/>
        <v>9</v>
      </c>
      <c r="H462" s="6">
        <f t="shared" si="31"/>
        <v>5</v>
      </c>
      <c r="I462" s="6" t="str">
        <f t="shared" si="32"/>
        <v>Não</v>
      </c>
      <c r="J462" t="s">
        <v>913</v>
      </c>
      <c r="K462" t="s">
        <v>387</v>
      </c>
      <c r="L462" t="s">
        <v>393</v>
      </c>
      <c r="M462" t="s">
        <v>334</v>
      </c>
      <c r="N462" t="s">
        <v>1669</v>
      </c>
      <c r="O462" t="s">
        <v>278</v>
      </c>
      <c r="P462" t="s">
        <v>334</v>
      </c>
      <c r="S462" t="s">
        <v>1670</v>
      </c>
      <c r="T462" t="s">
        <v>1671</v>
      </c>
      <c r="AB462">
        <v>3</v>
      </c>
    </row>
    <row r="463" spans="1:28">
      <c r="A463" t="s">
        <v>1731</v>
      </c>
      <c r="B463" t="s">
        <v>252</v>
      </c>
      <c r="C463" t="s">
        <v>1733</v>
      </c>
      <c r="D463" s="66">
        <v>45555.613323677913</v>
      </c>
      <c r="E463" s="66">
        <v>45554.688791388893</v>
      </c>
      <c r="F463" s="6">
        <f t="shared" si="30"/>
        <v>2</v>
      </c>
      <c r="G463" s="6">
        <f t="shared" si="29"/>
        <v>2</v>
      </c>
      <c r="H463" s="6" t="str">
        <f t="shared" si="31"/>
        <v xml:space="preserve"> </v>
      </c>
      <c r="I463" s="6" t="str">
        <f t="shared" si="32"/>
        <v>Sim</v>
      </c>
      <c r="J463" t="s">
        <v>1606</v>
      </c>
      <c r="K463" t="s">
        <v>855</v>
      </c>
      <c r="L463" t="s">
        <v>1607</v>
      </c>
      <c r="M463" t="s">
        <v>290</v>
      </c>
      <c r="N463" t="s">
        <v>1608</v>
      </c>
      <c r="O463" t="s">
        <v>633</v>
      </c>
      <c r="P463" t="s">
        <v>633</v>
      </c>
      <c r="S463" t="s">
        <v>1609</v>
      </c>
      <c r="AA463" t="s">
        <v>1643</v>
      </c>
      <c r="AB463">
        <v>1</v>
      </c>
    </row>
    <row r="464" spans="1:28">
      <c r="A464" t="s">
        <v>1726</v>
      </c>
      <c r="B464" t="s">
        <v>250</v>
      </c>
      <c r="C464" t="s">
        <v>1736</v>
      </c>
      <c r="D464" s="66">
        <v>45553.415587505588</v>
      </c>
      <c r="E464" s="66">
        <v>45551.372502298829</v>
      </c>
      <c r="F464" s="6">
        <f t="shared" si="30"/>
        <v>3</v>
      </c>
      <c r="G464" s="6">
        <f t="shared" si="29"/>
        <v>3</v>
      </c>
      <c r="H464" s="6">
        <f t="shared" si="31"/>
        <v>5</v>
      </c>
      <c r="I464" s="6" t="str">
        <f t="shared" si="32"/>
        <v>Sim</v>
      </c>
      <c r="J464" t="s">
        <v>400</v>
      </c>
      <c r="K464" t="s">
        <v>855</v>
      </c>
      <c r="L464" t="s">
        <v>1624</v>
      </c>
      <c r="M464" t="s">
        <v>290</v>
      </c>
      <c r="N464" t="s">
        <v>1625</v>
      </c>
      <c r="O464" t="s">
        <v>278</v>
      </c>
      <c r="P464" t="s">
        <v>278</v>
      </c>
      <c r="S464" t="s">
        <v>1626</v>
      </c>
      <c r="AB464">
        <v>1</v>
      </c>
    </row>
    <row r="465" spans="1:28">
      <c r="A465" t="s">
        <v>1730</v>
      </c>
      <c r="B465" t="s">
        <v>252</v>
      </c>
      <c r="C465" t="s">
        <v>1735</v>
      </c>
      <c r="D465" s="66">
        <v>45538.405046918902</v>
      </c>
      <c r="E465" s="66">
        <v>45537.597361464723</v>
      </c>
      <c r="F465" s="6">
        <f t="shared" si="30"/>
        <v>2</v>
      </c>
      <c r="G465" s="6">
        <f t="shared" si="29"/>
        <v>2</v>
      </c>
      <c r="H465" s="6" t="str">
        <f t="shared" si="31"/>
        <v xml:space="preserve"> </v>
      </c>
      <c r="I465" s="6" t="str">
        <f t="shared" si="32"/>
        <v>Sim</v>
      </c>
      <c r="J465" t="s">
        <v>415</v>
      </c>
      <c r="K465" t="s">
        <v>387</v>
      </c>
      <c r="L465" t="s">
        <v>606</v>
      </c>
      <c r="M465" t="s">
        <v>292</v>
      </c>
      <c r="N465" t="s">
        <v>1494</v>
      </c>
      <c r="O465" t="s">
        <v>633</v>
      </c>
      <c r="P465" t="s">
        <v>633</v>
      </c>
      <c r="S465" t="s">
        <v>1631</v>
      </c>
      <c r="AB465">
        <v>1</v>
      </c>
    </row>
    <row r="466" spans="1:28">
      <c r="A466" t="s">
        <v>1726</v>
      </c>
      <c r="B466" t="s">
        <v>250</v>
      </c>
      <c r="C466" t="s">
        <v>1737</v>
      </c>
      <c r="D466" s="66">
        <v>45551.579417401226</v>
      </c>
      <c r="E466" s="66">
        <v>45548.781958549785</v>
      </c>
      <c r="F466" s="6">
        <f t="shared" si="30"/>
        <v>2</v>
      </c>
      <c r="G466" s="6">
        <f t="shared" si="29"/>
        <v>2</v>
      </c>
      <c r="H466" s="6">
        <f t="shared" si="31"/>
        <v>5</v>
      </c>
      <c r="I466" s="6" t="str">
        <f t="shared" si="32"/>
        <v>Sim</v>
      </c>
      <c r="J466" t="s">
        <v>392</v>
      </c>
      <c r="K466" t="s">
        <v>387</v>
      </c>
      <c r="L466" t="s">
        <v>388</v>
      </c>
      <c r="M466" t="s">
        <v>334</v>
      </c>
      <c r="N466" t="s">
        <v>342</v>
      </c>
      <c r="O466" t="s">
        <v>278</v>
      </c>
      <c r="P466" t="s">
        <v>278</v>
      </c>
      <c r="S466" t="s">
        <v>1650</v>
      </c>
      <c r="T466" t="s">
        <v>1651</v>
      </c>
      <c r="AB466">
        <v>1</v>
      </c>
    </row>
    <row r="467" spans="1:28">
      <c r="A467" t="s">
        <v>1731</v>
      </c>
      <c r="B467" t="s">
        <v>250</v>
      </c>
      <c r="C467" t="s">
        <v>1735</v>
      </c>
      <c r="D467" s="66">
        <v>45541.527105343361</v>
      </c>
      <c r="E467" s="66">
        <v>45541.526886605257</v>
      </c>
      <c r="F467" s="6">
        <f t="shared" si="30"/>
        <v>1</v>
      </c>
      <c r="G467" s="6">
        <f t="shared" si="29"/>
        <v>1</v>
      </c>
      <c r="H467" s="6">
        <f t="shared" si="31"/>
        <v>12</v>
      </c>
      <c r="I467" s="6" t="str">
        <f t="shared" si="32"/>
        <v>Sim</v>
      </c>
      <c r="J467" t="s">
        <v>431</v>
      </c>
      <c r="K467" t="s">
        <v>387</v>
      </c>
      <c r="L467" t="s">
        <v>853</v>
      </c>
      <c r="M467" t="s">
        <v>251</v>
      </c>
      <c r="N467" t="s">
        <v>1677</v>
      </c>
      <c r="O467" t="s">
        <v>280</v>
      </c>
      <c r="P467" t="s">
        <v>547</v>
      </c>
      <c r="S467" t="s">
        <v>676</v>
      </c>
      <c r="AB467">
        <v>1</v>
      </c>
    </row>
    <row r="468" spans="1:28">
      <c r="A468" t="s">
        <v>1723</v>
      </c>
      <c r="B468" t="s">
        <v>250</v>
      </c>
      <c r="C468" t="s">
        <v>1735</v>
      </c>
      <c r="D468" s="66">
        <v>45554.435540191356</v>
      </c>
      <c r="E468" s="66">
        <v>45551.651090354128</v>
      </c>
      <c r="F468" s="6">
        <f t="shared" si="30"/>
        <v>4</v>
      </c>
      <c r="G468" s="6">
        <f t="shared" si="29"/>
        <v>3.2147800000000002</v>
      </c>
      <c r="H468" s="6">
        <f t="shared" si="31"/>
        <v>5</v>
      </c>
      <c r="I468" s="6" t="str">
        <f t="shared" si="32"/>
        <v>Sim</v>
      </c>
      <c r="J468" t="s">
        <v>392</v>
      </c>
      <c r="K468" t="s">
        <v>387</v>
      </c>
      <c r="L468" t="s">
        <v>1680</v>
      </c>
      <c r="M468" t="s">
        <v>251</v>
      </c>
      <c r="N468" t="s">
        <v>348</v>
      </c>
      <c r="O468" t="s">
        <v>278</v>
      </c>
      <c r="P468" t="s">
        <v>278</v>
      </c>
      <c r="S468" t="s">
        <v>1681</v>
      </c>
      <c r="T468" t="s">
        <v>1682</v>
      </c>
      <c r="U468" t="s">
        <v>1683</v>
      </c>
      <c r="AB468">
        <v>1</v>
      </c>
    </row>
    <row r="469" spans="1:28">
      <c r="A469" t="s">
        <v>1723</v>
      </c>
      <c r="B469" t="s">
        <v>250</v>
      </c>
      <c r="C469" t="s">
        <v>1733</v>
      </c>
      <c r="D469" s="66">
        <v>45551.621649301924</v>
      </c>
      <c r="E469" s="66">
        <v>45531.501069382153</v>
      </c>
      <c r="F469" s="6">
        <f t="shared" si="30"/>
        <v>15</v>
      </c>
      <c r="G469" s="6">
        <f t="shared" si="29"/>
        <v>15</v>
      </c>
      <c r="H469" s="6">
        <f t="shared" si="31"/>
        <v>12</v>
      </c>
      <c r="I469" s="6" t="str">
        <f t="shared" si="32"/>
        <v>Não</v>
      </c>
      <c r="J469" t="s">
        <v>415</v>
      </c>
      <c r="K469" t="s">
        <v>387</v>
      </c>
      <c r="L469" t="s">
        <v>606</v>
      </c>
      <c r="M469" t="s">
        <v>292</v>
      </c>
      <c r="N469" t="s">
        <v>1710</v>
      </c>
      <c r="O469" t="s">
        <v>280</v>
      </c>
      <c r="P469" t="s">
        <v>280</v>
      </c>
      <c r="S469" t="s">
        <v>1711</v>
      </c>
      <c r="T469" t="s">
        <v>1712</v>
      </c>
      <c r="AB469">
        <v>1</v>
      </c>
    </row>
    <row r="470" spans="1:28">
      <c r="A470" t="s">
        <v>1726</v>
      </c>
      <c r="B470" t="s">
        <v>252</v>
      </c>
      <c r="C470" t="s">
        <v>1733</v>
      </c>
      <c r="D470" s="66">
        <v>45552.41221810758</v>
      </c>
      <c r="E470" s="66">
        <v>45551.703461830883</v>
      </c>
      <c r="F470" s="6">
        <f t="shared" si="30"/>
        <v>2</v>
      </c>
      <c r="G470" s="6">
        <f t="shared" si="29"/>
        <v>2</v>
      </c>
      <c r="H470" s="6" t="str">
        <f t="shared" si="31"/>
        <v xml:space="preserve"> </v>
      </c>
      <c r="I470" s="6" t="str">
        <f t="shared" si="32"/>
        <v>Sim</v>
      </c>
      <c r="J470" t="s">
        <v>1615</v>
      </c>
      <c r="K470" t="s">
        <v>387</v>
      </c>
      <c r="L470" t="s">
        <v>465</v>
      </c>
      <c r="M470" t="s">
        <v>289</v>
      </c>
      <c r="N470" t="s">
        <v>1684</v>
      </c>
      <c r="O470" t="s">
        <v>633</v>
      </c>
      <c r="P470" t="s">
        <v>633</v>
      </c>
      <c r="S470" t="s">
        <v>1685</v>
      </c>
      <c r="AB470">
        <v>0</v>
      </c>
    </row>
    <row r="471" spans="1:28">
      <c r="A471" t="s">
        <v>1730</v>
      </c>
      <c r="B471" t="s">
        <v>551</v>
      </c>
      <c r="C471" t="s">
        <v>1735</v>
      </c>
      <c r="D471" s="66">
        <v>45565.448908749451</v>
      </c>
      <c r="E471" s="66">
        <v>45559.349824511562</v>
      </c>
      <c r="F471" s="6">
        <f t="shared" si="30"/>
        <v>5</v>
      </c>
      <c r="G471" s="6">
        <f t="shared" si="29"/>
        <v>5</v>
      </c>
      <c r="H471" s="6">
        <f t="shared" si="31"/>
        <v>5</v>
      </c>
      <c r="I471" s="6" t="str">
        <f t="shared" si="32"/>
        <v>Sim</v>
      </c>
      <c r="J471" t="s">
        <v>392</v>
      </c>
      <c r="K471" t="s">
        <v>387</v>
      </c>
      <c r="L471" t="s">
        <v>388</v>
      </c>
      <c r="M471" t="s">
        <v>251</v>
      </c>
      <c r="N471" t="s">
        <v>1692</v>
      </c>
      <c r="O471" t="s">
        <v>278</v>
      </c>
      <c r="P471" t="s">
        <v>334</v>
      </c>
      <c r="S471" t="s">
        <v>1693</v>
      </c>
      <c r="T471" t="s">
        <v>1694</v>
      </c>
      <c r="AB471">
        <v>0</v>
      </c>
    </row>
    <row r="472" spans="1:28">
      <c r="A472" t="s">
        <v>1727</v>
      </c>
      <c r="B472" t="s">
        <v>551</v>
      </c>
      <c r="C472" t="s">
        <v>1737</v>
      </c>
      <c r="D472" s="66">
        <v>45544.442347865777</v>
      </c>
      <c r="E472" s="66">
        <v>45538.492494711631</v>
      </c>
      <c r="F472" s="6">
        <f t="shared" si="30"/>
        <v>5</v>
      </c>
      <c r="G472" s="6">
        <f t="shared" si="29"/>
        <v>5</v>
      </c>
      <c r="H472" s="6">
        <f t="shared" si="31"/>
        <v>12</v>
      </c>
      <c r="I472" s="6" t="str">
        <f t="shared" si="32"/>
        <v>Sim</v>
      </c>
      <c r="J472" t="s">
        <v>1599</v>
      </c>
      <c r="K472" t="s">
        <v>387</v>
      </c>
      <c r="L472" t="s">
        <v>606</v>
      </c>
      <c r="M472" t="s">
        <v>292</v>
      </c>
      <c r="N472" t="s">
        <v>344</v>
      </c>
      <c r="O472" t="s">
        <v>280</v>
      </c>
      <c r="P472" t="s">
        <v>547</v>
      </c>
      <c r="S472" t="s">
        <v>1600</v>
      </c>
      <c r="T472" t="s">
        <v>1601</v>
      </c>
    </row>
    <row r="473" spans="1:28">
      <c r="A473" t="s">
        <v>1727</v>
      </c>
      <c r="B473" t="s">
        <v>551</v>
      </c>
      <c r="C473" t="s">
        <v>1735</v>
      </c>
      <c r="D473" s="66">
        <v>45544.497945033785</v>
      </c>
      <c r="E473" s="66">
        <v>45538.494199489687</v>
      </c>
      <c r="F473" s="6">
        <f t="shared" si="30"/>
        <v>5</v>
      </c>
      <c r="G473" s="6">
        <f t="shared" si="29"/>
        <v>5</v>
      </c>
      <c r="H473" s="6">
        <f t="shared" si="31"/>
        <v>12</v>
      </c>
      <c r="I473" s="6" t="str">
        <f t="shared" si="32"/>
        <v>Sim</v>
      </c>
      <c r="J473" t="s">
        <v>1599</v>
      </c>
      <c r="K473" t="s">
        <v>387</v>
      </c>
      <c r="L473" t="s">
        <v>606</v>
      </c>
      <c r="M473" t="s">
        <v>292</v>
      </c>
      <c r="N473" t="s">
        <v>1427</v>
      </c>
      <c r="O473" t="s">
        <v>280</v>
      </c>
      <c r="P473" t="s">
        <v>547</v>
      </c>
      <c r="S473" t="s">
        <v>1602</v>
      </c>
      <c r="T473" t="s">
        <v>1603</v>
      </c>
    </row>
    <row r="474" spans="1:28">
      <c r="A474" t="s">
        <v>1731</v>
      </c>
      <c r="B474" t="s">
        <v>250</v>
      </c>
      <c r="C474" t="s">
        <v>1736</v>
      </c>
      <c r="D474" s="66">
        <v>45546.672387669132</v>
      </c>
      <c r="E474" s="66">
        <v>45537.544059527623</v>
      </c>
      <c r="F474" s="6">
        <f t="shared" si="30"/>
        <v>8</v>
      </c>
      <c r="G474" s="6">
        <f t="shared" si="29"/>
        <v>8</v>
      </c>
      <c r="H474" s="6">
        <f t="shared" si="31"/>
        <v>12</v>
      </c>
      <c r="I474" s="6" t="str">
        <f t="shared" si="32"/>
        <v>Sim</v>
      </c>
      <c r="J474" t="s">
        <v>459</v>
      </c>
      <c r="K474" t="s">
        <v>287</v>
      </c>
      <c r="L474" t="s">
        <v>460</v>
      </c>
      <c r="M474" t="s">
        <v>290</v>
      </c>
      <c r="N474" t="s">
        <v>1604</v>
      </c>
      <c r="O474" t="s">
        <v>280</v>
      </c>
      <c r="P474" t="s">
        <v>278</v>
      </c>
      <c r="S474" t="s">
        <v>1605</v>
      </c>
    </row>
    <row r="475" spans="1:28">
      <c r="A475" t="s">
        <v>1729</v>
      </c>
      <c r="B475" t="s">
        <v>252</v>
      </c>
      <c r="C475" t="s">
        <v>1733</v>
      </c>
      <c r="D475" s="66">
        <v>45552.412923442345</v>
      </c>
      <c r="E475" s="66">
        <v>45551.709331030528</v>
      </c>
      <c r="F475" s="6">
        <f t="shared" si="30"/>
        <v>2</v>
      </c>
      <c r="G475" s="6">
        <f t="shared" si="29"/>
        <v>2</v>
      </c>
      <c r="H475" s="6" t="str">
        <f t="shared" si="31"/>
        <v xml:space="preserve"> </v>
      </c>
      <c r="I475" s="6" t="str">
        <f t="shared" si="32"/>
        <v>Sim</v>
      </c>
      <c r="J475" t="s">
        <v>1615</v>
      </c>
      <c r="K475" t="s">
        <v>387</v>
      </c>
      <c r="L475" t="s">
        <v>465</v>
      </c>
      <c r="M475" t="s">
        <v>291</v>
      </c>
      <c r="N475" t="s">
        <v>1616</v>
      </c>
      <c r="O475" t="s">
        <v>633</v>
      </c>
      <c r="P475" t="s">
        <v>633</v>
      </c>
      <c r="S475" t="s">
        <v>1617</v>
      </c>
      <c r="AA475" t="s">
        <v>1646</v>
      </c>
    </row>
    <row r="476" spans="1:28">
      <c r="A476" t="s">
        <v>1729</v>
      </c>
      <c r="B476" t="s">
        <v>551</v>
      </c>
      <c r="C476" t="s">
        <v>1737</v>
      </c>
      <c r="D476" s="66">
        <v>45544.498075751901</v>
      </c>
      <c r="E476" s="66">
        <v>45538.495309532045</v>
      </c>
      <c r="F476" s="6">
        <f t="shared" si="30"/>
        <v>5</v>
      </c>
      <c r="G476" s="6">
        <f t="shared" si="29"/>
        <v>5</v>
      </c>
      <c r="H476" s="6">
        <f t="shared" si="31"/>
        <v>12</v>
      </c>
      <c r="I476" s="6" t="str">
        <f t="shared" si="32"/>
        <v>Sim</v>
      </c>
      <c r="J476" t="s">
        <v>415</v>
      </c>
      <c r="K476" t="s">
        <v>387</v>
      </c>
      <c r="L476" t="s">
        <v>606</v>
      </c>
      <c r="M476" t="s">
        <v>292</v>
      </c>
      <c r="N476" t="s">
        <v>344</v>
      </c>
      <c r="O476" t="s">
        <v>280</v>
      </c>
      <c r="P476" t="s">
        <v>280</v>
      </c>
      <c r="S476" t="s">
        <v>1618</v>
      </c>
      <c r="T476" t="s">
        <v>1619</v>
      </c>
    </row>
    <row r="477" spans="1:28">
      <c r="A477" t="s">
        <v>1726</v>
      </c>
      <c r="B477" t="s">
        <v>250</v>
      </c>
      <c r="C477" t="s">
        <v>1734</v>
      </c>
      <c r="D477" s="66">
        <v>45565.421373479432</v>
      </c>
      <c r="E477" s="66">
        <v>45559.405714885994</v>
      </c>
      <c r="F477" s="6">
        <f t="shared" si="30"/>
        <v>5</v>
      </c>
      <c r="G477" s="6">
        <f t="shared" si="29"/>
        <v>5</v>
      </c>
      <c r="H477" s="6">
        <f t="shared" si="31"/>
        <v>12</v>
      </c>
      <c r="I477" s="6" t="str">
        <f t="shared" si="32"/>
        <v>Sim</v>
      </c>
      <c r="J477" t="s">
        <v>1627</v>
      </c>
      <c r="K477" t="s">
        <v>387</v>
      </c>
      <c r="L477" t="s">
        <v>1628</v>
      </c>
      <c r="M477" t="s">
        <v>251</v>
      </c>
      <c r="N477" t="s">
        <v>1629</v>
      </c>
      <c r="O477" t="s">
        <v>280</v>
      </c>
      <c r="P477" t="s">
        <v>280</v>
      </c>
      <c r="S477" t="s">
        <v>1058</v>
      </c>
      <c r="T477" t="s">
        <v>1630</v>
      </c>
    </row>
    <row r="478" spans="1:28">
      <c r="A478" t="s">
        <v>1728</v>
      </c>
      <c r="B478" t="s">
        <v>250</v>
      </c>
      <c r="C478" t="s">
        <v>1735</v>
      </c>
      <c r="D478" s="66">
        <v>45551.40653854781</v>
      </c>
      <c r="E478" s="66">
        <v>45548.780208348551</v>
      </c>
      <c r="F478" s="6">
        <f t="shared" si="30"/>
        <v>2</v>
      </c>
      <c r="G478" s="6">
        <f t="shared" si="29"/>
        <v>2</v>
      </c>
      <c r="H478" s="6">
        <f t="shared" si="31"/>
        <v>5</v>
      </c>
      <c r="I478" s="6" t="str">
        <f t="shared" si="32"/>
        <v>Sim</v>
      </c>
      <c r="J478" t="s">
        <v>15</v>
      </c>
      <c r="K478" t="s">
        <v>387</v>
      </c>
      <c r="L478" t="s">
        <v>388</v>
      </c>
      <c r="M478" t="s">
        <v>289</v>
      </c>
      <c r="N478" t="s">
        <v>148</v>
      </c>
      <c r="O478" t="s">
        <v>278</v>
      </c>
      <c r="P478" t="s">
        <v>547</v>
      </c>
      <c r="S478" t="s">
        <v>1636</v>
      </c>
    </row>
    <row r="479" spans="1:28">
      <c r="A479" t="s">
        <v>1731</v>
      </c>
      <c r="B479" t="s">
        <v>250</v>
      </c>
      <c r="C479" t="s">
        <v>1734</v>
      </c>
      <c r="D479" s="66">
        <v>45558.607334933593</v>
      </c>
      <c r="E479" s="66">
        <v>45523.743771004854</v>
      </c>
      <c r="F479" s="6">
        <f t="shared" si="30"/>
        <v>26</v>
      </c>
      <c r="G479" s="6">
        <f t="shared" si="29"/>
        <v>26</v>
      </c>
      <c r="H479" s="6" t="str">
        <f t="shared" si="31"/>
        <v xml:space="preserve"> </v>
      </c>
      <c r="I479" s="6" t="str">
        <f t="shared" si="32"/>
        <v>Sim</v>
      </c>
      <c r="J479" t="s">
        <v>400</v>
      </c>
      <c r="K479" t="s">
        <v>855</v>
      </c>
      <c r="L479" t="s">
        <v>1072</v>
      </c>
      <c r="M479" t="s">
        <v>290</v>
      </c>
      <c r="N479" t="s">
        <v>1637</v>
      </c>
      <c r="O479" t="s">
        <v>334</v>
      </c>
      <c r="P479" t="s">
        <v>334</v>
      </c>
      <c r="S479" t="s">
        <v>1638</v>
      </c>
    </row>
    <row r="480" spans="1:28">
      <c r="A480" t="s">
        <v>1726</v>
      </c>
      <c r="B480" t="s">
        <v>252</v>
      </c>
      <c r="C480" t="s">
        <v>1735</v>
      </c>
      <c r="D480" s="66">
        <v>45554.3998991423</v>
      </c>
      <c r="E480" s="66">
        <v>45553.742099487914</v>
      </c>
      <c r="F480" s="6">
        <f t="shared" si="30"/>
        <v>2</v>
      </c>
      <c r="G480" s="6">
        <f t="shared" si="29"/>
        <v>2</v>
      </c>
      <c r="H480" s="6" t="str">
        <f t="shared" si="31"/>
        <v xml:space="preserve"> </v>
      </c>
      <c r="I480" s="6" t="str">
        <f t="shared" si="32"/>
        <v>Sim</v>
      </c>
      <c r="J480" t="s">
        <v>1203</v>
      </c>
      <c r="K480" t="s">
        <v>288</v>
      </c>
      <c r="L480" t="s">
        <v>1460</v>
      </c>
      <c r="M480" t="s">
        <v>292</v>
      </c>
      <c r="N480" t="s">
        <v>1461</v>
      </c>
      <c r="O480" t="s">
        <v>633</v>
      </c>
      <c r="P480" t="s">
        <v>633</v>
      </c>
      <c r="S480" t="s">
        <v>1640</v>
      </c>
    </row>
    <row r="481" spans="1:27">
      <c r="A481" t="s">
        <v>1727</v>
      </c>
      <c r="B481" t="s">
        <v>551</v>
      </c>
      <c r="C481" t="s">
        <v>1734</v>
      </c>
      <c r="D481" s="66">
        <v>45547.383305922594</v>
      </c>
      <c r="E481" s="66">
        <v>45539.460024668806</v>
      </c>
      <c r="F481" s="6">
        <f t="shared" si="30"/>
        <v>7</v>
      </c>
      <c r="G481" s="6">
        <f t="shared" si="29"/>
        <v>7</v>
      </c>
      <c r="H481" s="6">
        <f t="shared" si="31"/>
        <v>12</v>
      </c>
      <c r="I481" s="6" t="str">
        <f t="shared" si="32"/>
        <v>Sim</v>
      </c>
      <c r="J481" t="s">
        <v>415</v>
      </c>
      <c r="K481" t="s">
        <v>387</v>
      </c>
      <c r="L481" t="s">
        <v>606</v>
      </c>
      <c r="M481" t="s">
        <v>292</v>
      </c>
      <c r="N481" t="s">
        <v>1427</v>
      </c>
      <c r="O481" t="s">
        <v>280</v>
      </c>
      <c r="P481" t="s">
        <v>547</v>
      </c>
      <c r="S481" t="s">
        <v>1641</v>
      </c>
      <c r="T481" t="s">
        <v>1642</v>
      </c>
    </row>
    <row r="482" spans="1:27">
      <c r="A482" t="s">
        <v>1729</v>
      </c>
      <c r="B482" t="s">
        <v>250</v>
      </c>
      <c r="C482" t="s">
        <v>1736</v>
      </c>
      <c r="D482" s="66">
        <v>45551.405526406321</v>
      </c>
      <c r="E482" s="66">
        <v>45548.778755160034</v>
      </c>
      <c r="F482" s="6">
        <f t="shared" si="30"/>
        <v>2</v>
      </c>
      <c r="G482" s="6">
        <f t="shared" si="29"/>
        <v>2</v>
      </c>
      <c r="H482" s="6">
        <f t="shared" si="31"/>
        <v>5</v>
      </c>
      <c r="I482" s="6" t="str">
        <f t="shared" si="32"/>
        <v>Sim</v>
      </c>
      <c r="J482" t="s">
        <v>15</v>
      </c>
      <c r="K482" t="s">
        <v>387</v>
      </c>
      <c r="L482" t="s">
        <v>388</v>
      </c>
      <c r="M482" t="s">
        <v>292</v>
      </c>
      <c r="N482" t="s">
        <v>1652</v>
      </c>
      <c r="O482" t="s">
        <v>278</v>
      </c>
      <c r="P482" t="s">
        <v>278</v>
      </c>
      <c r="S482" t="s">
        <v>1653</v>
      </c>
    </row>
    <row r="483" spans="1:27">
      <c r="A483" t="s">
        <v>1729</v>
      </c>
      <c r="B483" t="s">
        <v>250</v>
      </c>
      <c r="C483" t="s">
        <v>1733</v>
      </c>
      <c r="D483" s="66">
        <v>45562.404378012354</v>
      </c>
      <c r="E483" s="66">
        <v>45561.497051568927</v>
      </c>
      <c r="F483" s="6">
        <f t="shared" si="30"/>
        <v>2</v>
      </c>
      <c r="G483" s="6">
        <f t="shared" si="29"/>
        <v>2</v>
      </c>
      <c r="H483" s="6">
        <f t="shared" si="31"/>
        <v>12</v>
      </c>
      <c r="I483" s="6" t="str">
        <f t="shared" si="32"/>
        <v>Sim</v>
      </c>
      <c r="J483" t="s">
        <v>484</v>
      </c>
      <c r="K483" t="s">
        <v>387</v>
      </c>
      <c r="L483" t="s">
        <v>388</v>
      </c>
      <c r="M483" t="s">
        <v>251</v>
      </c>
      <c r="N483" t="s">
        <v>1654</v>
      </c>
      <c r="O483" t="s">
        <v>280</v>
      </c>
      <c r="P483" t="s">
        <v>547</v>
      </c>
      <c r="S483" t="s">
        <v>1655</v>
      </c>
      <c r="T483" t="s">
        <v>1656</v>
      </c>
    </row>
    <row r="484" spans="1:27">
      <c r="A484" t="s">
        <v>1731</v>
      </c>
      <c r="B484" t="s">
        <v>250</v>
      </c>
      <c r="C484" t="s">
        <v>1736</v>
      </c>
      <c r="D484" s="66">
        <v>45541.407868439943</v>
      </c>
      <c r="E484" s="66">
        <v>45449.666180782544</v>
      </c>
      <c r="F484" s="6">
        <f t="shared" si="30"/>
        <v>67</v>
      </c>
      <c r="G484" s="6">
        <f t="shared" si="29"/>
        <v>-23.603762000000003</v>
      </c>
      <c r="H484" s="6" t="str">
        <f t="shared" si="31"/>
        <v xml:space="preserve"> </v>
      </c>
      <c r="I484" s="6" t="str">
        <f t="shared" si="32"/>
        <v>Sim</v>
      </c>
      <c r="J484" t="s">
        <v>1203</v>
      </c>
      <c r="K484" t="s">
        <v>288</v>
      </c>
      <c r="L484" t="s">
        <v>1662</v>
      </c>
      <c r="M484" t="s">
        <v>292</v>
      </c>
      <c r="N484" t="s">
        <v>1663</v>
      </c>
      <c r="O484" t="s">
        <v>729</v>
      </c>
      <c r="P484" t="s">
        <v>729</v>
      </c>
      <c r="S484" t="s">
        <v>1664</v>
      </c>
      <c r="Z484" t="s">
        <v>1665</v>
      </c>
    </row>
    <row r="485" spans="1:27">
      <c r="A485" t="s">
        <v>1725</v>
      </c>
      <c r="B485" t="s">
        <v>250</v>
      </c>
      <c r="C485" t="s">
        <v>1735</v>
      </c>
      <c r="D485" s="66">
        <v>45560.517170472507</v>
      </c>
      <c r="E485" s="66">
        <v>45560.497823154306</v>
      </c>
      <c r="F485" s="6">
        <f t="shared" si="30"/>
        <v>1</v>
      </c>
      <c r="G485" s="6">
        <f t="shared" si="29"/>
        <v>1</v>
      </c>
      <c r="H485" s="6">
        <f t="shared" si="31"/>
        <v>12</v>
      </c>
      <c r="I485" s="6" t="str">
        <f t="shared" si="32"/>
        <v>Sim</v>
      </c>
      <c r="J485" t="s">
        <v>1666</v>
      </c>
      <c r="K485" t="s">
        <v>387</v>
      </c>
      <c r="L485" t="s">
        <v>606</v>
      </c>
      <c r="M485" t="s">
        <v>289</v>
      </c>
      <c r="N485" t="s">
        <v>1667</v>
      </c>
      <c r="O485" t="s">
        <v>280</v>
      </c>
      <c r="P485" t="s">
        <v>547</v>
      </c>
      <c r="S485" t="s">
        <v>1668</v>
      </c>
    </row>
    <row r="486" spans="1:27">
      <c r="A486" t="s">
        <v>1675</v>
      </c>
      <c r="B486" t="s">
        <v>252</v>
      </c>
      <c r="D486" s="66">
        <v>45544.400886663519</v>
      </c>
      <c r="E486" s="66">
        <v>45541.719673320222</v>
      </c>
      <c r="F486" s="6">
        <f t="shared" si="30"/>
        <v>2</v>
      </c>
      <c r="G486" s="6">
        <f t="shared" si="29"/>
        <v>2</v>
      </c>
      <c r="H486" s="6">
        <f t="shared" si="31"/>
        <v>8</v>
      </c>
      <c r="I486" s="6" t="str">
        <f t="shared" si="32"/>
        <v>Sim</v>
      </c>
      <c r="J486" t="s">
        <v>508</v>
      </c>
      <c r="K486" t="s">
        <v>387</v>
      </c>
      <c r="L486" t="s">
        <v>606</v>
      </c>
      <c r="M486" t="s">
        <v>292</v>
      </c>
      <c r="N486" t="s">
        <v>836</v>
      </c>
      <c r="O486" t="s">
        <v>279</v>
      </c>
      <c r="P486" t="s">
        <v>279</v>
      </c>
      <c r="S486" t="s">
        <v>1676</v>
      </c>
    </row>
    <row r="487" spans="1:27">
      <c r="A487" t="s">
        <v>1678</v>
      </c>
      <c r="B487" t="s">
        <v>252</v>
      </c>
      <c r="D487" s="66">
        <v>45538.404801834338</v>
      </c>
      <c r="E487" s="66">
        <v>45537.612042876601</v>
      </c>
      <c r="F487" s="6">
        <f t="shared" si="30"/>
        <v>2</v>
      </c>
      <c r="G487" s="6">
        <f t="shared" si="29"/>
        <v>2</v>
      </c>
      <c r="H487" s="6" t="str">
        <f t="shared" si="31"/>
        <v xml:space="preserve"> </v>
      </c>
      <c r="I487" s="6" t="str">
        <f t="shared" si="32"/>
        <v>Sim</v>
      </c>
      <c r="J487" t="s">
        <v>415</v>
      </c>
      <c r="K487" t="s">
        <v>387</v>
      </c>
      <c r="L487" t="s">
        <v>606</v>
      </c>
      <c r="M487" t="s">
        <v>292</v>
      </c>
      <c r="N487" t="s">
        <v>1494</v>
      </c>
      <c r="O487" t="s">
        <v>633</v>
      </c>
      <c r="P487" t="s">
        <v>633</v>
      </c>
      <c r="S487" t="s">
        <v>1679</v>
      </c>
    </row>
    <row r="488" spans="1:27">
      <c r="A488" t="s">
        <v>1686</v>
      </c>
      <c r="B488" t="s">
        <v>250</v>
      </c>
      <c r="C488" t="s">
        <v>1735</v>
      </c>
      <c r="D488" s="66">
        <v>45561.408927807257</v>
      </c>
      <c r="E488" s="66">
        <v>45560.378856066462</v>
      </c>
      <c r="F488" s="6">
        <f t="shared" si="30"/>
        <v>2</v>
      </c>
      <c r="G488" s="6">
        <f t="shared" si="29"/>
        <v>2</v>
      </c>
      <c r="H488" s="6">
        <f t="shared" si="31"/>
        <v>5</v>
      </c>
      <c r="I488" s="6" t="str">
        <f t="shared" si="32"/>
        <v>Sim</v>
      </c>
      <c r="J488" t="s">
        <v>392</v>
      </c>
      <c r="K488" t="s">
        <v>387</v>
      </c>
      <c r="L488" t="s">
        <v>388</v>
      </c>
      <c r="M488" t="s">
        <v>292</v>
      </c>
      <c r="N488" t="s">
        <v>376</v>
      </c>
      <c r="O488" t="s">
        <v>278</v>
      </c>
      <c r="P488" t="s">
        <v>278</v>
      </c>
      <c r="S488" t="s">
        <v>1687</v>
      </c>
      <c r="T488" t="s">
        <v>1688</v>
      </c>
    </row>
    <row r="489" spans="1:27">
      <c r="A489" t="s">
        <v>1639</v>
      </c>
      <c r="B489" t="s">
        <v>252</v>
      </c>
      <c r="D489" s="66">
        <v>45553.414161208311</v>
      </c>
      <c r="E489" s="66">
        <v>45552.714024767338</v>
      </c>
      <c r="F489" s="6">
        <f t="shared" si="30"/>
        <v>2</v>
      </c>
      <c r="G489" s="6">
        <f t="shared" si="29"/>
        <v>2</v>
      </c>
      <c r="H489" s="6" t="str">
        <f t="shared" si="31"/>
        <v xml:space="preserve"> </v>
      </c>
      <c r="I489" s="6" t="str">
        <f t="shared" si="32"/>
        <v>Sim</v>
      </c>
      <c r="J489" t="s">
        <v>1203</v>
      </c>
      <c r="K489" t="s">
        <v>288</v>
      </c>
      <c r="L489" t="s">
        <v>1460</v>
      </c>
      <c r="M489" t="s">
        <v>292</v>
      </c>
      <c r="N489" t="s">
        <v>1461</v>
      </c>
      <c r="O489" t="s">
        <v>633</v>
      </c>
      <c r="P489" t="s">
        <v>633</v>
      </c>
      <c r="S489" t="s">
        <v>1689</v>
      </c>
      <c r="AA489" t="s">
        <v>1703</v>
      </c>
    </row>
    <row r="490" spans="1:27">
      <c r="A490" t="s">
        <v>1732</v>
      </c>
      <c r="B490" t="s">
        <v>250</v>
      </c>
      <c r="C490" t="s">
        <v>1736</v>
      </c>
      <c r="D490" s="66">
        <v>45565.454414479551</v>
      </c>
      <c r="E490" s="66">
        <v>45553.64311147375</v>
      </c>
      <c r="F490" s="6">
        <f t="shared" si="30"/>
        <v>9</v>
      </c>
      <c r="G490" s="6">
        <f t="shared" si="29"/>
        <v>9</v>
      </c>
      <c r="H490" s="6">
        <f t="shared" si="31"/>
        <v>5</v>
      </c>
      <c r="I490" s="6" t="str">
        <f t="shared" si="32"/>
        <v>Não</v>
      </c>
      <c r="J490" t="s">
        <v>913</v>
      </c>
      <c r="K490" t="s">
        <v>387</v>
      </c>
      <c r="L490" t="s">
        <v>393</v>
      </c>
      <c r="M490" t="s">
        <v>334</v>
      </c>
      <c r="N490" t="s">
        <v>1669</v>
      </c>
      <c r="O490" t="s">
        <v>278</v>
      </c>
      <c r="P490" t="s">
        <v>334</v>
      </c>
      <c r="S490" t="s">
        <v>1690</v>
      </c>
      <c r="T490" t="s">
        <v>1691</v>
      </c>
    </row>
    <row r="491" spans="1:27">
      <c r="A491" t="s">
        <v>1695</v>
      </c>
      <c r="B491" t="s">
        <v>252</v>
      </c>
      <c r="D491" s="66">
        <v>45565.435479142128</v>
      </c>
      <c r="E491" s="66">
        <v>45560.610200273157</v>
      </c>
      <c r="F491" s="6">
        <f t="shared" si="30"/>
        <v>4</v>
      </c>
      <c r="G491" s="6">
        <f t="shared" si="29"/>
        <v>4</v>
      </c>
      <c r="H491" s="6" t="str">
        <f t="shared" si="31"/>
        <v xml:space="preserve"> </v>
      </c>
      <c r="I491" s="6" t="str">
        <f t="shared" si="32"/>
        <v>Sim</v>
      </c>
      <c r="J491" t="s">
        <v>1696</v>
      </c>
      <c r="K491" t="s">
        <v>288</v>
      </c>
      <c r="L491" t="s">
        <v>445</v>
      </c>
      <c r="M491" t="s">
        <v>289</v>
      </c>
      <c r="N491" t="s">
        <v>1697</v>
      </c>
      <c r="O491" t="s">
        <v>633</v>
      </c>
      <c r="P491" t="s">
        <v>633</v>
      </c>
      <c r="S491" t="s">
        <v>1698</v>
      </c>
    </row>
    <row r="492" spans="1:27">
      <c r="A492" t="s">
        <v>1718</v>
      </c>
      <c r="B492" t="s">
        <v>250</v>
      </c>
      <c r="C492" t="s">
        <v>1736</v>
      </c>
      <c r="D492" s="66">
        <v>45562.402413177217</v>
      </c>
      <c r="E492" s="66">
        <v>45562.393793313087</v>
      </c>
      <c r="F492" s="6">
        <f t="shared" si="30"/>
        <v>1</v>
      </c>
      <c r="G492" s="6">
        <f t="shared" si="29"/>
        <v>1</v>
      </c>
      <c r="H492" s="6">
        <f t="shared" si="31"/>
        <v>12</v>
      </c>
      <c r="I492" s="6" t="str">
        <f t="shared" si="32"/>
        <v>Sim</v>
      </c>
      <c r="J492" t="s">
        <v>484</v>
      </c>
      <c r="K492" t="s">
        <v>387</v>
      </c>
      <c r="L492" t="s">
        <v>388</v>
      </c>
      <c r="M492" t="s">
        <v>251</v>
      </c>
      <c r="N492" t="s">
        <v>1719</v>
      </c>
      <c r="O492" t="s">
        <v>280</v>
      </c>
      <c r="P492" t="s">
        <v>547</v>
      </c>
      <c r="S492" t="s">
        <v>1720</v>
      </c>
    </row>
  </sheetData>
  <autoFilter ref="A1:AB492" xr:uid="{B62B3C6B-46D9-4A37-8604-10CE483D80D3}"/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1f788909-93b9-4481-96a4-a6ab2493c341" xsi:nil="true"/>
    <lcf76f155ced4ddcb4097134ff3c332f xmlns="767d911d-09c2-43d9-a326-6ded42ddccd2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A6BCA4ACA584C9A1C03FD3956D51C" ma:contentTypeVersion="17" ma:contentTypeDescription="Create a new document." ma:contentTypeScope="" ma:versionID="fa641a62fa5927984a72af05cc08b75c">
  <xsd:schema xmlns:xsd="http://www.w3.org/2001/XMLSchema" xmlns:xs="http://www.w3.org/2001/XMLSchema" xmlns:p="http://schemas.microsoft.com/office/2006/metadata/properties" xmlns:ns1="http://schemas.microsoft.com/sharepoint/v3" xmlns:ns2="767d911d-09c2-43d9-a326-6ded42ddccd2" xmlns:ns3="1f788909-93b9-4481-96a4-a6ab2493c341" targetNamespace="http://schemas.microsoft.com/office/2006/metadata/properties" ma:root="true" ma:fieldsID="2c01390c5bbb2b003b82cd02687e893c" ns1:_="" ns2:_="" ns3:_="">
    <xsd:import namespace="http://schemas.microsoft.com/sharepoint/v3"/>
    <xsd:import namespace="767d911d-09c2-43d9-a326-6ded42ddccd2"/>
    <xsd:import namespace="1f788909-93b9-4481-96a4-a6ab2493c3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7d911d-09c2-43d9-a326-6ded42ddc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88909-93b9-4481-96a4-a6ab2493c34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92b6d1b-47f8-47f2-9439-0505da215a19}" ma:internalName="TaxCatchAll" ma:showField="CatchAllData" ma:web="1f788909-93b9-4481-96a4-a6ab2493c3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69A70B-31DC-4F9D-8536-3718B73047C4}">
  <ds:schemaRefs>
    <ds:schemaRef ds:uri="http://purl.org/dc/elements/1.1/"/>
    <ds:schemaRef ds:uri="767d911d-09c2-43d9-a326-6ded42ddccd2"/>
    <ds:schemaRef ds:uri="http://purl.org/dc/terms/"/>
    <ds:schemaRef ds:uri="http://purl.org/dc/dcmitype/"/>
    <ds:schemaRef ds:uri="1f788909-93b9-4481-96a4-a6ab2493c341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A981E40-11AA-4B70-9D70-32F13B219F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151136-A3C0-49CA-B86A-FDD86AF2A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7d911d-09c2-43d9-a326-6ded42ddccd2"/>
    <ds:schemaRef ds:uri="1f788909-93b9-4481-96a4-a6ab2493c3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Planilha2</vt:lpstr>
      <vt:lpstr>Planilha3</vt:lpstr>
      <vt:lpstr>Planilha4</vt:lpstr>
      <vt:lpstr>Planilha1</vt:lpstr>
      <vt:lpstr>Report</vt:lpstr>
      <vt:lpstr>resumo 2023</vt:lpstr>
      <vt:lpstr>resumo 2024</vt:lpstr>
      <vt:lpstr>base de 2024</vt:lpstr>
      <vt:lpstr>base de 2024 (Detalhada)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Berlato dos Santos</dc:creator>
  <cp:lastModifiedBy>ENZO DE PAULA CALDEIRA</cp:lastModifiedBy>
  <dcterms:created xsi:type="dcterms:W3CDTF">2023-08-15T12:49:33Z</dcterms:created>
  <dcterms:modified xsi:type="dcterms:W3CDTF">2025-07-30T01:19:32Z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2023-09-25T17:14:27Z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fa1e08c1-284c-4fbf-9bda-076c4daa9efe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0x010100845A6BCA4ACA584C9A1C03FD3956D51C</vt:lpwstr>
  </property>
  <property fmtid="{D5CDD505-2E9C-101B-9397-08002B2CF9AE}" pid="10" name="MediaServiceImageTags">
    <vt:lpwstr/>
  </property>
</Properties>
</file>